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6b4e0e76c468bdfd/Desktop/Professional/HelloFresh/"/>
    </mc:Choice>
  </mc:AlternateContent>
  <xr:revisionPtr revIDLastSave="403" documentId="8_{CD520A4B-CE42-A746-8CBB-F41C64C0D86B}" xr6:coauthVersionLast="47" xr6:coauthVersionMax="47" xr10:uidLastSave="{9E726ABF-E62F-44CE-A00F-E512836E0F32}"/>
  <bookViews>
    <workbookView xWindow="-108" yWindow="-108" windowWidth="23256" windowHeight="12456" xr2:uid="{00000000-000D-0000-FFFF-FFFF00000000}"/>
  </bookViews>
  <sheets>
    <sheet name="Questions" sheetId="2" r:id="rId1"/>
    <sheet name="Data" sheetId="1" r:id="rId2"/>
    <sheet name="State" sheetId="3" r:id="rId3"/>
    <sheet name="Calculations &amp; Explanations" sheetId="4" r:id="rId4"/>
  </sheets>
  <definedNames>
    <definedName name="_xlnm._FilterDatabase" localSheetId="1" hidden="1">Data!$A$1:$I$863</definedName>
  </definedNames>
  <calcPr calcId="191029"/>
  <pivotCaches>
    <pivotCache cacheId="0"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4" l="1"/>
  <c r="D16" i="4"/>
  <c r="B16" i="4"/>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3" i="1"/>
  <c r="I2" i="1"/>
  <c r="B12" i="4"/>
  <c r="B10" i="4"/>
  <c r="B9" i="4"/>
  <c r="B8" i="4"/>
  <c r="B7" i="4" a="1"/>
  <c r="B7" i="4" s="1"/>
  <c r="B6" i="4" a="1"/>
  <c r="B6" i="4" s="1"/>
  <c r="B4" i="4" a="1"/>
  <c r="B4" i="4" s="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2" i="1"/>
  <c r="B14" i="4"/>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B11" i="4"/>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2" i="1"/>
  <c r="B2" i="4" a="1"/>
  <c r="B2" i="4" s="1"/>
  <c r="B3" i="4" a="1"/>
  <c r="B3"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<sst xmlns="http://schemas.openxmlformats.org/spreadsheetml/2006/main" count="2686" uniqueCount="95">
  <si>
    <t>date_sign_up</t>
  </si>
  <si>
    <t>customer_id</t>
  </si>
  <si>
    <t>product_name</t>
  </si>
  <si>
    <t>Classic - 3 meals per week for 2 people</t>
  </si>
  <si>
    <t>3 Meals (vegetarian) for 2 people</t>
  </si>
  <si>
    <t>Classic - 3 meals per week for 4 people</t>
  </si>
  <si>
    <t>Newsletters (internal)</t>
  </si>
  <si>
    <t>Partnership Marketing</t>
  </si>
  <si>
    <t>TV / Radio Advertising</t>
  </si>
  <si>
    <t>3 Meals (vegetarian) for 4 people</t>
  </si>
  <si>
    <t>Search Engine Marketing</t>
  </si>
  <si>
    <t>1.</t>
  </si>
  <si>
    <t>2.</t>
  </si>
  <si>
    <t>3.</t>
  </si>
  <si>
    <t>4.</t>
  </si>
  <si>
    <t>5.</t>
  </si>
  <si>
    <t>6.</t>
  </si>
  <si>
    <t>7.</t>
  </si>
  <si>
    <t>8.</t>
  </si>
  <si>
    <t>9.</t>
  </si>
  <si>
    <t>10.</t>
  </si>
  <si>
    <t>11.</t>
  </si>
  <si>
    <t>marketing_channel</t>
  </si>
  <si>
    <t>New York</t>
  </si>
  <si>
    <t>Chicago</t>
  </si>
  <si>
    <t>Washington</t>
  </si>
  <si>
    <t>Los Angeles</t>
  </si>
  <si>
    <t>San Francisco</t>
  </si>
  <si>
    <t>Philadelphia</t>
  </si>
  <si>
    <t>Miami</t>
  </si>
  <si>
    <t xml:space="preserve">San Diego </t>
  </si>
  <si>
    <t>California</t>
  </si>
  <si>
    <t>Florida</t>
  </si>
  <si>
    <t>Pennsylvania</t>
  </si>
  <si>
    <t>Illinois</t>
  </si>
  <si>
    <t>City</t>
  </si>
  <si>
    <t>State</t>
  </si>
  <si>
    <t>How many veggie food boxes did we sell on 04/14/2015 via marketing channel Newsletters? Solve with 1 formula and show the formula you used.</t>
  </si>
  <si>
    <t>How many customers purchased more than 1 product? Solve with 1 formula and show the formula you used.</t>
  </si>
  <si>
    <t>Prepare a table chart that shows sold food boxes per weekday (Monday, Tuesday, Wednesday, Thursday, Friday, Saturday, Sunday). Explain how you calculated weekday.</t>
  </si>
  <si>
    <t>Which customer ID bought most food boxes, and what city were they from?</t>
  </si>
  <si>
    <t>What were the earliest and latest times of day we sold a product on 04/14/2015?</t>
  </si>
  <si>
    <t>How many products did we sell for 2 people? How many products did we sell for 4 people? Solve with formulas, not a pivot table.</t>
  </si>
  <si>
    <t>How many "Classic - 3 meals per week for 2 people" boxes did we sell via marketing channel "TV / Radio Advertising"? Solve with 1 formula and show the formula you used.</t>
  </si>
  <si>
    <t>Create an additional column in tab Data that shows state from tab State without changing the State tab. Explain your process.</t>
  </si>
  <si>
    <t>Add an additional column in the Data tab, in which you convert Column A from DateTime to Date format with a formula. Prepare a table chart showing how many classic food boxes and how many veggie food boxes we sold per date.</t>
  </si>
  <si>
    <t>Bonus:</t>
  </si>
  <si>
    <t>Using the date column you previously created, write a single formula (and run it down multiple cells) that shows all the customer IDs that ordered a box on 04/14/2015 (Hint: there should be 221 records)</t>
  </si>
  <si>
    <r>
      <rPr>
        <b/>
        <sz val="10"/>
        <color indexed="10"/>
        <rFont val="Arial"/>
        <family val="2"/>
      </rPr>
      <t>Please answer all questions (including calculations and explanations) in a separate excel tab; explain your process for ALL answers.</t>
    </r>
    <r>
      <rPr>
        <b/>
        <sz val="10"/>
        <rFont val="Arial"/>
        <family val="2"/>
      </rPr>
      <t xml:space="preserve"> </t>
    </r>
  </si>
  <si>
    <t>Prepare a table chart that shows sold food boxes per marketing channel in San Diego (Hint: Clean up city name "San Diego" in column E first, and explain how you got all San Diego variations into a format you can work with)</t>
  </si>
  <si>
    <t>In an additional column in the Data tab, mark all boxes sold in "New York" via Marketing channel "Newsletters (internal)" with a 1, and all other box city combinations with a 0. Solve with 1 formula and show the formula you used.</t>
  </si>
  <si>
    <t>Questions</t>
  </si>
  <si>
    <t>1b</t>
  </si>
  <si>
    <t>4a</t>
  </si>
  <si>
    <t>4b</t>
  </si>
  <si>
    <t>5a</t>
  </si>
  <si>
    <t>5b</t>
  </si>
  <si>
    <t>Bonus</t>
  </si>
  <si>
    <t>1a - Customer id with most food boxes</t>
  </si>
  <si>
    <t>Calculations</t>
  </si>
  <si>
    <t>Explanations</t>
  </si>
  <si>
    <t>The formula works because the index function finds the id from the customer_id column given the countifs, max, and match functions that work together to provide the row location where the id would be attached to</t>
  </si>
  <si>
    <t>Essentially, I realized the same function used to find the ID could work here. I just decided to change the range specified in the first parameter of the index function to be for the city range. I could also have gotten the same result from looking at the table row with the id of 220418 and just seeing the city associated with it and referencing that cell here as well</t>
  </si>
  <si>
    <t>Date</t>
  </si>
  <si>
    <t>Formula works because the Date function takes in a numerical value for its year, month, and day parameters. The values for those parameters are easily provided through the YEAR, MONTH, and DAY functions that reference the appropriate datetime value from the date sign up colum</t>
  </si>
  <si>
    <t>Sold in New York with Newsletters (internal)</t>
  </si>
  <si>
    <t>Formula works because the IF combined with the AND condition allows for there to be two conditionals that must be met for the values of the column to be labeled as one. Those two conditions are of course the city being New York and the mkt channel being newsletter (internal)</t>
  </si>
  <si>
    <t>The formula works because the Index and Match function allows me to find the exact state in the state tab that corresponds to the city that is referenced in the city column from the data tab</t>
  </si>
  <si>
    <t>Function works because the COUNTIF function counts how many times each id is repeated against itself, then with the condition added of being greater than 1, the function then only includes those that have been repeated. With the SUM and --, this turns the ids that meet or dont meet the COUNTIF condition to count as binary variable where 1 means that its an id that is repeated and 0 is an id that is only within the range once. Therefore, with this binary conversion along with the SUM function, I can accurately get how many unique customer_ids purchased more than once</t>
  </si>
  <si>
    <t>Count of product_name</t>
  </si>
  <si>
    <t>Row Labels</t>
  </si>
  <si>
    <t>Grand Total</t>
  </si>
  <si>
    <t>13-Apr</t>
  </si>
  <si>
    <t>14-Apr</t>
  </si>
  <si>
    <t>15-Apr</t>
  </si>
  <si>
    <t>16-Apr</t>
  </si>
  <si>
    <t>17-Apr</t>
  </si>
  <si>
    <t>18-Apr</t>
  </si>
  <si>
    <t>19-Apr</t>
  </si>
  <si>
    <t>Weekdays</t>
  </si>
  <si>
    <t>Total Products Sold</t>
  </si>
  <si>
    <t>Question 3 pivot table</t>
  </si>
  <si>
    <t>Check the pivot table to the right</t>
  </si>
  <si>
    <t>The pivot table is a table chart that works here. I specifically placed the product_name field in the VALUES area as that is what we seek aggregation on(specifically a count) and then I placed date_sign_up in the rows area as that is what we are grouping by and currently seek the aggregation for.</t>
  </si>
  <si>
    <t>This formula works because the TEXT function along with the IF function takes in the date portion the DATETIME data from the signup column easily and converts it to text that allows for it to be checked across the entire date_sign_up range to check for dates that meet the condition of being 04/14/2015. Once that is done, the MIN function then checks the values that meet the criteria and search for the one with the earliest DATETIME value to it in numeric form. The answer is returned in numeric form but I then go the number ribbon up above and convert it into time format to get the actual earliest time.</t>
  </si>
  <si>
    <t>Same idea and concept as explained for 4a. The only difference is replacing the MIN function with the MAX function</t>
  </si>
  <si>
    <t>With the COUNTIF function, I simply reference the product_name cell range and then have it count an order if the text within the order includes "for 2 people". The "*" wildcard allows for any other characters to come after or before it so as to include all possible options that are for 2 people</t>
  </si>
  <si>
    <t>Same idea and concept as 5a. The only difference is I changed the text to "for 4 people"</t>
  </si>
  <si>
    <t>Formula works because the COUNTIFS function checks that each each row meets all the appropriate conditions for the date_sign_up, product_name, and marketing_channel columns before counting it</t>
  </si>
  <si>
    <t>Formula works because the COUNTIFS function checks that each each row meets all the appropriate conditions for the product_name and marketing_channel columns before counting it</t>
  </si>
  <si>
    <t>Question 11 Pivot table</t>
  </si>
  <si>
    <t>Check the pivot table to the bottom right</t>
  </si>
  <si>
    <t>I found the answer by first finding the value for San Diego that didn’t produce and error. I then checked the table quickly and analyzed the other values that did. Errors were due to misspelling, inclusion of numbers and or extra spaces in the cell containing the city "San Diego". I also added in a filter at the city header to ensure I could spot all the differences. Once that was done, I copy and pasted the cell that had a San Diego value that worked and then I utilized ctrl + h and used "Find and Replace" tool to replace the errors with a copy of the value "San Diego" that works correctly and applied it to all cells with errors. For the pivot table, I created it from the entire data table range and refreshed the pivot table data so it is up to date with the changes made. Once that was done I dragged the product_name field to the values area, dragged the marketing channel to the rows area, and then applied filtering to the city field to only include "San Diego" before then dragging it to the filter field to then only showcase products sold from each marketing channel for the city of San Diego.</t>
  </si>
  <si>
    <t>Ordered a box on 4/14/2015</t>
  </si>
  <si>
    <t xml:space="preserve"> For this I just used a simple if condition that checked if the date from the Date column I created was equal the DATE(2015,4,14). If it was it would showcase the respective customer_id cell within the row it is found in. If the date didn't match the cell would stay blank. I also ensured the count was exactly 221 after it was applied to all rows going down to the bottom of the table. I did this through using the COUNT function to count all rows in the column that produced an id from the IF function mentioned earlier. Count function is to the right of this 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</si>
</sst>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4" x14ac:knownFonts="1">
    <font>
      <sz val="11"/>
      <color theme="1"/>
      <name val="Calibri"/>
      <family val="2"/>
      <scheme val="minor"/>
    </font>
    <font>
      <b/>
      <sz val="10"/>
      <name val="Arial"/>
      <family val="2"/>
    </font>
    <font>
      <b/>
      <sz val="10"/>
      <color indexed="10"/>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22" fontId="0" fillId="0" borderId="0" xfId="0" applyNumberFormat="1"/>
    <xf numFmtId="0" fontId="1" fillId="0" borderId="0" xfId="0" applyFont="1"/>
    <xf numFmtId="0" fontId="3" fillId="0" borderId="0" xfId="0" applyFont="1"/>
    <xf numFmtId="49" fontId="0" fillId="0" borderId="0" xfId="0" applyNumberFormat="1"/>
    <xf numFmtId="0" fontId="0" fillId="0" borderId="0" xfId="0" applyAlignment="1">
      <alignment horizontal="center" vertical="center"/>
    </xf>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vertical="center" wrapText="1"/>
    </xf>
    <xf numFmtId="164" fontId="0" fillId="0" borderId="0" xfId="0" applyNumberFormat="1" applyAlignment="1">
      <alignment horizontal="center" vertical="center"/>
    </xf>
    <xf numFmtId="1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wal" refreshedDate="45429.64270960648" createdVersion="8" refreshedVersion="8" minRefreshableVersion="3" recordCount="862" xr:uid="{B92FCC15-A54A-4908-BFC4-E08FEBAC3FAC}">
  <cacheSource type="worksheet">
    <worksheetSource ref="A1:H863" sheet="Data"/>
  </cacheSource>
  <cacheFields count="12">
    <cacheField name="date_sign_up" numFmtId="22">
      <sharedItems containsSemiMixedTypes="0" containsNonDate="0" containsDate="1" containsString="0" minDate="2015-04-13T02:24:18" maxDate="2015-04-19T23:54:19" count="847">
        <d v="2015-04-17T13:11:19"/>
        <d v="2015-04-14T11:32:19"/>
        <d v="2015-04-14T09:53:20"/>
        <d v="2015-04-14T16:08:18"/>
        <d v="2015-04-18T08:04:20"/>
        <d v="2015-04-18T15:41:19"/>
        <d v="2015-04-15T09:45:18"/>
        <d v="2015-04-15T08:21:25"/>
        <d v="2015-04-17T06:57:18"/>
        <d v="2015-04-19T20:39:19"/>
        <d v="2015-04-14T10:26:24"/>
        <d v="2015-04-13T20:17:18"/>
        <d v="2015-04-15T14:43:20"/>
        <d v="2015-04-16T07:35:22"/>
        <d v="2015-04-15T06:54:19"/>
        <d v="2015-04-14T08:35:20"/>
        <d v="2015-04-13T12:08:19"/>
        <d v="2015-04-16T05:04:21"/>
        <d v="2015-04-15T12:17:18"/>
        <d v="2015-04-14T17:42:19"/>
        <d v="2015-04-15T09:58:19"/>
        <d v="2015-04-14T05:51:20"/>
        <d v="2015-04-15T20:30:18"/>
        <d v="2015-04-14T15:43:18"/>
        <d v="2015-04-16T09:35:25"/>
        <d v="2015-04-13T08:10:19"/>
        <d v="2015-04-15T18:56:20"/>
        <d v="2015-04-17T05:14:21"/>
        <d v="2015-04-13T17:48:19"/>
        <d v="2015-04-13T17:02:18"/>
        <d v="2015-04-14T17:21:24"/>
        <d v="2015-04-13T08:50:19"/>
        <d v="2015-04-13T16:38:18"/>
        <d v="2015-04-16T09:30:21"/>
        <d v="2015-04-13T09:09:18"/>
        <d v="2015-04-13T02:24:18"/>
        <d v="2015-04-13T04:27:18"/>
        <d v="2015-04-13T05:00:18"/>
        <d v="2015-04-13T05:15:18"/>
        <d v="2015-04-13T05:22:18"/>
        <d v="2015-04-13T05:46:19"/>
        <d v="2015-04-13T06:15:23"/>
        <d v="2015-04-13T06:23:20"/>
        <d v="2015-04-13T07:02:18"/>
        <d v="2015-04-13T07:16:19"/>
        <d v="2015-04-13T07:26:22"/>
        <d v="2015-04-13T07:29:18"/>
        <d v="2015-04-13T07:32:18"/>
        <d v="2015-04-13T07:58:18"/>
        <d v="2015-04-13T08:09:18"/>
        <d v="2015-04-13T08:12:20"/>
        <d v="2015-04-13T14:06:18"/>
        <d v="2015-04-13T08:21:18"/>
        <d v="2015-04-13T08:35:18"/>
        <d v="2015-04-13T08:38:18"/>
        <d v="2015-04-13T08:45:19"/>
        <d v="2015-04-13T08:50:18"/>
        <d v="2015-04-13T09:01:17"/>
        <d v="2015-04-13T09:21:19"/>
        <d v="2015-04-13T09:22:19"/>
        <d v="2015-04-13T09:30:19"/>
        <d v="2015-04-13T09:36:19"/>
        <d v="2015-04-13T09:38:20"/>
        <d v="2015-04-13T10:01:19"/>
        <d v="2015-04-13T10:14:21"/>
        <d v="2015-04-13T13:01:21"/>
        <d v="2015-04-13T10:23:20"/>
        <d v="2015-04-13T10:19:19"/>
        <d v="2015-04-13T10:24:20"/>
        <d v="2015-04-13T10:56:19"/>
        <d v="2015-04-13T11:00:18"/>
        <d v="2015-04-13T11:21:19"/>
        <d v="2015-04-13T11:43:19"/>
        <d v="2015-04-13T11:46:19"/>
        <d v="2015-04-13T11:52:19"/>
        <d v="2015-04-13T12:38:23"/>
        <d v="2015-04-13T12:40:18"/>
        <d v="2015-04-13T13:11:20"/>
        <d v="2015-04-13T13:17:18"/>
        <d v="2015-04-13T13:30:24"/>
        <d v="2015-04-13T13:34:30"/>
        <d v="2015-04-13T13:39:18"/>
        <d v="2015-04-13T13:44:18"/>
        <d v="2015-04-13T14:12:19"/>
        <d v="2015-04-13T13:56:20"/>
        <d v="2015-04-13T14:21:19"/>
        <d v="2015-04-13T14:23:17"/>
        <d v="2015-04-13T14:33:19"/>
        <d v="2015-04-13T14:50:19"/>
        <d v="2015-04-13T15:38:18"/>
        <d v="2015-04-13T15:35:18"/>
        <d v="2015-04-13T15:35:19"/>
        <d v="2015-04-13T15:40:20"/>
        <d v="2015-04-13T15:42:18"/>
        <d v="2015-04-13T15:45:18"/>
        <d v="2015-04-13T15:46:18"/>
        <d v="2015-04-13T15:52:21"/>
        <d v="2015-04-13T15:53:19"/>
        <d v="2015-04-13T16:17:18"/>
        <d v="2015-04-13T16:53:18"/>
        <d v="2015-04-13T16:36:18"/>
        <d v="2015-04-13T16:57:18"/>
        <d v="2015-04-13T17:14:18"/>
        <d v="2015-04-13T17:05:27"/>
        <d v="2015-04-13T17:36:18"/>
        <d v="2015-04-13T17:44:18"/>
        <d v="2015-04-13T17:46:19"/>
        <d v="2015-04-13T18:08:18"/>
        <d v="2015-04-13T17:56:20"/>
        <d v="2015-04-13T17:58:20"/>
        <d v="2015-04-13T17:59:18"/>
        <d v="2015-04-13T18:14:20"/>
        <d v="2015-04-13T18:31:18"/>
        <d v="2015-04-13T18:27:19"/>
        <d v="2015-04-13T18:53:19"/>
        <d v="2015-04-13T18:56:19"/>
        <d v="2015-04-13T19:17:20"/>
        <d v="2015-04-13T19:33:18"/>
        <d v="2015-04-13T19:44:18"/>
        <d v="2015-04-13T20:03:18"/>
        <d v="2015-04-13T19:47:18"/>
        <d v="2015-04-13T19:48:20"/>
        <d v="2015-04-13T19:49:20"/>
        <d v="2015-04-15T13:26:20"/>
        <d v="2015-04-13T20:06:18"/>
        <d v="2015-04-13T20:21:17"/>
        <d v="2015-04-13T20:41:18"/>
        <d v="2015-04-13T20:36:18"/>
        <d v="2015-04-13T21:15:18"/>
        <d v="2015-04-13T21:34:18"/>
        <d v="2015-04-13T21:37:18"/>
        <d v="2015-04-13T22:43:18"/>
        <d v="2015-04-14T03:16:18"/>
        <d v="2015-04-14T04:15:20"/>
        <d v="2015-04-14T06:04:22"/>
        <d v="2015-04-14T06:16:20"/>
        <d v="2015-04-14T06:23:18"/>
        <d v="2015-04-14T07:10:20"/>
        <d v="2015-04-14T07:34:19"/>
        <d v="2015-04-14T07:25:18"/>
        <d v="2015-04-14T08:01:19"/>
        <d v="2015-04-14T08:09:18"/>
        <d v="2015-04-14T08:12:19"/>
        <d v="2015-04-14T08:31:19"/>
        <d v="2015-04-14T08:45:18"/>
        <d v="2015-04-14T08:51:19"/>
        <d v="2015-04-14T08:55:18"/>
        <d v="2015-04-16T11:49:18"/>
        <d v="2015-04-14T08:57:19"/>
        <d v="2015-04-14T09:03:19"/>
        <d v="2015-04-14T09:56:19"/>
        <d v="2015-04-14T09:13:19"/>
        <d v="2015-04-17T09:39:19"/>
        <d v="2015-04-14T09:20:18"/>
        <d v="2015-04-14T09:16:18"/>
        <d v="2015-04-14T11:42:19"/>
        <d v="2015-04-14T09:19:18"/>
        <d v="2015-04-14T09:19:19"/>
        <d v="2015-04-14T09:25:18"/>
        <d v="2015-04-14T09:23:19"/>
        <d v="2015-04-14T09:29:19"/>
        <d v="2015-04-14T09:26:20"/>
        <d v="2015-04-14T10:02:18"/>
        <d v="2015-04-14T09:57:19"/>
        <d v="2015-04-14T09:56:18"/>
        <d v="2015-04-14T09:58:22"/>
        <d v="2015-04-14T10:17:20"/>
        <d v="2015-04-14T10:23:19"/>
        <d v="2015-04-14T10:22:18"/>
        <d v="2015-04-14T10:20:19"/>
        <d v="2015-04-14T10:21:20"/>
        <d v="2015-04-14T10:22:25"/>
        <d v="2015-04-14T10:26:25"/>
        <d v="2015-04-14T10:32:18"/>
        <d v="2015-04-14T10:30:20"/>
        <d v="2015-04-14T10:30:19"/>
        <d v="2015-04-14T10:32:24"/>
        <d v="2015-04-14T10:37:20"/>
        <d v="2015-04-14T10:40:19"/>
        <d v="2015-04-14T10:47:19"/>
        <d v="2015-04-14T10:41:20"/>
        <d v="2015-04-14T10:46:23"/>
        <d v="2015-04-14T10:48:19"/>
        <d v="2015-04-14T10:46:24"/>
        <d v="2015-04-14T10:50:18"/>
        <d v="2015-04-14T10:53:19"/>
        <d v="2015-04-14T10:49:23"/>
        <d v="2015-04-14T10:52:18"/>
        <d v="2015-04-14T10:54:19"/>
        <d v="2015-04-14T10:56:18"/>
        <d v="2015-04-14T10:56:20"/>
        <d v="2015-04-14T11:01:18"/>
        <d v="2015-04-14T10:58:18"/>
        <d v="2015-04-14T11:27:21"/>
        <d v="2015-04-14T11:45:19"/>
        <d v="2015-04-14T11:03:18"/>
        <d v="2015-04-14T11:05:19"/>
        <d v="2015-04-14T11:05:20"/>
        <d v="2015-04-14T15:38:20"/>
        <d v="2015-04-14T11:11:19"/>
        <d v="2015-04-14T11:14:20"/>
        <d v="2015-04-14T11:18:19"/>
        <d v="2015-04-14T11:19:19"/>
        <d v="2015-04-14T11:23:19"/>
        <d v="2015-04-14T11:29:20"/>
        <d v="2015-04-14T11:30:20"/>
        <d v="2015-04-14T11:33:18"/>
        <d v="2015-04-14T11:34:18"/>
        <d v="2015-04-14T11:35:20"/>
        <d v="2015-04-14T11:38:20"/>
        <d v="2015-04-14T11:49:21"/>
        <d v="2015-04-14T11:52:18"/>
        <d v="2015-04-14T11:52:20"/>
        <d v="2015-04-14T11:54:20"/>
        <d v="2015-04-14T11:55:20"/>
        <d v="2015-04-14T11:59:22"/>
        <d v="2015-04-14T12:01:19"/>
        <d v="2015-04-14T12:01:20"/>
        <d v="2015-04-14T12:21:18"/>
        <d v="2015-04-14T12:12:20"/>
        <d v="2015-04-14T12:25:18"/>
        <d v="2015-04-14T12:26:20"/>
        <d v="2015-04-14T12:30:18"/>
        <d v="2015-04-14T12:30:23"/>
        <d v="2015-04-14T12:37:19"/>
        <d v="2015-04-14T12:38:20"/>
        <d v="2015-04-14T13:03:18"/>
        <d v="2015-04-14T13:11:20"/>
        <d v="2015-04-14T13:11:18"/>
        <d v="2015-04-14T13:14:19"/>
        <d v="2015-04-14T13:16:26"/>
        <d v="2015-04-14T13:28:18"/>
        <d v="2015-04-14T15:44:19"/>
        <d v="2015-04-14T13:41:18"/>
        <d v="2015-04-14T13:49:18"/>
        <d v="2015-04-14T13:54:19"/>
        <d v="2015-04-14T13:58:18"/>
        <d v="2015-04-14T14:31:18"/>
        <d v="2015-04-14T14:19:19"/>
        <d v="2015-04-14T14:18:18"/>
        <d v="2015-04-14T14:24:18"/>
        <d v="2015-04-14T15:35:19"/>
        <d v="2015-04-14T14:44:18"/>
        <d v="2015-04-14T14:46:18"/>
        <d v="2015-04-14T15:19:18"/>
        <d v="2015-04-14T14:55:18"/>
        <d v="2015-04-14T16:05:18"/>
        <d v="2015-04-14T14:57:20"/>
        <d v="2015-04-14T15:13:19"/>
        <d v="2015-04-14T15:18:18"/>
        <d v="2015-04-14T15:23:18"/>
        <d v="2015-04-14T15:27:19"/>
        <d v="2015-04-14T15:33:18"/>
        <d v="2015-04-14T15:39:18"/>
        <d v="2015-04-14T15:42:20"/>
        <d v="2015-04-14T15:56:18"/>
        <d v="2015-04-14T16:14:21"/>
        <d v="2015-04-14T16:18:19"/>
        <d v="2015-04-14T16:21:19"/>
        <d v="2015-04-14T16:29:19"/>
        <d v="2015-04-14T16:22:19"/>
        <d v="2015-04-14T16:29:20"/>
        <d v="2015-04-14T16:32:21"/>
        <d v="2015-04-14T16:33:20"/>
        <d v="2015-04-14T16:35:19"/>
        <d v="2015-04-14T17:00:18"/>
        <d v="2015-04-14T16:43:22"/>
        <d v="2015-04-14T16:47:18"/>
        <d v="2015-04-14T16:55:21"/>
        <d v="2015-04-14T16:58:18"/>
        <d v="2015-04-14T17:01:20"/>
        <d v="2015-04-14T17:01:19"/>
        <d v="2015-04-14T17:05:19"/>
        <d v="2015-04-14T17:14:18"/>
        <d v="2015-04-14T17:56:18"/>
        <d v="2015-04-14T17:27:19"/>
        <d v="2015-04-14T17:23:23"/>
        <d v="2015-04-14T17:23:24"/>
        <d v="2015-04-14T17:26:18"/>
        <d v="2015-04-14T17:26:19"/>
        <d v="2015-04-14T17:29:19"/>
        <d v="2015-04-14T17:28:18"/>
        <d v="2015-04-14T17:44:23"/>
        <d v="2015-04-14T17:49:18"/>
        <d v="2015-04-14T18:11:19"/>
        <d v="2015-04-14T18:19:19"/>
        <d v="2015-04-14T18:28:18"/>
        <d v="2015-04-14T18:28:21"/>
        <d v="2015-04-14T18:31:18"/>
        <d v="2015-04-14T18:35:18"/>
        <d v="2015-04-14T18:40:19"/>
        <d v="2015-04-14T18:40:22"/>
        <d v="2015-04-14T18:42:19"/>
        <d v="2015-04-14T18:44:18"/>
        <d v="2015-04-14T19:02:18"/>
        <d v="2015-04-14T18:53:19"/>
        <d v="2015-04-14T18:55:25"/>
        <d v="2015-04-14T18:56:22"/>
        <d v="2015-04-14T18:56:23"/>
        <d v="2015-04-14T18:58:18"/>
        <d v="2015-04-14T19:03:18"/>
        <d v="2015-04-14T19:00:20"/>
        <d v="2015-04-14T19:05:19"/>
        <d v="2015-04-14T19:06:18"/>
        <d v="2015-04-14T19:08:18"/>
        <d v="2015-04-14T19:18:20"/>
        <d v="2015-04-15T08:14:18"/>
        <d v="2015-04-14T19:26:19"/>
        <d v="2015-04-14T19:32:18"/>
        <d v="2015-04-14T21:45:18"/>
        <d v="2015-04-14T19:37:19"/>
        <d v="2015-04-14T19:50:18"/>
        <d v="2015-04-14T19:46:18"/>
        <d v="2015-04-14T19:51:18"/>
        <d v="2015-04-14T20:03:21"/>
        <d v="2015-04-14T20:03:20"/>
        <d v="2015-04-14T20:06:18"/>
        <d v="2015-04-14T20:06:22"/>
        <d v="2015-04-14T20:10:23"/>
        <d v="2015-04-14T20:17:18"/>
        <d v="2015-04-14T20:19:18"/>
        <d v="2015-04-14T20:21:18"/>
        <d v="2015-04-14T20:35:18"/>
        <d v="2015-04-14T21:00:18"/>
        <d v="2015-04-14T20:44:25"/>
        <d v="2015-04-14T20:48:18"/>
        <d v="2015-04-14T20:47:19"/>
        <d v="2015-04-14T21:25:18"/>
        <d v="2015-04-14T21:29:19"/>
        <d v="2015-04-14T21:40:18"/>
        <d v="2015-04-14T21:43:18"/>
        <d v="2015-04-14T21:59:19"/>
        <d v="2015-04-14T22:13:18"/>
        <d v="2015-04-14T22:21:18"/>
        <d v="2015-04-14T22:25:18"/>
        <d v="2015-04-14T22:45:18"/>
        <d v="2015-04-14T22:56:18"/>
        <d v="2015-04-14T23:08:20"/>
        <d v="2015-04-14T23:05:18"/>
        <d v="2015-04-14T23:08:19"/>
        <d v="2015-04-14T23:13:19"/>
        <d v="2015-04-15T03:50:18"/>
        <d v="2015-04-15T12:49:23"/>
        <d v="2015-04-15T05:11:18"/>
        <d v="2015-04-15T05:18:18"/>
        <d v="2015-04-15T05:32:18"/>
        <d v="2015-04-15T05:35:18"/>
        <d v="2015-04-15T06:08:20"/>
        <d v="2015-04-15T06:06:18"/>
        <d v="2015-04-15T06:18:25"/>
        <d v="2015-04-15T06:27:18"/>
        <d v="2015-04-15T06:29:19"/>
        <d v="2015-04-15T06:37:20"/>
        <d v="2015-04-15T06:40:22"/>
        <d v="2015-04-15T06:44:18"/>
        <d v="2015-04-15T07:06:19"/>
        <d v="2015-04-15T07:08:19"/>
        <d v="2015-04-15T07:14:19"/>
        <d v="2015-04-15T07:30:18"/>
        <d v="2015-04-15T08:31:19"/>
        <d v="2015-04-15T07:45:19"/>
        <d v="2015-04-15T07:59:18"/>
        <d v="2015-04-15T08:00:19"/>
        <d v="2015-04-15T08:02:18"/>
        <d v="2015-04-15T08:05:20"/>
        <d v="2015-04-15T08:07:18"/>
        <d v="2015-04-15T08:10:20"/>
        <d v="2015-04-15T08:17:18"/>
        <d v="2015-04-15T08:23:18"/>
        <d v="2015-04-15T08:30:19"/>
        <d v="2015-04-15T09:03:19"/>
        <d v="2015-04-15T09:02:18"/>
        <d v="2015-04-15T09:07:19"/>
        <d v="2015-04-15T09:16:20"/>
        <d v="2015-04-15T09:16:18"/>
        <d v="2015-04-15T09:22:19"/>
        <d v="2015-04-15T09:26:18"/>
        <d v="2015-04-15T09:26:20"/>
        <d v="2015-04-15T09:30:21"/>
        <d v="2015-04-15T09:48:18"/>
        <d v="2015-04-15T09:55:21"/>
        <d v="2015-04-15T09:55:22"/>
        <d v="2015-04-15T09:56:18"/>
        <d v="2015-04-15T09:59:19"/>
        <d v="2015-04-15T10:12:21"/>
        <d v="2015-04-15T10:22:28"/>
        <d v="2015-04-15T10:47:20"/>
        <d v="2015-04-15T10:47:18"/>
        <d v="2015-04-15T10:55:18"/>
        <d v="2015-04-15T10:57:18"/>
        <d v="2015-04-15T10:58:19"/>
        <d v="2015-04-15T11:04:18"/>
        <d v="2015-04-15T11:08:20"/>
        <d v="2015-04-15T11:48:18"/>
        <d v="2015-04-15T11:28:18"/>
        <d v="2015-04-15T11:33:18"/>
        <d v="2015-04-15T11:39:18"/>
        <d v="2015-04-15T11:55:20"/>
        <d v="2015-04-15T12:02:18"/>
        <d v="2015-04-15T12:06:19"/>
        <d v="2015-04-15T12:08:19"/>
        <d v="2015-04-15T12:09:20"/>
        <d v="2015-04-15T12:14:19"/>
        <d v="2015-04-15T12:27:20"/>
        <d v="2015-04-15T12:39:19"/>
        <d v="2015-04-15T12:39:20"/>
        <d v="2015-04-15T12:47:21"/>
        <d v="2015-04-15T12:49:19"/>
        <d v="2015-04-15T13:00:20"/>
        <d v="2015-04-15T13:01:19"/>
        <d v="2015-04-15T13:06:19"/>
        <d v="2015-04-15T13:02:18"/>
        <d v="2015-04-15T13:08:19"/>
        <d v="2015-04-15T13:27:21"/>
        <d v="2015-04-15T13:43:19"/>
        <d v="2015-04-15T13:44:19"/>
        <d v="2015-04-15T13:49:18"/>
        <d v="2015-04-15T17:51:19"/>
        <d v="2015-04-15T14:08:21"/>
        <d v="2015-04-15T14:16:19"/>
        <d v="2015-04-15T14:31:19"/>
        <d v="2015-04-15T14:29:19"/>
        <d v="2015-04-15T14:39:18"/>
        <d v="2015-04-15T14:43:18"/>
        <d v="2015-04-15T14:53:22"/>
        <d v="2015-04-15T14:58:19"/>
        <d v="2015-04-15T15:07:19"/>
        <d v="2015-04-15T15:11:19"/>
        <d v="2015-04-15T15:20:20"/>
        <d v="2015-04-15T15:25:19"/>
        <d v="2015-04-15T15:28:19"/>
        <d v="2015-04-15T15:43:19"/>
        <d v="2015-04-15T15:29:19"/>
        <d v="2015-04-15T15:45:18"/>
        <d v="2015-04-15T16:02:19"/>
        <d v="2015-04-15T16:07:19"/>
        <d v="2015-04-15T17:09:23"/>
        <d v="2015-04-15T16:22:20"/>
        <d v="2015-04-15T16:34:19"/>
        <d v="2015-04-15T16:38:19"/>
        <d v="2015-04-15T16:55:19"/>
        <d v="2015-04-15T16:55:20"/>
        <d v="2015-04-15T16:58:18"/>
        <d v="2015-04-15T17:01:18"/>
        <d v="2015-04-15T17:51:20"/>
        <d v="2015-04-15T17:09:24"/>
        <d v="2015-04-15T17:10:19"/>
        <d v="2015-04-15T17:10:22"/>
        <d v="2015-04-15T17:13:19"/>
        <d v="2015-04-15T17:15:18"/>
        <d v="2015-04-15T17:19:19"/>
        <d v="2015-04-15T17:30:18"/>
        <d v="2015-04-15T17:35:21"/>
        <d v="2015-04-15T17:43:18"/>
        <d v="2015-04-15T17:44:19"/>
        <d v="2015-04-15T17:49:19"/>
        <d v="2015-04-15T18:02:18"/>
        <d v="2015-04-15T18:01:18"/>
        <d v="2015-04-15T17:57:18"/>
        <d v="2015-04-15T18:00:19"/>
        <d v="2015-04-15T18:04:19"/>
        <d v="2015-04-15T18:07:18"/>
        <d v="2015-04-15T18:08:19"/>
        <d v="2015-04-15T18:08:18"/>
        <d v="2015-04-15T18:12:20"/>
        <d v="2015-04-15T18:12:22"/>
        <d v="2015-04-15T18:24:19"/>
        <d v="2015-04-15T18:28:19"/>
        <d v="2015-04-15T18:47:19"/>
        <d v="2015-04-15T18:29:20"/>
        <d v="2015-04-15T18:30:18"/>
        <d v="2015-04-15T18:32:21"/>
        <d v="2015-04-15T18:32:18"/>
        <d v="2015-04-15T18:38:19"/>
        <d v="2015-04-15T18:37:26"/>
        <d v="2015-04-15T18:40:19"/>
        <d v="2015-04-15T18:42:18"/>
        <d v="2015-04-15T18:57:20"/>
        <d v="2015-04-15T18:45:18"/>
        <d v="2015-04-15T18:47:20"/>
        <d v="2015-04-15T18:54:20"/>
        <d v="2015-04-15T18:51:21"/>
        <d v="2015-04-15T18:50:18"/>
        <d v="2015-04-15T18:51:18"/>
        <d v="2015-04-15T19:02:20"/>
        <d v="2015-04-15T18:52:18"/>
        <d v="2015-04-15T18:54:18"/>
        <d v="2015-04-15T19:04:18"/>
        <d v="2015-04-15T19:16:19"/>
        <d v="2015-04-15T19:07:18"/>
        <d v="2015-04-15T19:07:19"/>
        <d v="2015-04-15T19:13:19"/>
        <d v="2015-04-15T19:32:18"/>
        <d v="2015-04-15T19:34:18"/>
        <d v="2015-04-15T19:34:19"/>
        <d v="2015-04-15T19:35:18"/>
        <d v="2015-04-15T19:39:18"/>
        <d v="2015-04-15T19:44:18"/>
        <d v="2015-04-15T19:49:19"/>
        <d v="2015-04-15T19:56:18"/>
        <d v="2015-04-15T20:13:18"/>
        <d v="2015-04-15T20:21:18"/>
        <d v="2015-04-15T21:03:18"/>
        <d v="2015-04-15T21:33:18"/>
        <d v="2015-04-15T21:35:18"/>
        <d v="2015-04-15T21:43:18"/>
        <d v="2015-04-15T22:13:19"/>
        <d v="2015-04-15T22:23:18"/>
        <d v="2015-04-15T22:22:19"/>
        <d v="2015-04-15T23:16:19"/>
        <d v="2015-04-15T23:25:19"/>
        <d v="2015-04-15T23:47:19"/>
        <d v="2015-04-15T23:58:18"/>
        <d v="2015-04-16T03:51:19"/>
        <d v="2015-04-16T04:46:20"/>
        <d v="2015-04-16T04:49:19"/>
        <d v="2015-04-16T05:39:19"/>
        <d v="2015-04-16T05:55:20"/>
        <d v="2015-04-16T06:18:24"/>
        <d v="2015-04-16T06:17:21"/>
        <d v="2015-04-16T06:47:21"/>
        <d v="2015-04-16T07:01:19"/>
        <d v="2015-04-16T12:35:18"/>
        <d v="2015-04-16T08:17:25"/>
        <d v="2015-04-16T08:25:23"/>
        <d v="2015-04-16T08:44:22"/>
        <d v="2015-04-16T08:58:21"/>
        <d v="2015-04-16T08:57:20"/>
        <d v="2015-04-16T09:08:22"/>
        <d v="2015-04-16T09:47:20"/>
        <d v="2015-04-16T09:59:21"/>
        <d v="2015-04-16T10:15:22"/>
        <d v="2015-04-16T10:45:19"/>
        <d v="2015-04-16T10:56:19"/>
        <d v="2015-04-16T15:59:18"/>
        <d v="2015-04-16T11:10:20"/>
        <d v="2015-04-17T09:31:18"/>
        <d v="2015-04-16T11:18:19"/>
        <d v="2015-04-16T11:33:18"/>
        <d v="2015-04-16T11:28:18"/>
        <d v="2015-04-16T12:13:18"/>
        <d v="2015-04-16T12:59:18"/>
        <d v="2015-04-16T13:05:18"/>
        <d v="2015-04-16T13:11:21"/>
        <d v="2015-04-16T13:27:18"/>
        <d v="2015-04-16T13:46:18"/>
        <d v="2015-04-16T14:04:18"/>
        <d v="2015-04-16T14:08:19"/>
        <d v="2015-04-16T14:10:19"/>
        <d v="2015-04-16T14:13:21"/>
        <d v="2015-04-16T14:21:21"/>
        <d v="2015-04-16T14:26:18"/>
        <d v="2015-04-16T14:58:19"/>
        <d v="2015-04-16T15:19:19"/>
        <d v="2015-04-16T15:56:19"/>
        <d v="2015-04-16T16:10:19"/>
        <d v="2015-04-16T16:14:18"/>
        <d v="2015-04-16T16:33:19"/>
        <d v="2015-04-16T16:41:18"/>
        <d v="2015-04-16T16:47:19"/>
        <d v="2015-04-16T17:21:23"/>
        <d v="2015-04-16T17:31:20"/>
        <d v="2015-04-16T18:09:19"/>
        <d v="2015-04-16T18:51:19"/>
        <d v="2015-04-16T18:57:20"/>
        <d v="2015-04-16T19:00:18"/>
        <d v="2015-04-16T19:11:18"/>
        <d v="2015-04-16T19:57:19"/>
        <d v="2015-04-16T20:40:18"/>
        <d v="2015-04-16T21:06:18"/>
        <d v="2015-04-16T21:29:18"/>
        <d v="2015-04-16T22:59:18"/>
        <d v="2015-04-17T01:08:18"/>
        <d v="2015-04-17T03:04:19"/>
        <d v="2015-04-17T04:42:19"/>
        <d v="2015-04-17T05:42:18"/>
        <d v="2015-04-17T06:23:19"/>
        <d v="2015-04-17T06:29:18"/>
        <d v="2015-04-17T06:42:20"/>
        <d v="2015-04-17T06:52:19"/>
        <d v="2015-04-17T07:00:18"/>
        <d v="2015-04-17T07:02:19"/>
        <d v="2015-04-17T08:18:18"/>
        <d v="2015-04-17T08:00:18"/>
        <d v="2015-04-17T08:09:19"/>
        <d v="2015-04-17T08:15:19"/>
        <d v="2015-04-17T08:30:19"/>
        <d v="2015-04-17T08:44:18"/>
        <d v="2015-04-17T08:54:18"/>
        <d v="2015-04-17T09:06:20"/>
        <d v="2015-04-17T09:11:19"/>
        <d v="2015-04-17T09:41:18"/>
        <d v="2015-04-17T09:57:18"/>
        <d v="2015-04-17T10:37:19"/>
        <d v="2015-04-17T10:33:19"/>
        <d v="2015-04-17T10:38:19"/>
        <d v="2015-04-17T11:02:19"/>
        <d v="2015-04-17T11:06:19"/>
        <d v="2015-04-17T11:21:19"/>
        <d v="2015-04-17T12:05:20"/>
        <d v="2015-04-17T12:34:20"/>
        <d v="2015-04-17T12:44:19"/>
        <d v="2015-04-17T12:49:19"/>
        <d v="2015-04-17T13:05:23"/>
        <d v="2015-04-17T13:05:22"/>
        <d v="2015-04-17T13:04:19"/>
        <d v="2015-04-17T13:22:18"/>
        <d v="2015-04-17T13:36:18"/>
        <d v="2015-04-17T13:25:19"/>
        <d v="2015-04-17T13:33:19"/>
        <d v="2015-04-17T14:27:19"/>
        <d v="2015-04-17T14:39:18"/>
        <d v="2015-04-17T14:43:21"/>
        <d v="2015-04-17T15:19:18"/>
        <d v="2015-04-17T15:40:18"/>
        <d v="2015-04-17T15:58:20"/>
        <d v="2015-04-17T16:03:19"/>
        <d v="2015-04-17T16:26:19"/>
        <d v="2015-04-17T16:31:18"/>
        <d v="2015-04-17T17:04:18"/>
        <d v="2015-04-17T17:08:19"/>
        <d v="2015-04-17T17:20:19"/>
        <d v="2015-04-17T17:51:18"/>
        <d v="2015-04-17T17:48:19"/>
        <d v="2015-04-17T17:52:19"/>
        <d v="2015-04-17T18:07:19"/>
        <d v="2015-04-17T18:15:19"/>
        <d v="2015-04-17T18:42:18"/>
        <d v="2015-04-17T19:20:19"/>
        <d v="2015-04-17T19:17:18"/>
        <d v="2015-04-17T19:46:18"/>
        <d v="2015-04-17T19:52:19"/>
        <d v="2015-04-17T20:01:19"/>
        <d v="2015-04-17T20:03:19"/>
        <d v="2015-04-17T20:16:17"/>
        <d v="2015-04-17T20:06:19"/>
        <d v="2015-04-17T21:43:22"/>
        <d v="2015-04-17T21:42:19"/>
        <d v="2015-04-18T10:26:19"/>
        <d v="2015-04-18T05:10:20"/>
        <d v="2015-04-18T06:05:20"/>
        <d v="2015-04-18T07:13:18"/>
        <d v="2015-04-18T07:26:18"/>
        <d v="2015-04-18T08:11:19"/>
        <d v="2015-04-18T08:14:19"/>
        <d v="2015-04-18T08:27:21"/>
        <d v="2015-04-18T08:24:19"/>
        <d v="2015-04-18T08:48:19"/>
        <d v="2015-04-18T08:33:19"/>
        <d v="2015-04-18T08:43:18"/>
        <d v="2015-04-18T08:44:18"/>
        <d v="2015-04-18T08:44:20"/>
        <d v="2015-04-18T13:24:19"/>
        <d v="2015-04-18T08:58:19"/>
        <d v="2015-04-18T09:10:19"/>
        <d v="2015-04-18T09:09:19"/>
        <d v="2015-04-18T09:18:19"/>
        <d v="2015-04-18T09:22:18"/>
        <d v="2015-04-18T09:26:19"/>
        <d v="2015-04-18T09:24:18"/>
        <d v="2015-04-18T09:34:19"/>
        <d v="2015-04-18T09:33:18"/>
        <d v="2015-04-18T09:37:18"/>
        <d v="2015-04-18T09:45:19"/>
        <d v="2015-04-18T09:44:19"/>
        <d v="2015-04-18T09:50:18"/>
        <d v="2015-04-18T09:55:18"/>
        <d v="2015-04-18T10:03:19"/>
        <d v="2015-04-18T10:17:19"/>
        <d v="2015-04-18T10:25:19"/>
        <d v="2015-04-18T10:31:19"/>
        <d v="2015-04-18T10:48:19"/>
        <d v="2015-04-18T10:53:19"/>
        <d v="2015-04-18T11:01:18"/>
        <d v="2015-04-18T11:10:20"/>
        <d v="2015-04-18T11:12:19"/>
        <d v="2015-04-18T11:42:24"/>
        <d v="2015-04-18T12:05:19"/>
        <d v="2015-04-18T12:06:19"/>
        <d v="2015-04-18T12:27:19"/>
        <d v="2015-04-18T12:45:18"/>
        <d v="2015-04-18T12:52:18"/>
        <d v="2015-04-18T12:59:19"/>
        <d v="2015-04-18T13:23:19"/>
        <d v="2015-04-18T13:23:18"/>
        <d v="2015-04-18T13:44:18"/>
        <d v="2015-04-18T14:03:18"/>
        <d v="2015-04-18T14:21:18"/>
        <d v="2015-04-18T17:45:19"/>
        <d v="2015-04-18T15:10:18"/>
        <d v="2015-04-18T15:09:18"/>
        <d v="2015-04-18T15:14:19"/>
        <d v="2015-04-18T15:50:19"/>
        <d v="2015-04-18T15:22:18"/>
        <d v="2015-04-18T15:26:18"/>
        <d v="2015-04-18T15:36:18"/>
        <d v="2015-04-18T16:11:19"/>
        <d v="2015-04-18T16:00:19"/>
        <d v="2015-04-18T16:06:19"/>
        <d v="2015-04-18T16:24:18"/>
        <d v="2015-04-18T16:25:19"/>
        <d v="2015-04-18T16:33:19"/>
        <d v="2015-04-18T17:04:18"/>
        <d v="2015-04-18T17:17:20"/>
        <d v="2015-04-18T17:27:19"/>
        <d v="2015-04-18T17:28:19"/>
        <d v="2015-04-18T17:46:19"/>
        <d v="2015-04-18T17:46:20"/>
        <d v="2015-04-18T17:57:19"/>
        <d v="2015-04-18T18:22:19"/>
        <d v="2015-04-18T18:32:18"/>
        <d v="2015-04-18T18:29:19"/>
        <d v="2015-04-18T18:36:18"/>
        <d v="2015-04-18T18:43:19"/>
        <d v="2015-04-18T19:01:18"/>
        <d v="2015-04-18T19:09:18"/>
        <d v="2015-04-18T20:47:19"/>
        <d v="2015-04-18T20:54:19"/>
        <d v="2015-04-18T20:59:18"/>
        <d v="2015-04-18T21:08:18"/>
        <d v="2015-04-18T22:36:18"/>
        <d v="2015-04-18T22:37:19"/>
        <d v="2015-04-18T23:18:18"/>
        <d v="2015-04-19T04:27:18"/>
        <d v="2015-04-19T05:16:18"/>
        <d v="2015-04-19T06:47:19"/>
        <d v="2015-04-19T06:43:19"/>
        <d v="2015-04-19T07:34:19"/>
        <d v="2015-04-19T07:52:20"/>
        <d v="2015-04-19T07:52:21"/>
        <d v="2015-04-19T08:03:19"/>
        <d v="2015-04-19T08:06:19"/>
        <d v="2015-04-19T08:13:19"/>
        <d v="2015-04-19T08:15:21"/>
        <d v="2015-04-19T08:21:18"/>
        <d v="2015-04-19T08:24:18"/>
        <d v="2015-04-19T08:42:19"/>
        <d v="2015-04-19T08:38:18"/>
        <d v="2015-04-19T18:15:19"/>
        <d v="2015-04-19T09:29:19"/>
        <d v="2015-04-19T09:13:21"/>
        <d v="2015-04-19T09:21:19"/>
        <d v="2015-04-19T09:24:19"/>
        <d v="2015-04-19T09:36:19"/>
        <d v="2015-04-19T10:10:18"/>
        <d v="2015-04-19T10:23:20"/>
        <d v="2015-04-19T10:26:19"/>
        <d v="2015-04-19T10:36:18"/>
        <d v="2015-04-19T10:40:19"/>
        <d v="2015-04-19T10:54:19"/>
        <d v="2015-04-19T10:58:19"/>
        <d v="2015-04-19T11:06:18"/>
        <d v="2015-04-19T11:07:19"/>
        <d v="2015-04-19T11:08:19"/>
        <d v="2015-04-19T11:44:20"/>
        <d v="2015-04-19T11:23:22"/>
        <d v="2015-04-19T11:43:18"/>
        <d v="2015-04-19T11:53:19"/>
        <d v="2015-04-19T11:59:18"/>
        <d v="2015-04-19T12:18:18"/>
        <d v="2015-04-19T12:13:18"/>
        <d v="2015-04-19T12:15:19"/>
        <d v="2015-04-19T12:15:21"/>
        <d v="2015-04-19T12:20:19"/>
        <d v="2015-04-19T12:22:18"/>
        <d v="2015-04-19T12:23:20"/>
        <d v="2015-04-19T12:29:19"/>
        <d v="2015-04-19T12:42:19"/>
        <d v="2015-04-19T12:55:20"/>
        <d v="2015-04-19T12:52:18"/>
        <d v="2015-04-19T13:09:19"/>
        <d v="2015-04-19T13:03:19"/>
        <d v="2015-04-19T13:12:21"/>
        <d v="2015-04-19T13:11:19"/>
        <d v="2015-04-19T13:14:18"/>
        <d v="2015-04-19T13:21:19"/>
        <d v="2015-04-19T13:22:19"/>
        <d v="2015-04-19T13:29:18"/>
        <d v="2015-04-19T13:39:18"/>
        <d v="2015-04-19T13:42:18"/>
        <d v="2015-04-19T13:43:18"/>
        <d v="2015-04-19T13:46:18"/>
        <d v="2015-04-19T14:00:19"/>
        <d v="2015-04-19T14:03:18"/>
        <d v="2015-04-19T14:04:19"/>
        <d v="2015-04-19T14:12:18"/>
        <d v="2015-04-19T14:28:19"/>
        <d v="2015-04-19T14:35:20"/>
        <d v="2015-04-19T14:32:19"/>
        <d v="2015-04-19T14:33:19"/>
        <d v="2015-04-19T14:36:19"/>
        <d v="2015-04-19T14:37:23"/>
        <d v="2015-04-19T14:39:21"/>
        <d v="2015-04-19T14:49:19"/>
        <d v="2015-04-19T15:00:18"/>
        <d v="2015-04-19T15:04:19"/>
        <d v="2015-04-19T15:07:19"/>
        <d v="2015-04-19T15:15:23"/>
        <d v="2015-04-19T15:25:19"/>
        <d v="2015-04-19T15:26:19"/>
        <d v="2015-04-19T15:36:19"/>
        <d v="2015-04-19T15:37:20"/>
        <d v="2015-04-19T15:38:20"/>
        <d v="2015-04-19T15:42:18"/>
        <d v="2015-04-19T16:00:19"/>
        <d v="2015-04-19T16:01:18"/>
        <d v="2015-04-19T16:30:19"/>
        <d v="2015-04-19T16:34:19"/>
        <d v="2015-04-19T16:43:18"/>
        <d v="2015-04-19T16:56:19"/>
        <d v="2015-04-19T17:07:20"/>
        <d v="2015-04-19T17:03:19"/>
        <d v="2015-04-19T17:15:19"/>
        <d v="2015-04-19T17:09:20"/>
        <d v="2015-04-19T17:25:19"/>
        <d v="2015-04-19T17:29:20"/>
        <d v="2015-04-19T17:31:19"/>
        <d v="2015-04-19T17:40:21"/>
        <d v="2015-04-19T17:48:19"/>
        <d v="2015-04-19T17:51:19"/>
        <d v="2015-04-19T18:13:19"/>
        <d v="2015-04-19T18:14:20"/>
        <d v="2015-04-19T17:57:19"/>
        <d v="2015-04-19T18:04:18"/>
        <d v="2015-04-19T18:08:20"/>
        <d v="2015-04-19T18:26:19"/>
        <d v="2015-04-19T18:28:20"/>
        <d v="2015-04-19T18:33:19"/>
        <d v="2015-04-19T18:35:20"/>
        <d v="2015-04-19T18:44:19"/>
        <d v="2015-04-19T18:45:21"/>
        <d v="2015-04-19T18:55:20"/>
        <d v="2015-04-19T19:07:20"/>
        <d v="2015-04-19T19:25:19"/>
        <d v="2015-04-19T19:30:19"/>
        <d v="2015-04-19T19:41:19"/>
        <d v="2015-04-19T19:56:20"/>
        <d v="2015-04-19T19:56:21"/>
        <d v="2015-04-19T20:04:18"/>
        <d v="2015-04-19T20:48:18"/>
        <d v="2015-04-19T20:54:19"/>
        <d v="2015-04-19T21:40:19"/>
        <d v="2015-04-19T21:35:19"/>
        <d v="2015-04-19T22:14:19"/>
        <d v="2015-04-19T22:33:19"/>
        <d v="2015-04-19T22:54:18"/>
        <d v="2015-04-19T23:54:19"/>
      </sharedItems>
      <fieldGroup par="11"/>
    </cacheField>
    <cacheField name="customer_id" numFmtId="0">
      <sharedItems containsSemiMixedTypes="0" containsString="0" containsNumber="1" containsInteger="1" minValue="71041" maxValue="226697"/>
    </cacheField>
    <cacheField name="product_name" numFmtId="0">
      <sharedItems/>
    </cacheField>
    <cacheField name="marketing_channel" numFmtId="0">
      <sharedItems count="4">
        <s v="Search Engine Marketing"/>
        <s v="Newsletters (internal)"/>
        <s v="TV / Radio Advertising"/>
        <s v="Partnership Marketing"/>
      </sharedItems>
    </cacheField>
    <cacheField name="City" numFmtId="49">
      <sharedItems count="8">
        <s v="San Diego "/>
        <s v="Los Angeles"/>
        <s v="San Francisco"/>
        <s v="Miami"/>
        <s v="Philadelphia"/>
        <s v="Washington"/>
        <s v="Chicago"/>
        <s v="New York"/>
      </sharedItems>
    </cacheField>
    <cacheField name="Date" numFmtId="14">
      <sharedItems containsSemiMixedTypes="0" containsNonDate="0" containsDate="1" containsString="0" minDate="2015-04-13T00:00:00" maxDate="2015-04-20T00:00:00"/>
    </cacheField>
    <cacheField name="Sold in New York with Newsletters (internal)" numFmtId="0">
      <sharedItems containsSemiMixedTypes="0" containsString="0" containsNumber="1" containsInteger="1" minValue="0" maxValue="1"/>
    </cacheField>
    <cacheField name="State" numFmtId="0">
      <sharedItems/>
    </cacheField>
    <cacheField name="Seconds (date_sign_up)" numFmtId="0" databaseField="0">
      <fieldGroup base="0">
        <rangePr groupBy="seconds" startDate="2015-04-13T02:24:18" endDate="2015-04-19T23:54:19"/>
        <groupItems count="62">
          <s v="&lt;4/13/2015"/>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4/19/2015"/>
        </groupItems>
      </fieldGroup>
    </cacheField>
    <cacheField name="Minutes (date_sign_up)" numFmtId="0" databaseField="0">
      <fieldGroup base="0">
        <rangePr groupBy="minutes" startDate="2015-04-13T02:24:18" endDate="2015-04-19T23:54:19"/>
        <groupItems count="62">
          <s v="&lt;4/13/2015"/>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4/19/2015"/>
        </groupItems>
      </fieldGroup>
    </cacheField>
    <cacheField name="Hours (date_sign_up)" numFmtId="0" databaseField="0">
      <fieldGroup base="0">
        <rangePr groupBy="hours" startDate="2015-04-13T02:24:18" endDate="2015-04-19T23:54:19"/>
        <groupItems count="26">
          <s v="&lt;4/13/2015"/>
          <s v="12 AM"/>
          <s v="1 AM"/>
          <s v="2 AM"/>
          <s v="3 AM"/>
          <s v="4 AM"/>
          <s v="5 AM"/>
          <s v="6 AM"/>
          <s v="7 AM"/>
          <s v="8 AM"/>
          <s v="9 AM"/>
          <s v="10 AM"/>
          <s v="11 AM"/>
          <s v="12 PM"/>
          <s v="1 PM"/>
          <s v="2 PM"/>
          <s v="3 PM"/>
          <s v="4 PM"/>
          <s v="5 PM"/>
          <s v="6 PM"/>
          <s v="7 PM"/>
          <s v="8 PM"/>
          <s v="9 PM"/>
          <s v="10 PM"/>
          <s v="11 PM"/>
          <s v="&gt;4/19/2015"/>
        </groupItems>
      </fieldGroup>
    </cacheField>
    <cacheField name="Days (date_sign_up)" numFmtId="0" databaseField="0">
      <fieldGroup base="0">
        <rangePr groupBy="days" startDate="2015-04-13T02:24:18" endDate="2015-04-19T23:54:19"/>
        <groupItems count="368">
          <s v="&lt;4/13/201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4/19/201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62">
  <r>
    <x v="0"/>
    <n v="71041"/>
    <s v="Classic - 3 meals per week for 2 people"/>
    <x v="0"/>
    <x v="0"/>
    <d v="2015-04-17T00:00:00"/>
    <n v="0"/>
    <s v="California"/>
  </r>
  <r>
    <x v="1"/>
    <n v="103289"/>
    <s v="Classic - 3 meals per week for 2 people"/>
    <x v="1"/>
    <x v="1"/>
    <d v="2015-04-14T00:00:00"/>
    <n v="0"/>
    <s v="California"/>
  </r>
  <r>
    <x v="2"/>
    <n v="107746"/>
    <s v="Classic - 3 meals per week for 2 people"/>
    <x v="1"/>
    <x v="1"/>
    <d v="2015-04-14T00:00:00"/>
    <n v="0"/>
    <s v="California"/>
  </r>
  <r>
    <x v="3"/>
    <n v="157441"/>
    <s v="Classic - 3 meals per week for 4 people"/>
    <x v="1"/>
    <x v="2"/>
    <d v="2015-04-14T00:00:00"/>
    <n v="0"/>
    <s v="California"/>
  </r>
  <r>
    <x v="4"/>
    <n v="158646"/>
    <s v="Classic - 3 meals per week for 2 people"/>
    <x v="1"/>
    <x v="0"/>
    <d v="2015-04-18T00:00:00"/>
    <n v="0"/>
    <s v="California"/>
  </r>
  <r>
    <x v="5"/>
    <n v="178843"/>
    <s v="3 Meals (vegetarian) for 2 people"/>
    <x v="2"/>
    <x v="3"/>
    <d v="2015-04-18T00:00:00"/>
    <n v="0"/>
    <s v="Florida"/>
  </r>
  <r>
    <x v="6"/>
    <n v="179297"/>
    <s v="Classic - 3 meals per week for 2 people"/>
    <x v="1"/>
    <x v="4"/>
    <d v="2015-04-15T00:00:00"/>
    <n v="0"/>
    <s v="Pennsylvania"/>
  </r>
  <r>
    <x v="7"/>
    <n v="182439"/>
    <s v="3 Meals (vegetarian) for 2 people"/>
    <x v="1"/>
    <x v="2"/>
    <d v="2015-04-15T00:00:00"/>
    <n v="0"/>
    <s v="California"/>
  </r>
  <r>
    <x v="8"/>
    <n v="186180"/>
    <s v="Classic - 3 meals per week for 2 people"/>
    <x v="3"/>
    <x v="0"/>
    <d v="2015-04-17T00:00:00"/>
    <n v="0"/>
    <s v="California"/>
  </r>
  <r>
    <x v="9"/>
    <n v="190396"/>
    <s v="Classic - 3 meals per week for 2 people"/>
    <x v="2"/>
    <x v="3"/>
    <d v="2015-04-19T00:00:00"/>
    <n v="0"/>
    <s v="Florida"/>
  </r>
  <r>
    <x v="10"/>
    <n v="194229"/>
    <s v="Classic - 3 meals per week for 2 people"/>
    <x v="0"/>
    <x v="1"/>
    <d v="2015-04-14T00:00:00"/>
    <n v="0"/>
    <s v="California"/>
  </r>
  <r>
    <x v="11"/>
    <n v="194353"/>
    <s v="Classic - 3 meals per week for 2 people"/>
    <x v="0"/>
    <x v="5"/>
    <d v="2015-04-13T00:00:00"/>
    <n v="0"/>
    <s v="Washington"/>
  </r>
  <r>
    <x v="12"/>
    <n v="200286"/>
    <s v="Classic - 3 meals per week for 2 people"/>
    <x v="0"/>
    <x v="4"/>
    <d v="2015-04-15T00:00:00"/>
    <n v="0"/>
    <s v="Pennsylvania"/>
  </r>
  <r>
    <x v="13"/>
    <n v="201307"/>
    <s v="Classic - 3 meals per week for 2 people"/>
    <x v="2"/>
    <x v="0"/>
    <d v="2015-04-16T00:00:00"/>
    <n v="0"/>
    <s v="California"/>
  </r>
  <r>
    <x v="14"/>
    <n v="203319"/>
    <s v="Classic - 3 meals per week for 2 people"/>
    <x v="1"/>
    <x v="2"/>
    <d v="2015-04-15T00:00:00"/>
    <n v="0"/>
    <s v="California"/>
  </r>
  <r>
    <x v="15"/>
    <n v="205233"/>
    <s v="Classic - 3 meals per week for 2 people"/>
    <x v="2"/>
    <x v="1"/>
    <d v="2015-04-14T00:00:00"/>
    <n v="0"/>
    <s v="California"/>
  </r>
  <r>
    <x v="16"/>
    <n v="205322"/>
    <s v="Classic - 3 meals per week for 2 people"/>
    <x v="1"/>
    <x v="6"/>
    <d v="2015-04-13T00:00:00"/>
    <n v="0"/>
    <s v="Illinois"/>
  </r>
  <r>
    <x v="17"/>
    <n v="205611"/>
    <s v="Classic - 3 meals per week for 2 people"/>
    <x v="2"/>
    <x v="0"/>
    <d v="2015-04-16T00:00:00"/>
    <n v="0"/>
    <s v="California"/>
  </r>
  <r>
    <x v="18"/>
    <n v="208066"/>
    <s v="3 Meals (vegetarian) for 4 people"/>
    <x v="1"/>
    <x v="4"/>
    <d v="2015-04-15T00:00:00"/>
    <n v="0"/>
    <s v="Pennsylvania"/>
  </r>
  <r>
    <x v="19"/>
    <n v="208079"/>
    <s v="Classic - 3 meals per week for 2 people"/>
    <x v="1"/>
    <x v="2"/>
    <d v="2015-04-14T00:00:00"/>
    <n v="0"/>
    <s v="California"/>
  </r>
  <r>
    <x v="20"/>
    <n v="209055"/>
    <s v="Classic - 3 meals per week for 2 people"/>
    <x v="1"/>
    <x v="4"/>
    <d v="2015-04-15T00:00:00"/>
    <n v="0"/>
    <s v="Pennsylvania"/>
  </r>
  <r>
    <x v="21"/>
    <n v="213420"/>
    <s v="Classic - 3 meals per week for 4 people"/>
    <x v="1"/>
    <x v="1"/>
    <d v="2015-04-14T00:00:00"/>
    <n v="0"/>
    <s v="California"/>
  </r>
  <r>
    <x v="22"/>
    <n v="213584"/>
    <s v="Classic - 3 meals per week for 4 people"/>
    <x v="1"/>
    <x v="0"/>
    <d v="2015-04-15T00:00:00"/>
    <n v="0"/>
    <s v="California"/>
  </r>
  <r>
    <x v="23"/>
    <n v="213711"/>
    <s v="Classic - 3 meals per week for 2 people"/>
    <x v="1"/>
    <x v="2"/>
    <d v="2015-04-14T00:00:00"/>
    <n v="0"/>
    <s v="California"/>
  </r>
  <r>
    <x v="24"/>
    <n v="214129"/>
    <s v="Classic - 3 meals per week for 4 people"/>
    <x v="0"/>
    <x v="0"/>
    <d v="2015-04-16T00:00:00"/>
    <n v="0"/>
    <s v="California"/>
  </r>
  <r>
    <x v="25"/>
    <n v="214667"/>
    <s v="Classic - 3 meals per week for 2 people"/>
    <x v="2"/>
    <x v="6"/>
    <d v="2015-04-13T00:00:00"/>
    <n v="0"/>
    <s v="Illinois"/>
  </r>
  <r>
    <x v="26"/>
    <n v="214779"/>
    <s v="Classic - 3 meals per week for 2 people"/>
    <x v="2"/>
    <x v="4"/>
    <d v="2015-04-15T00:00:00"/>
    <n v="0"/>
    <s v="Pennsylvania"/>
  </r>
  <r>
    <x v="27"/>
    <n v="215253"/>
    <s v="Classic - 3 meals per week for 2 people"/>
    <x v="1"/>
    <x v="0"/>
    <d v="2015-04-17T00:00:00"/>
    <n v="0"/>
    <s v="California"/>
  </r>
  <r>
    <x v="28"/>
    <n v="215309"/>
    <s v="Classic - 3 meals per week for 2 people"/>
    <x v="2"/>
    <x v="5"/>
    <d v="2015-04-13T00:00:00"/>
    <n v="0"/>
    <s v="Washington"/>
  </r>
  <r>
    <x v="29"/>
    <n v="215319"/>
    <s v="Classic - 3 meals per week for 4 people"/>
    <x v="1"/>
    <x v="5"/>
    <d v="2015-04-13T00:00:00"/>
    <n v="0"/>
    <s v="Washington"/>
  </r>
  <r>
    <x v="30"/>
    <n v="215332"/>
    <s v="Classic - 3 meals per week for 4 people"/>
    <x v="1"/>
    <x v="2"/>
    <d v="2015-04-14T00:00:00"/>
    <n v="0"/>
    <s v="California"/>
  </r>
  <r>
    <x v="31"/>
    <n v="215381"/>
    <s v="Classic - 3 meals per week for 2 people"/>
    <x v="1"/>
    <x v="6"/>
    <d v="2015-04-13T00:00:00"/>
    <n v="0"/>
    <s v="Illinois"/>
  </r>
  <r>
    <x v="32"/>
    <n v="215386"/>
    <s v="3 Meals (vegetarian) for 2 people"/>
    <x v="2"/>
    <x v="5"/>
    <d v="2015-04-13T00:00:00"/>
    <n v="0"/>
    <s v="Washington"/>
  </r>
  <r>
    <x v="33"/>
    <n v="215505"/>
    <s v="Classic - 3 meals per week for 2 people"/>
    <x v="2"/>
    <x v="0"/>
    <d v="2015-04-16T00:00:00"/>
    <n v="0"/>
    <s v="California"/>
  </r>
  <r>
    <x v="34"/>
    <n v="215561"/>
    <s v="Classic - 3 meals per week for 2 people"/>
    <x v="1"/>
    <x v="6"/>
    <d v="2015-04-13T00:00:00"/>
    <n v="0"/>
    <s v="Illinois"/>
  </r>
  <r>
    <x v="35"/>
    <n v="215609"/>
    <s v="Classic - 3 meals per week for 2 people"/>
    <x v="1"/>
    <x v="7"/>
    <d v="2015-04-13T00:00:00"/>
    <n v="1"/>
    <s v="New York"/>
  </r>
  <r>
    <x v="36"/>
    <n v="215627"/>
    <s v="Classic - 3 meals per week for 2 people"/>
    <x v="1"/>
    <x v="7"/>
    <d v="2015-04-13T00:00:00"/>
    <n v="1"/>
    <s v="New York"/>
  </r>
  <r>
    <x v="37"/>
    <n v="215635"/>
    <s v="Classic - 3 meals per week for 2 people"/>
    <x v="3"/>
    <x v="7"/>
    <d v="2015-04-13T00:00:00"/>
    <n v="0"/>
    <s v="New York"/>
  </r>
  <r>
    <x v="38"/>
    <n v="215640"/>
    <s v="Classic - 3 meals per week for 4 people"/>
    <x v="2"/>
    <x v="7"/>
    <d v="2015-04-13T00:00:00"/>
    <n v="0"/>
    <s v="New York"/>
  </r>
  <r>
    <x v="39"/>
    <n v="215642"/>
    <s v="Classic - 3 meals per week for 2 people"/>
    <x v="2"/>
    <x v="7"/>
    <d v="2015-04-13T00:00:00"/>
    <n v="0"/>
    <s v="New York"/>
  </r>
  <r>
    <x v="40"/>
    <n v="215662"/>
    <s v="3 Meals (vegetarian) for 2 people"/>
    <x v="0"/>
    <x v="7"/>
    <d v="2015-04-13T00:00:00"/>
    <n v="0"/>
    <s v="New York"/>
  </r>
  <r>
    <x v="41"/>
    <n v="215668"/>
    <s v="3 Meals (vegetarian) for 2 people"/>
    <x v="1"/>
    <x v="7"/>
    <d v="2015-04-13T00:00:00"/>
    <n v="1"/>
    <s v="New York"/>
  </r>
  <r>
    <x v="42"/>
    <n v="215686"/>
    <s v="Classic - 3 meals per week for 2 people"/>
    <x v="2"/>
    <x v="7"/>
    <d v="2015-04-13T00:00:00"/>
    <n v="0"/>
    <s v="New York"/>
  </r>
  <r>
    <x v="43"/>
    <n v="215723"/>
    <s v="Classic - 3 meals per week for 4 people"/>
    <x v="0"/>
    <x v="7"/>
    <d v="2015-04-13T00:00:00"/>
    <n v="0"/>
    <s v="New York"/>
  </r>
  <r>
    <x v="44"/>
    <n v="215757"/>
    <s v="Classic - 3 meals per week for 2 people"/>
    <x v="1"/>
    <x v="7"/>
    <d v="2015-04-13T00:00:00"/>
    <n v="1"/>
    <s v="New York"/>
  </r>
  <r>
    <x v="45"/>
    <n v="215760"/>
    <s v="Classic - 3 meals per week for 2 people"/>
    <x v="3"/>
    <x v="7"/>
    <d v="2015-04-13T00:00:00"/>
    <n v="0"/>
    <s v="New York"/>
  </r>
  <r>
    <x v="46"/>
    <n v="215768"/>
    <s v="Classic - 3 meals per week for 2 people"/>
    <x v="1"/>
    <x v="7"/>
    <d v="2015-04-13T00:00:00"/>
    <n v="1"/>
    <s v="New York"/>
  </r>
  <r>
    <x v="47"/>
    <n v="215777"/>
    <s v="Classic - 3 meals per week for 2 people"/>
    <x v="2"/>
    <x v="7"/>
    <d v="2015-04-13T00:00:00"/>
    <n v="0"/>
    <s v="New York"/>
  </r>
  <r>
    <x v="48"/>
    <n v="215811"/>
    <s v="Classic - 3 meals per week for 2 people"/>
    <x v="1"/>
    <x v="7"/>
    <d v="2015-04-13T00:00:00"/>
    <n v="1"/>
    <s v="New York"/>
  </r>
  <r>
    <x v="49"/>
    <n v="215827"/>
    <s v="Classic - 3 meals per week for 2 people"/>
    <x v="3"/>
    <x v="7"/>
    <d v="2015-04-13T00:00:00"/>
    <n v="0"/>
    <s v="New York"/>
  </r>
  <r>
    <x v="50"/>
    <n v="215835"/>
    <s v="Classic - 3 meals per week for 2 people"/>
    <x v="1"/>
    <x v="6"/>
    <d v="2015-04-13T00:00:00"/>
    <n v="0"/>
    <s v="Illinois"/>
  </r>
  <r>
    <x v="51"/>
    <n v="215845"/>
    <s v="Classic - 3 meals per week for 4 people"/>
    <x v="1"/>
    <x v="6"/>
    <d v="2015-04-13T00:00:00"/>
    <n v="0"/>
    <s v="Illinois"/>
  </r>
  <r>
    <x v="52"/>
    <n v="215849"/>
    <s v="Classic - 3 meals per week for 2 people"/>
    <x v="1"/>
    <x v="6"/>
    <d v="2015-04-13T00:00:00"/>
    <n v="0"/>
    <s v="Illinois"/>
  </r>
  <r>
    <x v="53"/>
    <n v="215866"/>
    <s v="Classic - 3 meals per week for 2 people"/>
    <x v="1"/>
    <x v="6"/>
    <d v="2015-04-13T00:00:00"/>
    <n v="0"/>
    <s v="Illinois"/>
  </r>
  <r>
    <x v="54"/>
    <n v="215886"/>
    <s v="3 Meals (vegetarian) for 2 people"/>
    <x v="3"/>
    <x v="6"/>
    <d v="2015-04-13T00:00:00"/>
    <n v="0"/>
    <s v="Illinois"/>
  </r>
  <r>
    <x v="55"/>
    <n v="215899"/>
    <s v="Classic - 3 meals per week for 2 people"/>
    <x v="1"/>
    <x v="6"/>
    <d v="2015-04-13T00:00:00"/>
    <n v="0"/>
    <s v="Illinois"/>
  </r>
  <r>
    <x v="56"/>
    <n v="215911"/>
    <s v="Classic - 3 meals per week for 2 people"/>
    <x v="0"/>
    <x v="6"/>
    <d v="2015-04-13T00:00:00"/>
    <n v="0"/>
    <s v="Illinois"/>
  </r>
  <r>
    <x v="57"/>
    <n v="215926"/>
    <s v="Classic - 3 meals per week for 2 people"/>
    <x v="1"/>
    <x v="6"/>
    <d v="2015-04-13T00:00:00"/>
    <n v="0"/>
    <s v="Illinois"/>
  </r>
  <r>
    <x v="58"/>
    <n v="215957"/>
    <s v="Classic - 3 meals per week for 2 people"/>
    <x v="2"/>
    <x v="6"/>
    <d v="2015-04-13T00:00:00"/>
    <n v="0"/>
    <s v="Illinois"/>
  </r>
  <r>
    <x v="59"/>
    <n v="215960"/>
    <s v="Classic - 3 meals per week for 4 people"/>
    <x v="3"/>
    <x v="6"/>
    <d v="2015-04-13T00:00:00"/>
    <n v="0"/>
    <s v="Illinois"/>
  </r>
  <r>
    <x v="60"/>
    <n v="215976"/>
    <s v="Classic - 3 meals per week for 2 people"/>
    <x v="2"/>
    <x v="6"/>
    <d v="2015-04-13T00:00:00"/>
    <n v="0"/>
    <s v="Illinois"/>
  </r>
  <r>
    <x v="61"/>
    <n v="215980"/>
    <s v="Classic - 3 meals per week for 4 people"/>
    <x v="0"/>
    <x v="6"/>
    <d v="2015-04-13T00:00:00"/>
    <n v="0"/>
    <s v="Illinois"/>
  </r>
  <r>
    <x v="62"/>
    <n v="215992"/>
    <s v="3 Meals (vegetarian) for 2 people"/>
    <x v="2"/>
    <x v="6"/>
    <d v="2015-04-13T00:00:00"/>
    <n v="0"/>
    <s v="Illinois"/>
  </r>
  <r>
    <x v="63"/>
    <n v="216034"/>
    <s v="Classic - 3 meals per week for 4 people"/>
    <x v="1"/>
    <x v="6"/>
    <d v="2015-04-13T00:00:00"/>
    <n v="0"/>
    <s v="Illinois"/>
  </r>
  <r>
    <x v="64"/>
    <n v="216038"/>
    <s v="Classic - 3 meals per week for 4 people"/>
    <x v="2"/>
    <x v="6"/>
    <d v="2015-04-13T00:00:00"/>
    <n v="0"/>
    <s v="Illinois"/>
  </r>
  <r>
    <x v="65"/>
    <n v="216049"/>
    <s v="Classic - 3 meals per week for 2 people"/>
    <x v="1"/>
    <x v="6"/>
    <d v="2015-04-13T00:00:00"/>
    <n v="0"/>
    <s v="Illinois"/>
  </r>
  <r>
    <x v="66"/>
    <n v="216058"/>
    <s v="Classic - 3 meals per week for 2 people"/>
    <x v="3"/>
    <x v="6"/>
    <d v="2015-04-13T00:00:00"/>
    <n v="0"/>
    <s v="Illinois"/>
  </r>
  <r>
    <x v="67"/>
    <n v="216066"/>
    <s v="Classic - 3 meals per week for 2 people"/>
    <x v="2"/>
    <x v="6"/>
    <d v="2015-04-13T00:00:00"/>
    <n v="0"/>
    <s v="Illinois"/>
  </r>
  <r>
    <x v="68"/>
    <n v="216079"/>
    <s v="Classic - 3 meals per week for 2 people"/>
    <x v="3"/>
    <x v="6"/>
    <d v="2015-04-13T00:00:00"/>
    <n v="0"/>
    <s v="Illinois"/>
  </r>
  <r>
    <x v="69"/>
    <n v="216141"/>
    <s v="Classic - 3 meals per week for 2 people"/>
    <x v="1"/>
    <x v="6"/>
    <d v="2015-04-13T00:00:00"/>
    <n v="0"/>
    <s v="Illinois"/>
  </r>
  <r>
    <x v="70"/>
    <n v="216146"/>
    <s v="Classic - 3 meals per week for 2 people"/>
    <x v="2"/>
    <x v="6"/>
    <d v="2015-04-13T00:00:00"/>
    <n v="0"/>
    <s v="Illinois"/>
  </r>
  <r>
    <x v="71"/>
    <n v="216171"/>
    <s v="Classic - 3 meals per week for 2 people"/>
    <x v="2"/>
    <x v="6"/>
    <d v="2015-04-13T00:00:00"/>
    <n v="0"/>
    <s v="Illinois"/>
  </r>
  <r>
    <x v="72"/>
    <n v="216213"/>
    <s v="Classic - 3 meals per week for 2 people"/>
    <x v="2"/>
    <x v="6"/>
    <d v="2015-04-13T00:00:00"/>
    <n v="0"/>
    <s v="Illinois"/>
  </r>
  <r>
    <x v="73"/>
    <n v="216218"/>
    <s v="Classic - 3 meals per week for 2 people"/>
    <x v="3"/>
    <x v="6"/>
    <d v="2015-04-13T00:00:00"/>
    <n v="0"/>
    <s v="Illinois"/>
  </r>
  <r>
    <x v="74"/>
    <n v="216226"/>
    <s v="Classic - 3 meals per week for 2 people"/>
    <x v="0"/>
    <x v="6"/>
    <d v="2015-04-13T00:00:00"/>
    <n v="0"/>
    <s v="Illinois"/>
  </r>
  <r>
    <x v="75"/>
    <n v="216327"/>
    <s v="Classic - 3 meals per week for 2 people"/>
    <x v="0"/>
    <x v="6"/>
    <d v="2015-04-13T00:00:00"/>
    <n v="0"/>
    <s v="Illinois"/>
  </r>
  <r>
    <x v="76"/>
    <n v="216331"/>
    <s v="Classic - 3 meals per week for 2 people"/>
    <x v="2"/>
    <x v="6"/>
    <d v="2015-04-13T00:00:00"/>
    <n v="0"/>
    <s v="Illinois"/>
  </r>
  <r>
    <x v="77"/>
    <n v="216401"/>
    <s v="Classic - 3 meals per week for 2 people"/>
    <x v="0"/>
    <x v="6"/>
    <d v="2015-04-13T00:00:00"/>
    <n v="0"/>
    <s v="Illinois"/>
  </r>
  <r>
    <x v="78"/>
    <n v="216422"/>
    <s v="Classic - 3 meals per week for 2 people"/>
    <x v="1"/>
    <x v="6"/>
    <d v="2015-04-13T00:00:00"/>
    <n v="0"/>
    <s v="Illinois"/>
  </r>
  <r>
    <x v="79"/>
    <n v="216453"/>
    <s v="Classic - 3 meals per week for 2 people"/>
    <x v="1"/>
    <x v="6"/>
    <d v="2015-04-13T00:00:00"/>
    <n v="0"/>
    <s v="Illinois"/>
  </r>
  <r>
    <x v="80"/>
    <n v="216463"/>
    <s v="Classic - 3 meals per week for 2 people"/>
    <x v="1"/>
    <x v="6"/>
    <d v="2015-04-13T00:00:00"/>
    <n v="0"/>
    <s v="Illinois"/>
  </r>
  <r>
    <x v="81"/>
    <n v="216466"/>
    <s v="Classic - 3 meals per week for 2 people"/>
    <x v="3"/>
    <x v="6"/>
    <d v="2015-04-13T00:00:00"/>
    <n v="0"/>
    <s v="Illinois"/>
  </r>
  <r>
    <x v="82"/>
    <n v="216479"/>
    <s v="Classic - 3 meals per week for 2 people"/>
    <x v="1"/>
    <x v="6"/>
    <d v="2015-04-13T00:00:00"/>
    <n v="0"/>
    <s v="Illinois"/>
  </r>
  <r>
    <x v="83"/>
    <n v="216487"/>
    <s v="Classic - 3 meals per week for 2 people"/>
    <x v="1"/>
    <x v="6"/>
    <d v="2015-04-13T00:00:00"/>
    <n v="0"/>
    <s v="Illinois"/>
  </r>
  <r>
    <x v="84"/>
    <n v="216509"/>
    <s v="Classic - 3 meals per week for 2 people"/>
    <x v="3"/>
    <x v="6"/>
    <d v="2015-04-13T00:00:00"/>
    <n v="0"/>
    <s v="Illinois"/>
  </r>
  <r>
    <x v="85"/>
    <n v="216561"/>
    <s v="Classic - 3 meals per week for 2 people"/>
    <x v="0"/>
    <x v="5"/>
    <d v="2015-04-13T00:00:00"/>
    <n v="0"/>
    <s v="Washington"/>
  </r>
  <r>
    <x v="86"/>
    <n v="216563"/>
    <s v="Classic - 3 meals per week for 2 people"/>
    <x v="1"/>
    <x v="5"/>
    <d v="2015-04-13T00:00:00"/>
    <n v="0"/>
    <s v="Washington"/>
  </r>
  <r>
    <x v="87"/>
    <n v="216587"/>
    <s v="Classic - 3 meals per week for 2 people"/>
    <x v="2"/>
    <x v="5"/>
    <d v="2015-04-13T00:00:00"/>
    <n v="0"/>
    <s v="Washington"/>
  </r>
  <r>
    <x v="88"/>
    <n v="216617"/>
    <s v="3 Meals (vegetarian) for 4 people"/>
    <x v="1"/>
    <x v="5"/>
    <d v="2015-04-13T00:00:00"/>
    <n v="0"/>
    <s v="Washington"/>
  </r>
  <r>
    <x v="89"/>
    <n v="216669"/>
    <s v="Classic - 3 meals per week for 4 people"/>
    <x v="1"/>
    <x v="5"/>
    <d v="2015-04-13T00:00:00"/>
    <n v="0"/>
    <s v="Washington"/>
  </r>
  <r>
    <x v="90"/>
    <n v="216702"/>
    <s v="Classic - 3 meals per week for 2 people"/>
    <x v="2"/>
    <x v="5"/>
    <d v="2015-04-13T00:00:00"/>
    <n v="0"/>
    <s v="Washington"/>
  </r>
  <r>
    <x v="91"/>
    <n v="216703"/>
    <s v="Classic - 3 meals per week for 2 people"/>
    <x v="0"/>
    <x v="5"/>
    <d v="2015-04-13T00:00:00"/>
    <n v="0"/>
    <s v="Washington"/>
  </r>
  <r>
    <x v="92"/>
    <n v="216709"/>
    <s v="Classic - 3 meals per week for 2 people"/>
    <x v="2"/>
    <x v="5"/>
    <d v="2015-04-13T00:00:00"/>
    <n v="0"/>
    <s v="Washington"/>
  </r>
  <r>
    <x v="93"/>
    <n v="216712"/>
    <s v="3 Meals (vegetarian) for 2 people"/>
    <x v="1"/>
    <x v="5"/>
    <d v="2015-04-13T00:00:00"/>
    <n v="0"/>
    <s v="Washington"/>
  </r>
  <r>
    <x v="94"/>
    <n v="216718"/>
    <s v="Classic - 3 meals per week for 2 people"/>
    <x v="0"/>
    <x v="5"/>
    <d v="2015-04-13T00:00:00"/>
    <n v="0"/>
    <s v="Washington"/>
  </r>
  <r>
    <x v="95"/>
    <n v="216721"/>
    <s v="3 Meals (vegetarian) for 2 people"/>
    <x v="1"/>
    <x v="5"/>
    <d v="2015-04-13T00:00:00"/>
    <n v="0"/>
    <s v="Washington"/>
  </r>
  <r>
    <x v="96"/>
    <n v="216734"/>
    <s v="Classic - 3 meals per week for 2 people"/>
    <x v="2"/>
    <x v="5"/>
    <d v="2015-04-13T00:00:00"/>
    <n v="0"/>
    <s v="Washington"/>
  </r>
  <r>
    <x v="97"/>
    <n v="216735"/>
    <s v="Classic - 3 meals per week for 2 people"/>
    <x v="2"/>
    <x v="5"/>
    <d v="2015-04-13T00:00:00"/>
    <n v="0"/>
    <s v="Washington"/>
  </r>
  <r>
    <x v="98"/>
    <n v="216782"/>
    <s v="3 Meals (vegetarian) for 2 people"/>
    <x v="2"/>
    <x v="5"/>
    <d v="2015-04-13T00:00:00"/>
    <n v="0"/>
    <s v="Washington"/>
  </r>
  <r>
    <x v="99"/>
    <n v="216799"/>
    <s v="Classic - 3 meals per week for 2 people"/>
    <x v="1"/>
    <x v="5"/>
    <d v="2015-04-13T00:00:00"/>
    <n v="0"/>
    <s v="Washington"/>
  </r>
  <r>
    <x v="100"/>
    <n v="216808"/>
    <s v="Classic - 3 meals per week for 2 people"/>
    <x v="3"/>
    <x v="5"/>
    <d v="2015-04-13T00:00:00"/>
    <n v="0"/>
    <s v="Washington"/>
  </r>
  <r>
    <x v="101"/>
    <n v="216833"/>
    <s v="Classic - 3 meals per week for 2 people"/>
    <x v="0"/>
    <x v="5"/>
    <d v="2015-04-13T00:00:00"/>
    <n v="0"/>
    <s v="Washington"/>
  </r>
  <r>
    <x v="29"/>
    <n v="216850"/>
    <s v="Classic - 3 meals per week for 2 people"/>
    <x v="3"/>
    <x v="5"/>
    <d v="2015-04-13T00:00:00"/>
    <n v="0"/>
    <s v="Washington"/>
  </r>
  <r>
    <x v="102"/>
    <n v="216853"/>
    <s v="Classic - 3 meals per week for 2 people"/>
    <x v="1"/>
    <x v="5"/>
    <d v="2015-04-13T00:00:00"/>
    <n v="0"/>
    <s v="Washington"/>
  </r>
  <r>
    <x v="103"/>
    <n v="216858"/>
    <s v="Classic - 3 meals per week for 2 people"/>
    <x v="1"/>
    <x v="5"/>
    <d v="2015-04-13T00:00:00"/>
    <n v="0"/>
    <s v="Washington"/>
  </r>
  <r>
    <x v="104"/>
    <n v="216897"/>
    <s v="3 Meals (vegetarian) for 2 people"/>
    <x v="0"/>
    <x v="5"/>
    <d v="2015-04-13T00:00:00"/>
    <n v="0"/>
    <s v="Washington"/>
  </r>
  <r>
    <x v="105"/>
    <n v="216922"/>
    <s v="Classic - 3 meals per week for 2 people"/>
    <x v="2"/>
    <x v="5"/>
    <d v="2015-04-13T00:00:00"/>
    <n v="0"/>
    <s v="Washington"/>
  </r>
  <r>
    <x v="106"/>
    <n v="216938"/>
    <s v="Classic - 3 meals per week for 4 people"/>
    <x v="2"/>
    <x v="5"/>
    <d v="2015-04-13T00:00:00"/>
    <n v="0"/>
    <s v="Washington"/>
  </r>
  <r>
    <x v="107"/>
    <n v="216946"/>
    <s v="Classic - 3 meals per week for 2 people"/>
    <x v="2"/>
    <x v="5"/>
    <d v="2015-04-13T00:00:00"/>
    <n v="0"/>
    <s v="Washington"/>
  </r>
  <r>
    <x v="108"/>
    <n v="216949"/>
    <s v="Classic - 3 meals per week for 2 people"/>
    <x v="2"/>
    <x v="5"/>
    <d v="2015-04-13T00:00:00"/>
    <n v="0"/>
    <s v="Washington"/>
  </r>
  <r>
    <x v="109"/>
    <n v="216960"/>
    <s v="Classic - 3 meals per week for 4 people"/>
    <x v="3"/>
    <x v="5"/>
    <d v="2015-04-13T00:00:00"/>
    <n v="0"/>
    <s v="Washington"/>
  </r>
  <r>
    <x v="110"/>
    <n v="216962"/>
    <s v="Classic - 3 meals per week for 2 people"/>
    <x v="1"/>
    <x v="5"/>
    <d v="2015-04-13T00:00:00"/>
    <n v="0"/>
    <s v="Washington"/>
  </r>
  <r>
    <x v="111"/>
    <n v="216977"/>
    <s v="Classic - 3 meals per week for 2 people"/>
    <x v="1"/>
    <x v="5"/>
    <d v="2015-04-13T00:00:00"/>
    <n v="0"/>
    <s v="Washington"/>
  </r>
  <r>
    <x v="112"/>
    <n v="217010"/>
    <s v="Classic - 3 meals per week for 4 people"/>
    <x v="1"/>
    <x v="5"/>
    <d v="2015-04-13T00:00:00"/>
    <n v="0"/>
    <s v="Washington"/>
  </r>
  <r>
    <x v="113"/>
    <n v="217020"/>
    <s v="Classic - 3 meals per week for 2 people"/>
    <x v="1"/>
    <x v="5"/>
    <d v="2015-04-13T00:00:00"/>
    <n v="0"/>
    <s v="Washington"/>
  </r>
  <r>
    <x v="114"/>
    <n v="217076"/>
    <s v="Classic - 3 meals per week for 2 people"/>
    <x v="2"/>
    <x v="5"/>
    <d v="2015-04-13T00:00:00"/>
    <n v="0"/>
    <s v="Washington"/>
  </r>
  <r>
    <x v="115"/>
    <n v="217081"/>
    <s v="3 Meals (vegetarian) for 2 people"/>
    <x v="1"/>
    <x v="5"/>
    <d v="2015-04-13T00:00:00"/>
    <n v="0"/>
    <s v="Washington"/>
  </r>
  <r>
    <x v="116"/>
    <n v="217111"/>
    <s v="Classic - 3 meals per week for 2 people"/>
    <x v="1"/>
    <x v="5"/>
    <d v="2015-04-13T00:00:00"/>
    <n v="0"/>
    <s v="Washington"/>
  </r>
  <r>
    <x v="117"/>
    <n v="217134"/>
    <s v="3 Meals (vegetarian) for 4 people"/>
    <x v="0"/>
    <x v="5"/>
    <d v="2015-04-13T00:00:00"/>
    <n v="0"/>
    <s v="Washington"/>
  </r>
  <r>
    <x v="118"/>
    <n v="217141"/>
    <s v="3 Meals (vegetarian) for 2 people"/>
    <x v="2"/>
    <x v="5"/>
    <d v="2015-04-13T00:00:00"/>
    <n v="0"/>
    <s v="Washington"/>
  </r>
  <r>
    <x v="119"/>
    <n v="217145"/>
    <s v="Classic - 3 meals per week for 2 people"/>
    <x v="0"/>
    <x v="5"/>
    <d v="2015-04-13T00:00:00"/>
    <n v="0"/>
    <s v="Washington"/>
  </r>
  <r>
    <x v="120"/>
    <n v="217153"/>
    <s v="Classic - 3 meals per week for 2 people"/>
    <x v="2"/>
    <x v="5"/>
    <d v="2015-04-13T00:00:00"/>
    <n v="0"/>
    <s v="Washington"/>
  </r>
  <r>
    <x v="121"/>
    <n v="217157"/>
    <s v="Classic - 3 meals per week for 4 people"/>
    <x v="1"/>
    <x v="5"/>
    <d v="2015-04-13T00:00:00"/>
    <n v="0"/>
    <s v="Washington"/>
  </r>
  <r>
    <x v="122"/>
    <n v="217161"/>
    <s v="3 Meals (vegetarian) for 2 people"/>
    <x v="1"/>
    <x v="5"/>
    <d v="2015-04-13T00:00:00"/>
    <n v="0"/>
    <s v="Washington"/>
  </r>
  <r>
    <x v="123"/>
    <n v="217179"/>
    <s v="Classic - 3 meals per week for 2 people"/>
    <x v="1"/>
    <x v="4"/>
    <d v="2015-04-15T00:00:00"/>
    <n v="0"/>
    <s v="Pennsylvania"/>
  </r>
  <r>
    <x v="124"/>
    <n v="217186"/>
    <s v="Classic - 3 meals per week for 2 people"/>
    <x v="2"/>
    <x v="5"/>
    <d v="2015-04-13T00:00:00"/>
    <n v="0"/>
    <s v="Washington"/>
  </r>
  <r>
    <x v="125"/>
    <n v="217211"/>
    <s v="Classic - 3 meals per week for 2 people"/>
    <x v="0"/>
    <x v="5"/>
    <d v="2015-04-13T00:00:00"/>
    <n v="0"/>
    <s v="Washington"/>
  </r>
  <r>
    <x v="126"/>
    <n v="217219"/>
    <s v="Classic - 3 meals per week for 4 people"/>
    <x v="0"/>
    <x v="5"/>
    <d v="2015-04-13T00:00:00"/>
    <n v="0"/>
    <s v="Washington"/>
  </r>
  <r>
    <x v="127"/>
    <n v="217233"/>
    <s v="Classic - 3 meals per week for 2 people"/>
    <x v="2"/>
    <x v="5"/>
    <d v="2015-04-13T00:00:00"/>
    <n v="0"/>
    <s v="Washington"/>
  </r>
  <r>
    <x v="128"/>
    <n v="217264"/>
    <s v="Classic - 3 meals per week for 2 people"/>
    <x v="1"/>
    <x v="5"/>
    <d v="2015-04-13T00:00:00"/>
    <n v="0"/>
    <s v="Washington"/>
  </r>
  <r>
    <x v="129"/>
    <n v="217282"/>
    <s v="Classic - 3 meals per week for 2 people"/>
    <x v="1"/>
    <x v="5"/>
    <d v="2015-04-13T00:00:00"/>
    <n v="0"/>
    <s v="Washington"/>
  </r>
  <r>
    <x v="130"/>
    <n v="217286"/>
    <s v="Classic - 3 meals per week for 2 people"/>
    <x v="1"/>
    <x v="1"/>
    <d v="2015-04-13T00:00:00"/>
    <n v="0"/>
    <s v="California"/>
  </r>
  <r>
    <x v="131"/>
    <n v="217319"/>
    <s v="3 Meals (vegetarian) for 2 people"/>
    <x v="3"/>
    <x v="1"/>
    <d v="2015-04-13T00:00:00"/>
    <n v="0"/>
    <s v="California"/>
  </r>
  <r>
    <x v="132"/>
    <n v="217365"/>
    <s v="Classic - 3 meals per week for 4 people"/>
    <x v="0"/>
    <x v="1"/>
    <d v="2015-04-14T00:00:00"/>
    <n v="0"/>
    <s v="California"/>
  </r>
  <r>
    <x v="133"/>
    <n v="217380"/>
    <s v="Classic - 3 meals per week for 4 people"/>
    <x v="1"/>
    <x v="1"/>
    <d v="2015-04-14T00:00:00"/>
    <n v="0"/>
    <s v="California"/>
  </r>
  <r>
    <x v="134"/>
    <n v="217455"/>
    <s v="Classic - 3 meals per week for 2 people"/>
    <x v="0"/>
    <x v="1"/>
    <d v="2015-04-14T00:00:00"/>
    <n v="0"/>
    <s v="California"/>
  </r>
  <r>
    <x v="135"/>
    <n v="217460"/>
    <s v="3 Meals (vegetarian) for 2 people"/>
    <x v="1"/>
    <x v="1"/>
    <d v="2015-04-14T00:00:00"/>
    <n v="0"/>
    <s v="California"/>
  </r>
  <r>
    <x v="136"/>
    <n v="217477"/>
    <s v="Classic - 3 meals per week for 4 people"/>
    <x v="1"/>
    <x v="1"/>
    <d v="2015-04-14T00:00:00"/>
    <n v="0"/>
    <s v="California"/>
  </r>
  <r>
    <x v="137"/>
    <n v="217539"/>
    <s v="Classic - 3 meals per week for 4 people"/>
    <x v="2"/>
    <x v="1"/>
    <d v="2015-04-14T00:00:00"/>
    <n v="0"/>
    <s v="California"/>
  </r>
  <r>
    <x v="138"/>
    <n v="217566"/>
    <s v="3 Meals (vegetarian) for 2 people"/>
    <x v="1"/>
    <x v="1"/>
    <d v="2015-04-14T00:00:00"/>
    <n v="0"/>
    <s v="California"/>
  </r>
  <r>
    <x v="139"/>
    <n v="217572"/>
    <s v="3 Meals (vegetarian) for 2 people"/>
    <x v="1"/>
    <x v="1"/>
    <d v="2015-04-14T00:00:00"/>
    <n v="0"/>
    <s v="California"/>
  </r>
  <r>
    <x v="140"/>
    <n v="217631"/>
    <s v="Classic - 3 meals per week for 4 people"/>
    <x v="1"/>
    <x v="1"/>
    <d v="2015-04-14T00:00:00"/>
    <n v="0"/>
    <s v="California"/>
  </r>
  <r>
    <x v="141"/>
    <n v="217652"/>
    <s v="Classic - 3 meals per week for 2 people"/>
    <x v="0"/>
    <x v="1"/>
    <d v="2015-04-14T00:00:00"/>
    <n v="0"/>
    <s v="California"/>
  </r>
  <r>
    <x v="142"/>
    <n v="217658"/>
    <s v="Classic - 3 meals per week for 2 people"/>
    <x v="3"/>
    <x v="1"/>
    <d v="2015-04-14T00:00:00"/>
    <n v="0"/>
    <s v="California"/>
  </r>
  <r>
    <x v="143"/>
    <n v="217690"/>
    <s v="Classic - 3 meals per week for 2 people"/>
    <x v="1"/>
    <x v="1"/>
    <d v="2015-04-14T00:00:00"/>
    <n v="0"/>
    <s v="California"/>
  </r>
  <r>
    <x v="144"/>
    <n v="217717"/>
    <s v="Classic - 3 meals per week for 2 people"/>
    <x v="1"/>
    <x v="1"/>
    <d v="2015-04-14T00:00:00"/>
    <n v="0"/>
    <s v="California"/>
  </r>
  <r>
    <x v="145"/>
    <n v="217730"/>
    <s v="Classic - 3 meals per week for 2 people"/>
    <x v="1"/>
    <x v="1"/>
    <d v="2015-04-14T00:00:00"/>
    <n v="0"/>
    <s v="California"/>
  </r>
  <r>
    <x v="146"/>
    <n v="217735"/>
    <s v="Classic - 3 meals per week for 2 people"/>
    <x v="2"/>
    <x v="1"/>
    <d v="2015-04-14T00:00:00"/>
    <n v="0"/>
    <s v="California"/>
  </r>
  <r>
    <x v="147"/>
    <n v="217739"/>
    <s v="Classic - 3 meals per week for 4 people"/>
    <x v="1"/>
    <x v="0"/>
    <d v="2015-04-16T00:00:00"/>
    <n v="0"/>
    <s v="California"/>
  </r>
  <r>
    <x v="148"/>
    <n v="217749"/>
    <s v="Classic - 3 meals per week for 2 people"/>
    <x v="1"/>
    <x v="1"/>
    <d v="2015-04-14T00:00:00"/>
    <n v="0"/>
    <s v="California"/>
  </r>
  <r>
    <x v="149"/>
    <n v="217758"/>
    <s v="Classic - 3 meals per week for 2 people"/>
    <x v="1"/>
    <x v="1"/>
    <d v="2015-04-14T00:00:00"/>
    <n v="0"/>
    <s v="California"/>
  </r>
  <r>
    <x v="150"/>
    <n v="217776"/>
    <s v="3 Meals (vegetarian) for 2 people"/>
    <x v="3"/>
    <x v="1"/>
    <d v="2015-04-14T00:00:00"/>
    <n v="0"/>
    <s v="California"/>
  </r>
  <r>
    <x v="151"/>
    <n v="217778"/>
    <s v="Classic - 3 meals per week for 2 people"/>
    <x v="1"/>
    <x v="1"/>
    <d v="2015-04-14T00:00:00"/>
    <n v="0"/>
    <s v="California"/>
  </r>
  <r>
    <x v="152"/>
    <n v="217784"/>
    <s v="Classic - 3 meals per week for 4 people"/>
    <x v="1"/>
    <x v="0"/>
    <d v="2015-04-17T00:00:00"/>
    <n v="0"/>
    <s v="California"/>
  </r>
  <r>
    <x v="153"/>
    <n v="217787"/>
    <s v="Classic - 3 meals per week for 2 people"/>
    <x v="1"/>
    <x v="1"/>
    <d v="2015-04-14T00:00:00"/>
    <n v="0"/>
    <s v="California"/>
  </r>
  <r>
    <x v="154"/>
    <n v="217788"/>
    <s v="3 Meals (vegetarian) for 2 people"/>
    <x v="1"/>
    <x v="1"/>
    <d v="2015-04-14T00:00:00"/>
    <n v="0"/>
    <s v="California"/>
  </r>
  <r>
    <x v="155"/>
    <n v="217792"/>
    <s v="Classic - 3 meals per week for 2 people"/>
    <x v="1"/>
    <x v="1"/>
    <d v="2015-04-14T00:00:00"/>
    <n v="0"/>
    <s v="California"/>
  </r>
  <r>
    <x v="156"/>
    <n v="217800"/>
    <s v="Classic - 3 meals per week for 2 people"/>
    <x v="1"/>
    <x v="1"/>
    <d v="2015-04-14T00:00:00"/>
    <n v="0"/>
    <s v="California"/>
  </r>
  <r>
    <x v="157"/>
    <n v="217801"/>
    <s v="Classic - 3 meals per week for 2 people"/>
    <x v="1"/>
    <x v="1"/>
    <d v="2015-04-14T00:00:00"/>
    <n v="0"/>
    <s v="California"/>
  </r>
  <r>
    <x v="158"/>
    <n v="217802"/>
    <s v="Classic - 3 meals per week for 2 people"/>
    <x v="1"/>
    <x v="1"/>
    <d v="2015-04-14T00:00:00"/>
    <n v="0"/>
    <s v="California"/>
  </r>
  <r>
    <x v="159"/>
    <n v="217815"/>
    <s v="Classic - 3 meals per week for 2 people"/>
    <x v="1"/>
    <x v="1"/>
    <d v="2015-04-14T00:00:00"/>
    <n v="0"/>
    <s v="California"/>
  </r>
  <r>
    <x v="160"/>
    <n v="217818"/>
    <s v="Classic - 3 meals per week for 2 people"/>
    <x v="0"/>
    <x v="1"/>
    <d v="2015-04-14T00:00:00"/>
    <n v="0"/>
    <s v="California"/>
  </r>
  <r>
    <x v="161"/>
    <n v="217822"/>
    <s v="Classic - 3 meals per week for 4 people"/>
    <x v="1"/>
    <x v="1"/>
    <d v="2015-04-14T00:00:00"/>
    <n v="0"/>
    <s v="California"/>
  </r>
  <r>
    <x v="162"/>
    <n v="217887"/>
    <s v="Classic - 3 meals per week for 2 people"/>
    <x v="1"/>
    <x v="1"/>
    <d v="2015-04-14T00:00:00"/>
    <n v="0"/>
    <s v="California"/>
  </r>
  <r>
    <x v="163"/>
    <n v="217890"/>
    <s v="Classic - 3 meals per week for 2 people"/>
    <x v="2"/>
    <x v="1"/>
    <d v="2015-04-14T00:00:00"/>
    <n v="0"/>
    <s v="California"/>
  </r>
  <r>
    <x v="164"/>
    <n v="217893"/>
    <s v="Classic - 3 meals per week for 2 people"/>
    <x v="1"/>
    <x v="1"/>
    <d v="2015-04-14T00:00:00"/>
    <n v="0"/>
    <s v="California"/>
  </r>
  <r>
    <x v="165"/>
    <n v="217897"/>
    <s v="Classic - 3 meals per week for 2 people"/>
    <x v="0"/>
    <x v="1"/>
    <d v="2015-04-14T00:00:00"/>
    <n v="0"/>
    <s v="California"/>
  </r>
  <r>
    <x v="166"/>
    <n v="217940"/>
    <s v="Classic - 3 meals per week for 2 people"/>
    <x v="1"/>
    <x v="1"/>
    <d v="2015-04-14T00:00:00"/>
    <n v="0"/>
    <s v="California"/>
  </r>
  <r>
    <x v="167"/>
    <n v="217941"/>
    <s v="Classic - 3 meals per week for 2 people"/>
    <x v="1"/>
    <x v="1"/>
    <d v="2015-04-14T00:00:00"/>
    <n v="0"/>
    <s v="California"/>
  </r>
  <r>
    <x v="168"/>
    <n v="217945"/>
    <s v="Classic - 3 meals per week for 2 people"/>
    <x v="1"/>
    <x v="1"/>
    <d v="2015-04-14T00:00:00"/>
    <n v="0"/>
    <s v="California"/>
  </r>
  <r>
    <x v="169"/>
    <n v="217950"/>
    <s v="Classic - 3 meals per week for 2 people"/>
    <x v="1"/>
    <x v="1"/>
    <d v="2015-04-14T00:00:00"/>
    <n v="0"/>
    <s v="California"/>
  </r>
  <r>
    <x v="170"/>
    <n v="217962"/>
    <s v="Classic - 3 meals per week for 2 people"/>
    <x v="1"/>
    <x v="1"/>
    <d v="2015-04-14T00:00:00"/>
    <n v="0"/>
    <s v="California"/>
  </r>
  <r>
    <x v="171"/>
    <n v="217967"/>
    <s v="Classic - 3 meals per week for 2 people"/>
    <x v="1"/>
    <x v="1"/>
    <d v="2015-04-14T00:00:00"/>
    <n v="0"/>
    <s v="California"/>
  </r>
  <r>
    <x v="172"/>
    <n v="217973"/>
    <s v="Classic - 3 meals per week for 2 people"/>
    <x v="1"/>
    <x v="1"/>
    <d v="2015-04-14T00:00:00"/>
    <n v="0"/>
    <s v="California"/>
  </r>
  <r>
    <x v="173"/>
    <n v="217982"/>
    <s v="Classic - 3 meals per week for 2 people"/>
    <x v="1"/>
    <x v="1"/>
    <d v="2015-04-14T00:00:00"/>
    <n v="0"/>
    <s v="California"/>
  </r>
  <r>
    <x v="174"/>
    <n v="217983"/>
    <s v="Classic - 3 meals per week for 2 people"/>
    <x v="1"/>
    <x v="1"/>
    <d v="2015-04-14T00:00:00"/>
    <n v="0"/>
    <s v="California"/>
  </r>
  <r>
    <x v="175"/>
    <n v="217990"/>
    <s v="Classic - 3 meals per week for 4 people"/>
    <x v="1"/>
    <x v="1"/>
    <d v="2015-04-14T00:00:00"/>
    <n v="0"/>
    <s v="California"/>
  </r>
  <r>
    <x v="176"/>
    <n v="218000"/>
    <s v="Classic - 3 meals per week for 2 people"/>
    <x v="1"/>
    <x v="1"/>
    <d v="2015-04-14T00:00:00"/>
    <n v="0"/>
    <s v="California"/>
  </r>
  <r>
    <x v="177"/>
    <n v="218011"/>
    <s v="Classic - 3 meals per week for 4 people"/>
    <x v="1"/>
    <x v="1"/>
    <d v="2015-04-14T00:00:00"/>
    <n v="0"/>
    <s v="California"/>
  </r>
  <r>
    <x v="177"/>
    <n v="218012"/>
    <s v="Classic - 3 meals per week for 2 people"/>
    <x v="1"/>
    <x v="1"/>
    <d v="2015-04-14T00:00:00"/>
    <n v="0"/>
    <s v="California"/>
  </r>
  <r>
    <x v="178"/>
    <n v="218014"/>
    <s v="3 Meals (vegetarian) for 2 people"/>
    <x v="1"/>
    <x v="1"/>
    <d v="2015-04-14T00:00:00"/>
    <n v="0"/>
    <s v="California"/>
  </r>
  <r>
    <x v="178"/>
    <n v="218015"/>
    <s v="3 Meals (vegetarian) for 2 people"/>
    <x v="1"/>
    <x v="1"/>
    <d v="2015-04-14T00:00:00"/>
    <n v="0"/>
    <s v="California"/>
  </r>
  <r>
    <x v="179"/>
    <n v="218022"/>
    <s v="Classic - 3 meals per week for 2 people"/>
    <x v="0"/>
    <x v="1"/>
    <d v="2015-04-14T00:00:00"/>
    <n v="0"/>
    <s v="California"/>
  </r>
  <r>
    <x v="180"/>
    <n v="218025"/>
    <s v="3 Meals (vegetarian) for 2 people"/>
    <x v="1"/>
    <x v="1"/>
    <d v="2015-04-14T00:00:00"/>
    <n v="0"/>
    <s v="California"/>
  </r>
  <r>
    <x v="181"/>
    <n v="218030"/>
    <s v="Classic - 3 meals per week for 2 people"/>
    <x v="1"/>
    <x v="1"/>
    <d v="2015-04-14T00:00:00"/>
    <n v="0"/>
    <s v="California"/>
  </r>
  <r>
    <x v="182"/>
    <n v="218033"/>
    <s v="Classic - 3 meals per week for 2 people"/>
    <x v="1"/>
    <x v="1"/>
    <d v="2015-04-14T00:00:00"/>
    <n v="0"/>
    <s v="California"/>
  </r>
  <r>
    <x v="183"/>
    <n v="218038"/>
    <s v="3 Meals (vegetarian) for 2 people"/>
    <x v="1"/>
    <x v="1"/>
    <d v="2015-04-14T00:00:00"/>
    <n v="0"/>
    <s v="California"/>
  </r>
  <r>
    <x v="184"/>
    <n v="218041"/>
    <s v="Classic - 3 meals per week for 2 people"/>
    <x v="1"/>
    <x v="1"/>
    <d v="2015-04-14T00:00:00"/>
    <n v="0"/>
    <s v="California"/>
  </r>
  <r>
    <x v="185"/>
    <n v="218045"/>
    <s v="Classic - 3 meals per week for 4 people"/>
    <x v="1"/>
    <x v="1"/>
    <d v="2015-04-14T00:00:00"/>
    <n v="0"/>
    <s v="California"/>
  </r>
  <r>
    <x v="186"/>
    <n v="218046"/>
    <s v="Classic - 3 meals per week for 2 people"/>
    <x v="2"/>
    <x v="1"/>
    <d v="2015-04-14T00:00:00"/>
    <n v="0"/>
    <s v="California"/>
  </r>
  <r>
    <x v="184"/>
    <n v="218048"/>
    <s v="Classic - 3 meals per week for 2 people"/>
    <x v="1"/>
    <x v="1"/>
    <d v="2015-04-14T00:00:00"/>
    <n v="0"/>
    <s v="California"/>
  </r>
  <r>
    <x v="187"/>
    <n v="218050"/>
    <s v="Classic - 3 meals per week for 2 people"/>
    <x v="1"/>
    <x v="1"/>
    <d v="2015-04-14T00:00:00"/>
    <n v="0"/>
    <s v="California"/>
  </r>
  <r>
    <x v="188"/>
    <n v="218054"/>
    <s v="Classic - 3 meals per week for 2 people"/>
    <x v="1"/>
    <x v="1"/>
    <d v="2015-04-14T00:00:00"/>
    <n v="0"/>
    <s v="California"/>
  </r>
  <r>
    <x v="189"/>
    <n v="218055"/>
    <s v="Classic - 3 meals per week for 2 people"/>
    <x v="1"/>
    <x v="1"/>
    <d v="2015-04-14T00:00:00"/>
    <n v="0"/>
    <s v="California"/>
  </r>
  <r>
    <x v="190"/>
    <n v="218057"/>
    <s v="Classic - 3 meals per week for 2 people"/>
    <x v="1"/>
    <x v="1"/>
    <d v="2015-04-14T00:00:00"/>
    <n v="0"/>
    <s v="California"/>
  </r>
  <r>
    <x v="191"/>
    <n v="218060"/>
    <s v="Classic - 3 meals per week for 2 people"/>
    <x v="2"/>
    <x v="1"/>
    <d v="2015-04-14T00:00:00"/>
    <n v="0"/>
    <s v="California"/>
  </r>
  <r>
    <x v="192"/>
    <n v="218061"/>
    <s v="Classic - 3 meals per week for 2 people"/>
    <x v="1"/>
    <x v="1"/>
    <d v="2015-04-14T00:00:00"/>
    <n v="0"/>
    <s v="California"/>
  </r>
  <r>
    <x v="193"/>
    <n v="218063"/>
    <s v="Classic - 3 meals per week for 4 people"/>
    <x v="1"/>
    <x v="1"/>
    <d v="2015-04-14T00:00:00"/>
    <n v="0"/>
    <s v="California"/>
  </r>
  <r>
    <x v="194"/>
    <n v="218070"/>
    <s v="Classic - 3 meals per week for 2 people"/>
    <x v="1"/>
    <x v="1"/>
    <d v="2015-04-14T00:00:00"/>
    <n v="0"/>
    <s v="California"/>
  </r>
  <r>
    <x v="195"/>
    <n v="218072"/>
    <s v="Classic - 3 meals per week for 2 people"/>
    <x v="1"/>
    <x v="1"/>
    <d v="2015-04-14T00:00:00"/>
    <n v="0"/>
    <s v="California"/>
  </r>
  <r>
    <x v="196"/>
    <n v="218076"/>
    <s v="Classic - 3 meals per week for 4 people"/>
    <x v="1"/>
    <x v="1"/>
    <d v="2015-04-14T00:00:00"/>
    <n v="0"/>
    <s v="California"/>
  </r>
  <r>
    <x v="197"/>
    <n v="218077"/>
    <s v="Classic - 3 meals per week for 2 people"/>
    <x v="2"/>
    <x v="1"/>
    <d v="2015-04-14T00:00:00"/>
    <n v="0"/>
    <s v="California"/>
  </r>
  <r>
    <x v="198"/>
    <n v="218093"/>
    <s v="Classic - 3 meals per week for 2 people"/>
    <x v="1"/>
    <x v="2"/>
    <d v="2015-04-14T00:00:00"/>
    <n v="0"/>
    <s v="California"/>
  </r>
  <r>
    <x v="199"/>
    <n v="218096"/>
    <s v="Classic - 3 meals per week for 4 people"/>
    <x v="2"/>
    <x v="1"/>
    <d v="2015-04-14T00:00:00"/>
    <n v="0"/>
    <s v="California"/>
  </r>
  <r>
    <x v="200"/>
    <n v="218100"/>
    <s v="Classic - 3 meals per week for 2 people"/>
    <x v="1"/>
    <x v="1"/>
    <d v="2015-04-14T00:00:00"/>
    <n v="0"/>
    <s v="California"/>
  </r>
  <r>
    <x v="201"/>
    <n v="218111"/>
    <s v="3 Meals (vegetarian) for 4 people"/>
    <x v="1"/>
    <x v="1"/>
    <d v="2015-04-14T00:00:00"/>
    <n v="0"/>
    <s v="California"/>
  </r>
  <r>
    <x v="202"/>
    <n v="218113"/>
    <s v="Classic - 3 meals per week for 4 people"/>
    <x v="1"/>
    <x v="1"/>
    <d v="2015-04-14T00:00:00"/>
    <n v="0"/>
    <s v="California"/>
  </r>
  <r>
    <x v="203"/>
    <n v="218118"/>
    <s v="Classic - 3 meals per week for 2 people"/>
    <x v="1"/>
    <x v="1"/>
    <d v="2015-04-14T00:00:00"/>
    <n v="0"/>
    <s v="California"/>
  </r>
  <r>
    <x v="204"/>
    <n v="218130"/>
    <s v="Classic - 3 meals per week for 2 people"/>
    <x v="0"/>
    <x v="1"/>
    <d v="2015-04-14T00:00:00"/>
    <n v="0"/>
    <s v="California"/>
  </r>
  <r>
    <x v="205"/>
    <n v="218142"/>
    <s v="Classic - 3 meals per week for 4 people"/>
    <x v="1"/>
    <x v="1"/>
    <d v="2015-04-14T00:00:00"/>
    <n v="0"/>
    <s v="California"/>
  </r>
  <r>
    <x v="206"/>
    <n v="218150"/>
    <s v="Classic - 3 meals per week for 4 people"/>
    <x v="1"/>
    <x v="1"/>
    <d v="2015-04-14T00:00:00"/>
    <n v="0"/>
    <s v="California"/>
  </r>
  <r>
    <x v="207"/>
    <n v="218151"/>
    <s v="Classic - 3 meals per week for 4 people"/>
    <x v="1"/>
    <x v="1"/>
    <d v="2015-04-14T00:00:00"/>
    <n v="0"/>
    <s v="California"/>
  </r>
  <r>
    <x v="208"/>
    <n v="218152"/>
    <s v="Classic - 3 meals per week for 2 people"/>
    <x v="1"/>
    <x v="1"/>
    <d v="2015-04-14T00:00:00"/>
    <n v="0"/>
    <s v="California"/>
  </r>
  <r>
    <x v="209"/>
    <n v="218164"/>
    <s v="Classic - 3 meals per week for 4 people"/>
    <x v="1"/>
    <x v="1"/>
    <d v="2015-04-14T00:00:00"/>
    <n v="0"/>
    <s v="California"/>
  </r>
  <r>
    <x v="210"/>
    <n v="218206"/>
    <s v="Classic - 3 meals per week for 2 people"/>
    <x v="1"/>
    <x v="1"/>
    <d v="2015-04-14T00:00:00"/>
    <n v="0"/>
    <s v="California"/>
  </r>
  <r>
    <x v="211"/>
    <n v="218221"/>
    <s v="Classic - 3 meals per week for 2 people"/>
    <x v="2"/>
    <x v="1"/>
    <d v="2015-04-14T00:00:00"/>
    <n v="0"/>
    <s v="California"/>
  </r>
  <r>
    <x v="212"/>
    <n v="218224"/>
    <s v="Classic - 3 meals per week for 2 people"/>
    <x v="1"/>
    <x v="1"/>
    <d v="2015-04-14T00:00:00"/>
    <n v="0"/>
    <s v="California"/>
  </r>
  <r>
    <x v="213"/>
    <n v="218225"/>
    <s v="Classic - 3 meals per week for 2 people"/>
    <x v="1"/>
    <x v="1"/>
    <d v="2015-04-14T00:00:00"/>
    <n v="0"/>
    <s v="California"/>
  </r>
  <r>
    <x v="214"/>
    <n v="218247"/>
    <s v="3 Meals (vegetarian) for 2 people"/>
    <x v="1"/>
    <x v="1"/>
    <d v="2015-04-14T00:00:00"/>
    <n v="0"/>
    <s v="California"/>
  </r>
  <r>
    <x v="215"/>
    <n v="218264"/>
    <s v="Classic - 3 meals per week for 2 people"/>
    <x v="0"/>
    <x v="1"/>
    <d v="2015-04-14T00:00:00"/>
    <n v="0"/>
    <s v="California"/>
  </r>
  <r>
    <x v="215"/>
    <n v="218265"/>
    <s v="3 Meals (vegetarian) for 2 people"/>
    <x v="0"/>
    <x v="1"/>
    <d v="2015-04-14T00:00:00"/>
    <n v="0"/>
    <s v="California"/>
  </r>
  <r>
    <x v="216"/>
    <n v="218275"/>
    <s v="Classic - 3 meals per week for 2 people"/>
    <x v="2"/>
    <x v="1"/>
    <d v="2015-04-14T00:00:00"/>
    <n v="0"/>
    <s v="California"/>
  </r>
  <r>
    <x v="217"/>
    <n v="218277"/>
    <s v="Classic - 3 meals per week for 4 people"/>
    <x v="1"/>
    <x v="1"/>
    <d v="2015-04-14T00:00:00"/>
    <n v="0"/>
    <s v="California"/>
  </r>
  <r>
    <x v="218"/>
    <n v="218289"/>
    <s v="Classic - 3 meals per week for 2 people"/>
    <x v="0"/>
    <x v="1"/>
    <d v="2015-04-14T00:00:00"/>
    <n v="0"/>
    <s v="California"/>
  </r>
  <r>
    <x v="219"/>
    <n v="218337"/>
    <s v="Classic - 3 meals per week for 2 people"/>
    <x v="1"/>
    <x v="1"/>
    <d v="2015-04-14T00:00:00"/>
    <n v="0"/>
    <s v="California"/>
  </r>
  <r>
    <x v="220"/>
    <n v="218387"/>
    <s v="Classic - 3 meals per week for 2 people"/>
    <x v="1"/>
    <x v="1"/>
    <d v="2015-04-14T00:00:00"/>
    <n v="0"/>
    <s v="California"/>
  </r>
  <r>
    <x v="221"/>
    <n v="218395"/>
    <s v="Classic - 3 meals per week for 4 people"/>
    <x v="1"/>
    <x v="1"/>
    <d v="2015-04-14T00:00:00"/>
    <n v="0"/>
    <s v="California"/>
  </r>
  <r>
    <x v="222"/>
    <n v="218406"/>
    <s v="Classic - 3 meals per week for 2 people"/>
    <x v="1"/>
    <x v="1"/>
    <d v="2015-04-14T00:00:00"/>
    <n v="0"/>
    <s v="California"/>
  </r>
  <r>
    <x v="223"/>
    <n v="218409"/>
    <s v="Classic - 3 meals per week for 2 people"/>
    <x v="1"/>
    <x v="1"/>
    <d v="2015-04-14T00:00:00"/>
    <n v="0"/>
    <s v="California"/>
  </r>
  <r>
    <x v="224"/>
    <n v="218429"/>
    <s v="Classic - 3 meals per week for 2 people"/>
    <x v="1"/>
    <x v="1"/>
    <d v="2015-04-14T00:00:00"/>
    <n v="0"/>
    <s v="California"/>
  </r>
  <r>
    <x v="225"/>
    <n v="218432"/>
    <s v="Classic - 3 meals per week for 2 people"/>
    <x v="1"/>
    <x v="1"/>
    <d v="2015-04-14T00:00:00"/>
    <n v="0"/>
    <s v="California"/>
  </r>
  <r>
    <x v="226"/>
    <n v="218504"/>
    <s v="Classic - 3 meals per week for 2 people"/>
    <x v="1"/>
    <x v="1"/>
    <d v="2015-04-14T00:00:00"/>
    <n v="0"/>
    <s v="California"/>
  </r>
  <r>
    <x v="227"/>
    <n v="218523"/>
    <s v="Classic - 3 meals per week for 2 people"/>
    <x v="2"/>
    <x v="1"/>
    <d v="2015-04-14T00:00:00"/>
    <n v="0"/>
    <s v="California"/>
  </r>
  <r>
    <x v="228"/>
    <n v="218532"/>
    <s v="Classic - 3 meals per week for 2 people"/>
    <x v="2"/>
    <x v="1"/>
    <d v="2015-04-14T00:00:00"/>
    <n v="0"/>
    <s v="California"/>
  </r>
  <r>
    <x v="229"/>
    <n v="218541"/>
    <s v="Classic - 3 meals per week for 2 people"/>
    <x v="1"/>
    <x v="1"/>
    <d v="2015-04-14T00:00:00"/>
    <n v="0"/>
    <s v="California"/>
  </r>
  <r>
    <x v="230"/>
    <n v="218546"/>
    <s v="Classic - 3 meals per week for 2 people"/>
    <x v="1"/>
    <x v="1"/>
    <d v="2015-04-14T00:00:00"/>
    <n v="0"/>
    <s v="California"/>
  </r>
  <r>
    <x v="231"/>
    <n v="218575"/>
    <s v="Classic - 3 meals per week for 4 people"/>
    <x v="1"/>
    <x v="1"/>
    <d v="2015-04-14T00:00:00"/>
    <n v="0"/>
    <s v="California"/>
  </r>
  <r>
    <x v="232"/>
    <n v="218593"/>
    <s v="Classic - 3 meals per week for 2 people"/>
    <x v="1"/>
    <x v="2"/>
    <d v="2015-04-14T00:00:00"/>
    <n v="0"/>
    <s v="California"/>
  </r>
  <r>
    <x v="233"/>
    <n v="218614"/>
    <s v="Classic - 3 meals per week for 2 people"/>
    <x v="1"/>
    <x v="1"/>
    <d v="2015-04-14T00:00:00"/>
    <n v="0"/>
    <s v="California"/>
  </r>
  <r>
    <x v="234"/>
    <n v="218630"/>
    <s v="Classic - 3 meals per week for 2 people"/>
    <x v="0"/>
    <x v="1"/>
    <d v="2015-04-14T00:00:00"/>
    <n v="0"/>
    <s v="California"/>
  </r>
  <r>
    <x v="235"/>
    <n v="218644"/>
    <s v="Classic - 3 meals per week for 2 people"/>
    <x v="3"/>
    <x v="1"/>
    <d v="2015-04-14T00:00:00"/>
    <n v="0"/>
    <s v="California"/>
  </r>
  <r>
    <x v="236"/>
    <n v="218653"/>
    <s v="Classic - 3 meals per week for 2 people"/>
    <x v="1"/>
    <x v="1"/>
    <d v="2015-04-14T00:00:00"/>
    <n v="0"/>
    <s v="California"/>
  </r>
  <r>
    <x v="237"/>
    <n v="218671"/>
    <s v="Classic - 3 meals per week for 2 people"/>
    <x v="1"/>
    <x v="1"/>
    <d v="2015-04-14T00:00:00"/>
    <n v="0"/>
    <s v="California"/>
  </r>
  <r>
    <x v="238"/>
    <n v="218695"/>
    <s v="Classic - 3 meals per week for 2 people"/>
    <x v="1"/>
    <x v="1"/>
    <d v="2015-04-14T00:00:00"/>
    <n v="0"/>
    <s v="California"/>
  </r>
  <r>
    <x v="239"/>
    <n v="218697"/>
    <s v="Classic - 3 meals per week for 2 people"/>
    <x v="2"/>
    <x v="1"/>
    <d v="2015-04-14T00:00:00"/>
    <n v="0"/>
    <s v="California"/>
  </r>
  <r>
    <x v="240"/>
    <n v="218705"/>
    <s v="Classic - 3 meals per week for 2 people"/>
    <x v="1"/>
    <x v="1"/>
    <d v="2015-04-14T00:00:00"/>
    <n v="0"/>
    <s v="California"/>
  </r>
  <r>
    <x v="241"/>
    <n v="218708"/>
    <s v="Classic - 3 meals per week for 4 people"/>
    <x v="2"/>
    <x v="2"/>
    <d v="2015-04-14T00:00:00"/>
    <n v="0"/>
    <s v="California"/>
  </r>
  <r>
    <x v="242"/>
    <n v="218751"/>
    <s v="Classic - 3 meals per week for 4 people"/>
    <x v="1"/>
    <x v="1"/>
    <d v="2015-04-14T00:00:00"/>
    <n v="0"/>
    <s v="California"/>
  </r>
  <r>
    <x v="243"/>
    <n v="218763"/>
    <s v="Classic - 3 meals per week for 2 people"/>
    <x v="1"/>
    <x v="1"/>
    <d v="2015-04-14T00:00:00"/>
    <n v="0"/>
    <s v="California"/>
  </r>
  <r>
    <x v="244"/>
    <n v="218784"/>
    <s v="Classic - 3 meals per week for 2 people"/>
    <x v="1"/>
    <x v="2"/>
    <d v="2015-04-14T00:00:00"/>
    <n v="0"/>
    <s v="California"/>
  </r>
  <r>
    <x v="245"/>
    <n v="218792"/>
    <s v="Classic - 3 meals per week for 2 people"/>
    <x v="0"/>
    <x v="1"/>
    <d v="2015-04-14T00:00:00"/>
    <n v="0"/>
    <s v="California"/>
  </r>
  <r>
    <x v="246"/>
    <n v="218796"/>
    <s v="Classic - 3 meals per week for 2 people"/>
    <x v="1"/>
    <x v="2"/>
    <d v="2015-04-14T00:00:00"/>
    <n v="0"/>
    <s v="California"/>
  </r>
  <r>
    <x v="247"/>
    <n v="218797"/>
    <s v="Classic - 3 meals per week for 2 people"/>
    <x v="1"/>
    <x v="1"/>
    <d v="2015-04-14T00:00:00"/>
    <n v="0"/>
    <s v="California"/>
  </r>
  <r>
    <x v="247"/>
    <n v="218799"/>
    <s v="Classic - 3 meals per week for 2 people"/>
    <x v="1"/>
    <x v="1"/>
    <d v="2015-04-14T00:00:00"/>
    <n v="0"/>
    <s v="California"/>
  </r>
  <r>
    <x v="248"/>
    <n v="218813"/>
    <s v="Classic - 3 meals per week for 2 people"/>
    <x v="1"/>
    <x v="1"/>
    <d v="2015-04-14T00:00:00"/>
    <n v="0"/>
    <s v="California"/>
  </r>
  <r>
    <x v="249"/>
    <n v="218839"/>
    <s v="Classic - 3 meals per week for 2 people"/>
    <x v="1"/>
    <x v="2"/>
    <d v="2015-04-14T00:00:00"/>
    <n v="0"/>
    <s v="California"/>
  </r>
  <r>
    <x v="250"/>
    <n v="218852"/>
    <s v="Classic - 3 meals per week for 2 people"/>
    <x v="1"/>
    <x v="2"/>
    <d v="2015-04-14T00:00:00"/>
    <n v="0"/>
    <s v="California"/>
  </r>
  <r>
    <x v="251"/>
    <n v="218860"/>
    <s v="Classic - 3 meals per week for 4 people"/>
    <x v="1"/>
    <x v="2"/>
    <d v="2015-04-14T00:00:00"/>
    <n v="0"/>
    <s v="California"/>
  </r>
  <r>
    <x v="252"/>
    <n v="218870"/>
    <s v="Classic - 3 meals per week for 2 people"/>
    <x v="2"/>
    <x v="2"/>
    <d v="2015-04-14T00:00:00"/>
    <n v="0"/>
    <s v="California"/>
  </r>
  <r>
    <x v="253"/>
    <n v="218883"/>
    <s v="Classic - 3 meals per week for 2 people"/>
    <x v="2"/>
    <x v="2"/>
    <d v="2015-04-14T00:00:00"/>
    <n v="0"/>
    <s v="California"/>
  </r>
  <r>
    <x v="254"/>
    <n v="218889"/>
    <s v="Classic - 3 meals per week for 2 people"/>
    <x v="2"/>
    <x v="2"/>
    <d v="2015-04-14T00:00:00"/>
    <n v="0"/>
    <s v="California"/>
  </r>
  <r>
    <x v="255"/>
    <n v="218925"/>
    <s v="Classic - 3 meals per week for 2 people"/>
    <x v="1"/>
    <x v="2"/>
    <d v="2015-04-14T00:00:00"/>
    <n v="0"/>
    <s v="California"/>
  </r>
  <r>
    <x v="256"/>
    <n v="218968"/>
    <s v="Classic - 3 meals per week for 4 people"/>
    <x v="0"/>
    <x v="2"/>
    <d v="2015-04-14T00:00:00"/>
    <n v="0"/>
    <s v="California"/>
  </r>
  <r>
    <x v="257"/>
    <n v="218975"/>
    <s v="Classic - 3 meals per week for 2 people"/>
    <x v="1"/>
    <x v="2"/>
    <d v="2015-04-14T00:00:00"/>
    <n v="0"/>
    <s v="California"/>
  </r>
  <r>
    <x v="258"/>
    <n v="218976"/>
    <s v="3 Meals (vegetarian) for 2 people"/>
    <x v="3"/>
    <x v="2"/>
    <d v="2015-04-14T00:00:00"/>
    <n v="0"/>
    <s v="California"/>
  </r>
  <r>
    <x v="259"/>
    <n v="218984"/>
    <s v="Classic - 3 meals per week for 2 people"/>
    <x v="1"/>
    <x v="2"/>
    <d v="2015-04-14T00:00:00"/>
    <n v="0"/>
    <s v="California"/>
  </r>
  <r>
    <x v="260"/>
    <n v="218986"/>
    <s v="3 Meals (vegetarian) for 2 people"/>
    <x v="1"/>
    <x v="2"/>
    <d v="2015-04-14T00:00:00"/>
    <n v="0"/>
    <s v="California"/>
  </r>
  <r>
    <x v="261"/>
    <n v="219015"/>
    <s v="Classic - 3 meals per week for 2 people"/>
    <x v="1"/>
    <x v="2"/>
    <d v="2015-04-14T00:00:00"/>
    <n v="0"/>
    <s v="California"/>
  </r>
  <r>
    <x v="262"/>
    <n v="219020"/>
    <s v="Classic - 3 meals per week for 2 people"/>
    <x v="1"/>
    <x v="2"/>
    <d v="2015-04-14T00:00:00"/>
    <n v="0"/>
    <s v="California"/>
  </r>
  <r>
    <x v="263"/>
    <n v="219025"/>
    <s v="Classic - 3 meals per week for 4 people"/>
    <x v="1"/>
    <x v="2"/>
    <d v="2015-04-14T00:00:00"/>
    <n v="0"/>
    <s v="California"/>
  </r>
  <r>
    <x v="264"/>
    <n v="219029"/>
    <s v="Classic - 3 meals per week for 2 people"/>
    <x v="1"/>
    <x v="2"/>
    <d v="2015-04-14T00:00:00"/>
    <n v="0"/>
    <s v="California"/>
  </r>
  <r>
    <x v="265"/>
    <n v="219034"/>
    <s v="Classic - 3 meals per week for 2 people"/>
    <x v="1"/>
    <x v="2"/>
    <d v="2015-04-14T00:00:00"/>
    <n v="0"/>
    <s v="California"/>
  </r>
  <r>
    <x v="266"/>
    <n v="219043"/>
    <s v="Classic - 3 meals per week for 2 people"/>
    <x v="3"/>
    <x v="2"/>
    <d v="2015-04-14T00:00:00"/>
    <n v="0"/>
    <s v="California"/>
  </r>
  <r>
    <x v="267"/>
    <n v="219055"/>
    <s v="Classic - 3 meals per week for 4 people"/>
    <x v="1"/>
    <x v="2"/>
    <d v="2015-04-14T00:00:00"/>
    <n v="0"/>
    <s v="California"/>
  </r>
  <r>
    <x v="268"/>
    <n v="219075"/>
    <s v="Classic - 3 meals per week for 2 people"/>
    <x v="0"/>
    <x v="2"/>
    <d v="2015-04-14T00:00:00"/>
    <n v="0"/>
    <s v="California"/>
  </r>
  <r>
    <x v="269"/>
    <n v="219080"/>
    <s v="Classic - 3 meals per week for 2 people"/>
    <x v="1"/>
    <x v="2"/>
    <d v="2015-04-14T00:00:00"/>
    <n v="0"/>
    <s v="California"/>
  </r>
  <r>
    <x v="270"/>
    <n v="219083"/>
    <s v="Classic - 3 meals per week for 4 people"/>
    <x v="2"/>
    <x v="2"/>
    <d v="2015-04-14T00:00:00"/>
    <n v="0"/>
    <s v="California"/>
  </r>
  <r>
    <x v="271"/>
    <n v="219086"/>
    <s v="Classic - 3 meals per week for 4 people"/>
    <x v="1"/>
    <x v="2"/>
    <d v="2015-04-14T00:00:00"/>
    <n v="0"/>
    <s v="California"/>
  </r>
  <r>
    <x v="272"/>
    <n v="219095"/>
    <s v="Classic - 3 meals per week for 2 people"/>
    <x v="1"/>
    <x v="2"/>
    <d v="2015-04-14T00:00:00"/>
    <n v="0"/>
    <s v="California"/>
  </r>
  <r>
    <x v="273"/>
    <n v="219102"/>
    <s v="Classic - 3 meals per week for 2 people"/>
    <x v="0"/>
    <x v="2"/>
    <d v="2015-04-14T00:00:00"/>
    <n v="0"/>
    <s v="California"/>
  </r>
  <r>
    <x v="274"/>
    <n v="219134"/>
    <s v="Classic - 3 meals per week for 2 people"/>
    <x v="1"/>
    <x v="2"/>
    <d v="2015-04-14T00:00:00"/>
    <n v="0"/>
    <s v="California"/>
  </r>
  <r>
    <x v="275"/>
    <n v="219135"/>
    <s v="Classic - 3 meals per week for 2 people"/>
    <x v="1"/>
    <x v="2"/>
    <d v="2015-04-14T00:00:00"/>
    <n v="0"/>
    <s v="California"/>
  </r>
  <r>
    <x v="276"/>
    <n v="219136"/>
    <s v="Classic - 3 meals per week for 2 people"/>
    <x v="0"/>
    <x v="2"/>
    <d v="2015-04-14T00:00:00"/>
    <n v="0"/>
    <s v="California"/>
  </r>
  <r>
    <x v="277"/>
    <n v="219137"/>
    <s v="Classic - 3 meals per week for 2 people"/>
    <x v="1"/>
    <x v="2"/>
    <d v="2015-04-14T00:00:00"/>
    <n v="0"/>
    <s v="California"/>
  </r>
  <r>
    <x v="278"/>
    <n v="219146"/>
    <s v="Classic - 3 meals per week for 2 people"/>
    <x v="2"/>
    <x v="2"/>
    <d v="2015-04-14T00:00:00"/>
    <n v="0"/>
    <s v="California"/>
  </r>
  <r>
    <x v="279"/>
    <n v="219149"/>
    <s v="Classic - 3 meals per week for 2 people"/>
    <x v="1"/>
    <x v="2"/>
    <d v="2015-04-14T00:00:00"/>
    <n v="0"/>
    <s v="California"/>
  </r>
  <r>
    <x v="280"/>
    <n v="219151"/>
    <s v="Classic - 3 meals per week for 2 people"/>
    <x v="1"/>
    <x v="2"/>
    <d v="2015-04-14T00:00:00"/>
    <n v="0"/>
    <s v="California"/>
  </r>
  <r>
    <x v="281"/>
    <n v="219152"/>
    <s v="Classic - 3 meals per week for 2 people"/>
    <x v="2"/>
    <x v="2"/>
    <d v="2015-04-14T00:00:00"/>
    <n v="0"/>
    <s v="California"/>
  </r>
  <r>
    <x v="282"/>
    <n v="219196"/>
    <s v="Classic - 3 meals per week for 2 people"/>
    <x v="2"/>
    <x v="2"/>
    <d v="2015-04-14T00:00:00"/>
    <n v="0"/>
    <s v="California"/>
  </r>
  <r>
    <x v="283"/>
    <n v="219208"/>
    <s v="Classic - 3 meals per week for 2 people"/>
    <x v="1"/>
    <x v="2"/>
    <d v="2015-04-14T00:00:00"/>
    <n v="0"/>
    <s v="California"/>
  </r>
  <r>
    <x v="284"/>
    <n v="219241"/>
    <s v="Classic - 3 meals per week for 2 people"/>
    <x v="2"/>
    <x v="2"/>
    <d v="2015-04-14T00:00:00"/>
    <n v="0"/>
    <s v="California"/>
  </r>
  <r>
    <x v="285"/>
    <n v="219263"/>
    <s v="Classic - 3 meals per week for 2 people"/>
    <x v="1"/>
    <x v="2"/>
    <d v="2015-04-14T00:00:00"/>
    <n v="0"/>
    <s v="California"/>
  </r>
  <r>
    <x v="286"/>
    <n v="219285"/>
    <s v="Classic - 3 meals per week for 2 people"/>
    <x v="2"/>
    <x v="2"/>
    <d v="2015-04-14T00:00:00"/>
    <n v="0"/>
    <s v="California"/>
  </r>
  <r>
    <x v="287"/>
    <n v="219286"/>
    <s v="Classic - 3 meals per week for 2 people"/>
    <x v="1"/>
    <x v="2"/>
    <d v="2015-04-14T00:00:00"/>
    <n v="0"/>
    <s v="California"/>
  </r>
  <r>
    <x v="288"/>
    <n v="219297"/>
    <s v="Classic - 3 meals per week for 4 people"/>
    <x v="3"/>
    <x v="2"/>
    <d v="2015-04-14T00:00:00"/>
    <n v="0"/>
    <s v="California"/>
  </r>
  <r>
    <x v="289"/>
    <n v="219304"/>
    <s v="Classic - 3 meals per week for 2 people"/>
    <x v="1"/>
    <x v="2"/>
    <d v="2015-04-14T00:00:00"/>
    <n v="0"/>
    <s v="California"/>
  </r>
  <r>
    <x v="290"/>
    <n v="219311"/>
    <s v="Classic - 3 meals per week for 2 people"/>
    <x v="2"/>
    <x v="2"/>
    <d v="2015-04-14T00:00:00"/>
    <n v="0"/>
    <s v="California"/>
  </r>
  <r>
    <x v="291"/>
    <n v="219321"/>
    <s v="Classic - 3 meals per week for 2 people"/>
    <x v="2"/>
    <x v="2"/>
    <d v="2015-04-14T00:00:00"/>
    <n v="0"/>
    <s v="California"/>
  </r>
  <r>
    <x v="292"/>
    <n v="219325"/>
    <s v="3 Meals (vegetarian) for 2 people"/>
    <x v="2"/>
    <x v="2"/>
    <d v="2015-04-14T00:00:00"/>
    <n v="0"/>
    <s v="California"/>
  </r>
  <r>
    <x v="293"/>
    <n v="219332"/>
    <s v="Classic - 3 meals per week for 2 people"/>
    <x v="2"/>
    <x v="2"/>
    <d v="2015-04-14T00:00:00"/>
    <n v="0"/>
    <s v="California"/>
  </r>
  <r>
    <x v="294"/>
    <n v="219345"/>
    <s v="Classic - 3 meals per week for 2 people"/>
    <x v="2"/>
    <x v="2"/>
    <d v="2015-04-14T00:00:00"/>
    <n v="0"/>
    <s v="California"/>
  </r>
  <r>
    <x v="295"/>
    <n v="219360"/>
    <s v="Classic - 3 meals per week for 2 people"/>
    <x v="1"/>
    <x v="2"/>
    <d v="2015-04-14T00:00:00"/>
    <n v="0"/>
    <s v="California"/>
  </r>
  <r>
    <x v="296"/>
    <n v="219367"/>
    <s v="Classic - 3 meals per week for 2 people"/>
    <x v="1"/>
    <x v="2"/>
    <d v="2015-04-14T00:00:00"/>
    <n v="0"/>
    <s v="California"/>
  </r>
  <r>
    <x v="297"/>
    <n v="219369"/>
    <s v="Classic - 3 meals per week for 2 people"/>
    <x v="2"/>
    <x v="2"/>
    <d v="2015-04-14T00:00:00"/>
    <n v="0"/>
    <s v="California"/>
  </r>
  <r>
    <x v="298"/>
    <n v="219371"/>
    <s v="Classic - 3 meals per week for 2 people"/>
    <x v="1"/>
    <x v="2"/>
    <d v="2015-04-14T00:00:00"/>
    <n v="0"/>
    <s v="California"/>
  </r>
  <r>
    <x v="299"/>
    <n v="219373"/>
    <s v="Classic - 3 meals per week for 2 people"/>
    <x v="1"/>
    <x v="2"/>
    <d v="2015-04-14T00:00:00"/>
    <n v="0"/>
    <s v="California"/>
  </r>
  <r>
    <x v="300"/>
    <n v="219379"/>
    <s v="Classic - 3 meals per week for 4 people"/>
    <x v="1"/>
    <x v="2"/>
    <d v="2015-04-14T00:00:00"/>
    <n v="0"/>
    <s v="California"/>
  </r>
  <r>
    <x v="301"/>
    <n v="219383"/>
    <s v="Classic - 3 meals per week for 2 people"/>
    <x v="2"/>
    <x v="2"/>
    <d v="2015-04-14T00:00:00"/>
    <n v="0"/>
    <s v="California"/>
  </r>
  <r>
    <x v="302"/>
    <n v="219397"/>
    <s v="Classic - 3 meals per week for 2 people"/>
    <x v="1"/>
    <x v="2"/>
    <d v="2015-04-14T00:00:00"/>
    <n v="0"/>
    <s v="California"/>
  </r>
  <r>
    <x v="303"/>
    <n v="219403"/>
    <s v="Classic - 3 meals per week for 2 people"/>
    <x v="2"/>
    <x v="2"/>
    <d v="2015-04-14T00:00:00"/>
    <n v="0"/>
    <s v="California"/>
  </r>
  <r>
    <x v="304"/>
    <n v="219409"/>
    <s v="Classic - 3 meals per week for 2 people"/>
    <x v="2"/>
    <x v="2"/>
    <d v="2015-04-14T00:00:00"/>
    <n v="0"/>
    <s v="California"/>
  </r>
  <r>
    <x v="305"/>
    <n v="219420"/>
    <s v="Classic - 3 meals per week for 2 people"/>
    <x v="2"/>
    <x v="2"/>
    <d v="2015-04-14T00:00:00"/>
    <n v="0"/>
    <s v="California"/>
  </r>
  <r>
    <x v="305"/>
    <n v="219433"/>
    <s v="Classic - 3 meals per week for 2 people"/>
    <x v="2"/>
    <x v="2"/>
    <d v="2015-04-14T00:00:00"/>
    <n v="0"/>
    <s v="California"/>
  </r>
  <r>
    <x v="306"/>
    <n v="219434"/>
    <s v="Classic - 3 meals per week for 2 people"/>
    <x v="1"/>
    <x v="2"/>
    <d v="2015-04-15T00:00:00"/>
    <n v="0"/>
    <s v="California"/>
  </r>
  <r>
    <x v="307"/>
    <n v="219450"/>
    <s v="Classic - 3 meals per week for 2 people"/>
    <x v="2"/>
    <x v="2"/>
    <d v="2015-04-14T00:00:00"/>
    <n v="0"/>
    <s v="California"/>
  </r>
  <r>
    <x v="308"/>
    <n v="219460"/>
    <s v="Classic - 3 meals per week for 2 people"/>
    <x v="0"/>
    <x v="2"/>
    <d v="2015-04-14T00:00:00"/>
    <n v="0"/>
    <s v="California"/>
  </r>
  <r>
    <x v="309"/>
    <n v="219462"/>
    <s v="Classic - 3 meals per week for 2 people"/>
    <x v="1"/>
    <x v="2"/>
    <d v="2015-04-14T00:00:00"/>
    <n v="0"/>
    <s v="California"/>
  </r>
  <r>
    <x v="310"/>
    <n v="219467"/>
    <s v="Classic - 3 meals per week for 2 people"/>
    <x v="1"/>
    <x v="2"/>
    <d v="2015-04-14T00:00:00"/>
    <n v="0"/>
    <s v="California"/>
  </r>
  <r>
    <x v="311"/>
    <n v="219481"/>
    <s v="Classic - 3 meals per week for 4 people"/>
    <x v="2"/>
    <x v="2"/>
    <d v="2015-04-14T00:00:00"/>
    <n v="0"/>
    <s v="California"/>
  </r>
  <r>
    <x v="312"/>
    <n v="219487"/>
    <s v="Classic - 3 meals per week for 2 people"/>
    <x v="2"/>
    <x v="2"/>
    <d v="2015-04-14T00:00:00"/>
    <n v="0"/>
    <s v="California"/>
  </r>
  <r>
    <x v="313"/>
    <n v="219494"/>
    <s v="Classic - 3 meals per week for 2 people"/>
    <x v="2"/>
    <x v="2"/>
    <d v="2015-04-14T00:00:00"/>
    <n v="0"/>
    <s v="California"/>
  </r>
  <r>
    <x v="314"/>
    <n v="219512"/>
    <s v="Classic - 3 meals per week for 2 people"/>
    <x v="2"/>
    <x v="2"/>
    <d v="2015-04-14T00:00:00"/>
    <n v="0"/>
    <s v="California"/>
  </r>
  <r>
    <x v="315"/>
    <n v="219517"/>
    <s v="Classic - 3 meals per week for 2 people"/>
    <x v="1"/>
    <x v="2"/>
    <d v="2015-04-14T00:00:00"/>
    <n v="0"/>
    <s v="California"/>
  </r>
  <r>
    <x v="316"/>
    <n v="219520"/>
    <s v="Classic - 3 meals per week for 2 people"/>
    <x v="1"/>
    <x v="2"/>
    <d v="2015-04-14T00:00:00"/>
    <n v="0"/>
    <s v="California"/>
  </r>
  <r>
    <x v="317"/>
    <n v="219522"/>
    <s v="Classic - 3 meals per week for 2 people"/>
    <x v="3"/>
    <x v="2"/>
    <d v="2015-04-14T00:00:00"/>
    <n v="0"/>
    <s v="California"/>
  </r>
  <r>
    <x v="318"/>
    <n v="219530"/>
    <s v="Classic - 3 meals per week for 2 people"/>
    <x v="3"/>
    <x v="2"/>
    <d v="2015-04-14T00:00:00"/>
    <n v="0"/>
    <s v="California"/>
  </r>
  <r>
    <x v="319"/>
    <n v="219545"/>
    <s v="Classic - 3 meals per week for 2 people"/>
    <x v="2"/>
    <x v="2"/>
    <d v="2015-04-14T00:00:00"/>
    <n v="0"/>
    <s v="California"/>
  </r>
  <r>
    <x v="320"/>
    <n v="219546"/>
    <s v="Classic - 3 meals per week for 2 people"/>
    <x v="1"/>
    <x v="2"/>
    <d v="2015-04-14T00:00:00"/>
    <n v="0"/>
    <s v="California"/>
  </r>
  <r>
    <x v="321"/>
    <n v="219549"/>
    <s v="Classic - 3 meals per week for 4 people"/>
    <x v="1"/>
    <x v="2"/>
    <d v="2015-04-14T00:00:00"/>
    <n v="0"/>
    <s v="California"/>
  </r>
  <r>
    <x v="322"/>
    <n v="219568"/>
    <s v="Classic - 3 meals per week for 2 people"/>
    <x v="3"/>
    <x v="2"/>
    <d v="2015-04-14T00:00:00"/>
    <n v="0"/>
    <s v="California"/>
  </r>
  <r>
    <x v="323"/>
    <n v="219579"/>
    <s v="Classic - 3 meals per week for 2 people"/>
    <x v="1"/>
    <x v="2"/>
    <d v="2015-04-14T00:00:00"/>
    <n v="0"/>
    <s v="California"/>
  </r>
  <r>
    <x v="324"/>
    <n v="219590"/>
    <s v="Classic - 3 meals per week for 2 people"/>
    <x v="2"/>
    <x v="2"/>
    <d v="2015-04-14T00:00:00"/>
    <n v="0"/>
    <s v="California"/>
  </r>
  <r>
    <x v="325"/>
    <n v="219598"/>
    <s v="Classic - 3 meals per week for 2 people"/>
    <x v="1"/>
    <x v="2"/>
    <d v="2015-04-14T00:00:00"/>
    <n v="0"/>
    <s v="California"/>
  </r>
  <r>
    <x v="326"/>
    <n v="219600"/>
    <s v="Classic - 3 meals per week for 2 people"/>
    <x v="3"/>
    <x v="2"/>
    <d v="2015-04-14T00:00:00"/>
    <n v="0"/>
    <s v="California"/>
  </r>
  <r>
    <x v="327"/>
    <n v="219649"/>
    <s v="Classic - 3 meals per week for 2 people"/>
    <x v="3"/>
    <x v="2"/>
    <d v="2015-04-14T00:00:00"/>
    <n v="0"/>
    <s v="California"/>
  </r>
  <r>
    <x v="328"/>
    <n v="219655"/>
    <s v="Classic - 3 meals per week for 2 people"/>
    <x v="1"/>
    <x v="2"/>
    <d v="2015-04-14T00:00:00"/>
    <n v="0"/>
    <s v="California"/>
  </r>
  <r>
    <x v="329"/>
    <n v="219662"/>
    <s v="Classic - 3 meals per week for 2 people"/>
    <x v="2"/>
    <x v="2"/>
    <d v="2015-04-14T00:00:00"/>
    <n v="0"/>
    <s v="California"/>
  </r>
  <r>
    <x v="330"/>
    <n v="219667"/>
    <s v="3 Meals (vegetarian) for 2 people"/>
    <x v="3"/>
    <x v="2"/>
    <d v="2015-04-14T00:00:00"/>
    <n v="0"/>
    <s v="California"/>
  </r>
  <r>
    <x v="331"/>
    <n v="219688"/>
    <s v="Classic - 3 meals per week for 2 people"/>
    <x v="3"/>
    <x v="2"/>
    <d v="2015-04-14T00:00:00"/>
    <n v="0"/>
    <s v="California"/>
  </r>
  <r>
    <x v="332"/>
    <n v="219700"/>
    <s v="Classic - 3 meals per week for 2 people"/>
    <x v="1"/>
    <x v="2"/>
    <d v="2015-04-14T00:00:00"/>
    <n v="0"/>
    <s v="California"/>
  </r>
  <r>
    <x v="333"/>
    <n v="219703"/>
    <s v="Classic - 3 meals per week for 2 people"/>
    <x v="0"/>
    <x v="2"/>
    <d v="2015-04-14T00:00:00"/>
    <n v="0"/>
    <s v="California"/>
  </r>
  <r>
    <x v="334"/>
    <n v="219705"/>
    <s v="Classic - 3 meals per week for 2 people"/>
    <x v="2"/>
    <x v="2"/>
    <d v="2015-04-14T00:00:00"/>
    <n v="0"/>
    <s v="California"/>
  </r>
  <r>
    <x v="335"/>
    <n v="219716"/>
    <s v="Classic - 3 meals per week for 2 people"/>
    <x v="2"/>
    <x v="2"/>
    <d v="2015-04-14T00:00:00"/>
    <n v="0"/>
    <s v="California"/>
  </r>
  <r>
    <x v="336"/>
    <n v="219726"/>
    <s v="Classic - 3 meals per week for 2 people"/>
    <x v="0"/>
    <x v="2"/>
    <d v="2015-04-14T00:00:00"/>
    <n v="0"/>
    <s v="California"/>
  </r>
  <r>
    <x v="337"/>
    <n v="219729"/>
    <s v="Classic - 3 meals per week for 2 people"/>
    <x v="1"/>
    <x v="2"/>
    <d v="2015-04-14T00:00:00"/>
    <n v="0"/>
    <s v="California"/>
  </r>
  <r>
    <x v="338"/>
    <n v="219731"/>
    <s v="Classic - 3 meals per week for 2 people"/>
    <x v="2"/>
    <x v="2"/>
    <d v="2015-04-14T00:00:00"/>
    <n v="0"/>
    <s v="California"/>
  </r>
  <r>
    <x v="339"/>
    <n v="219732"/>
    <s v="Classic - 3 meals per week for 2 people"/>
    <x v="2"/>
    <x v="2"/>
    <d v="2015-04-14T00:00:00"/>
    <n v="0"/>
    <s v="California"/>
  </r>
  <r>
    <x v="340"/>
    <n v="219736"/>
    <s v="Classic - 3 meals per week for 2 people"/>
    <x v="1"/>
    <x v="2"/>
    <d v="2015-04-14T00:00:00"/>
    <n v="0"/>
    <s v="California"/>
  </r>
  <r>
    <x v="341"/>
    <n v="219794"/>
    <s v="Classic - 3 meals per week for 2 people"/>
    <x v="3"/>
    <x v="2"/>
    <d v="2015-04-15T00:00:00"/>
    <n v="0"/>
    <s v="California"/>
  </r>
  <r>
    <x v="342"/>
    <n v="219803"/>
    <s v="Classic - 3 meals per week for 2 people"/>
    <x v="1"/>
    <x v="4"/>
    <d v="2015-04-15T00:00:00"/>
    <n v="0"/>
    <s v="Pennsylvania"/>
  </r>
  <r>
    <x v="343"/>
    <n v="219836"/>
    <s v="Classic - 3 meals per week for 4 people"/>
    <x v="1"/>
    <x v="2"/>
    <d v="2015-04-15T00:00:00"/>
    <n v="0"/>
    <s v="California"/>
  </r>
  <r>
    <x v="344"/>
    <n v="219845"/>
    <s v="Classic - 3 meals per week for 2 people"/>
    <x v="2"/>
    <x v="2"/>
    <d v="2015-04-15T00:00:00"/>
    <n v="0"/>
    <s v="California"/>
  </r>
  <r>
    <x v="345"/>
    <n v="219862"/>
    <s v="Classic - 3 meals per week for 2 people"/>
    <x v="1"/>
    <x v="2"/>
    <d v="2015-04-15T00:00:00"/>
    <n v="0"/>
    <s v="California"/>
  </r>
  <r>
    <x v="346"/>
    <n v="219867"/>
    <s v="Classic - 3 meals per week for 2 people"/>
    <x v="1"/>
    <x v="2"/>
    <d v="2015-04-15T00:00:00"/>
    <n v="0"/>
    <s v="California"/>
  </r>
  <r>
    <x v="347"/>
    <n v="219882"/>
    <s v="3 Meals (vegetarian) for 2 people"/>
    <x v="0"/>
    <x v="2"/>
    <d v="2015-04-15T00:00:00"/>
    <n v="0"/>
    <s v="California"/>
  </r>
  <r>
    <x v="348"/>
    <n v="219896"/>
    <s v="Classic - 3 meals per week for 4 people"/>
    <x v="0"/>
    <x v="2"/>
    <d v="2015-04-15T00:00:00"/>
    <n v="0"/>
    <s v="California"/>
  </r>
  <r>
    <x v="349"/>
    <n v="219919"/>
    <s v="3 Meals (vegetarian) for 2 people"/>
    <x v="1"/>
    <x v="2"/>
    <d v="2015-04-15T00:00:00"/>
    <n v="0"/>
    <s v="California"/>
  </r>
  <r>
    <x v="350"/>
    <n v="219931"/>
    <s v="Classic - 3 meals per week for 4 people"/>
    <x v="0"/>
    <x v="2"/>
    <d v="2015-04-15T00:00:00"/>
    <n v="0"/>
    <s v="California"/>
  </r>
  <r>
    <x v="351"/>
    <n v="219940"/>
    <s v="Classic - 3 meals per week for 2 people"/>
    <x v="1"/>
    <x v="2"/>
    <d v="2015-04-15T00:00:00"/>
    <n v="0"/>
    <s v="California"/>
  </r>
  <r>
    <x v="352"/>
    <n v="219957"/>
    <s v="Classic - 3 meals per week for 4 people"/>
    <x v="1"/>
    <x v="2"/>
    <d v="2015-04-15T00:00:00"/>
    <n v="0"/>
    <s v="California"/>
  </r>
  <r>
    <x v="353"/>
    <n v="219962"/>
    <s v="Classic - 3 meals per week for 2 people"/>
    <x v="2"/>
    <x v="2"/>
    <d v="2015-04-15T00:00:00"/>
    <n v="0"/>
    <s v="California"/>
  </r>
  <r>
    <x v="354"/>
    <n v="219974"/>
    <s v="Classic - 3 meals per week for 2 people"/>
    <x v="2"/>
    <x v="2"/>
    <d v="2015-04-15T00:00:00"/>
    <n v="0"/>
    <s v="California"/>
  </r>
  <r>
    <x v="355"/>
    <n v="220011"/>
    <s v="Classic - 3 meals per week for 2 people"/>
    <x v="2"/>
    <x v="2"/>
    <d v="2015-04-15T00:00:00"/>
    <n v="0"/>
    <s v="California"/>
  </r>
  <r>
    <x v="356"/>
    <n v="220015"/>
    <s v="Classic - 3 meals per week for 2 people"/>
    <x v="1"/>
    <x v="2"/>
    <d v="2015-04-15T00:00:00"/>
    <n v="0"/>
    <s v="California"/>
  </r>
  <r>
    <x v="357"/>
    <n v="220026"/>
    <s v="Classic - 3 meals per week for 2 people"/>
    <x v="1"/>
    <x v="2"/>
    <d v="2015-04-15T00:00:00"/>
    <n v="0"/>
    <s v="California"/>
  </r>
  <r>
    <x v="358"/>
    <n v="220031"/>
    <s v="Classic - 3 meals per week for 4 people"/>
    <x v="1"/>
    <x v="2"/>
    <d v="2015-04-15T00:00:00"/>
    <n v="0"/>
    <s v="California"/>
  </r>
  <r>
    <x v="359"/>
    <n v="220074"/>
    <s v="Classic - 3 meals per week for 2 people"/>
    <x v="3"/>
    <x v="2"/>
    <d v="2015-04-15T00:00:00"/>
    <n v="0"/>
    <s v="California"/>
  </r>
  <r>
    <x v="360"/>
    <n v="220085"/>
    <s v="Classic - 3 meals per week for 4 people"/>
    <x v="1"/>
    <x v="2"/>
    <d v="2015-04-15T00:00:00"/>
    <n v="0"/>
    <s v="California"/>
  </r>
  <r>
    <x v="361"/>
    <n v="220094"/>
    <s v="Classic - 3 meals per week for 2 people"/>
    <x v="1"/>
    <x v="2"/>
    <d v="2015-04-15T00:00:00"/>
    <n v="0"/>
    <s v="California"/>
  </r>
  <r>
    <x v="362"/>
    <n v="220118"/>
    <s v="3 Meals (vegetarian) for 2 people"/>
    <x v="3"/>
    <x v="2"/>
    <d v="2015-04-15T00:00:00"/>
    <n v="0"/>
    <s v="California"/>
  </r>
  <r>
    <x v="363"/>
    <n v="220122"/>
    <s v="Classic - 3 meals per week for 2 people"/>
    <x v="1"/>
    <x v="2"/>
    <d v="2015-04-15T00:00:00"/>
    <n v="0"/>
    <s v="California"/>
  </r>
  <r>
    <x v="364"/>
    <n v="220127"/>
    <s v="Classic - 3 meals per week for 2 people"/>
    <x v="2"/>
    <x v="2"/>
    <d v="2015-04-15T00:00:00"/>
    <n v="0"/>
    <s v="California"/>
  </r>
  <r>
    <x v="365"/>
    <n v="220135"/>
    <s v="Classic - 3 meals per week for 2 people"/>
    <x v="1"/>
    <x v="2"/>
    <d v="2015-04-15T00:00:00"/>
    <n v="0"/>
    <s v="California"/>
  </r>
  <r>
    <x v="366"/>
    <n v="220145"/>
    <s v="Classic - 3 meals per week for 4 people"/>
    <x v="1"/>
    <x v="2"/>
    <d v="2015-04-15T00:00:00"/>
    <n v="0"/>
    <s v="California"/>
  </r>
  <r>
    <x v="367"/>
    <n v="220160"/>
    <s v="Classic - 3 meals per week for 2 people"/>
    <x v="1"/>
    <x v="2"/>
    <d v="2015-04-15T00:00:00"/>
    <n v="0"/>
    <s v="California"/>
  </r>
  <r>
    <x v="368"/>
    <n v="220173"/>
    <s v="Classic - 3 meals per week for 2 people"/>
    <x v="2"/>
    <x v="2"/>
    <d v="2015-04-15T00:00:00"/>
    <n v="0"/>
    <s v="California"/>
  </r>
  <r>
    <x v="369"/>
    <n v="220188"/>
    <s v="3 Meals (vegetarian) for 4 people"/>
    <x v="2"/>
    <x v="2"/>
    <d v="2015-04-15T00:00:00"/>
    <n v="0"/>
    <s v="California"/>
  </r>
  <r>
    <x v="370"/>
    <n v="220229"/>
    <s v="Classic - 3 meals per week for 2 people"/>
    <x v="1"/>
    <x v="2"/>
    <d v="2015-04-15T00:00:00"/>
    <n v="0"/>
    <s v="California"/>
  </r>
  <r>
    <x v="371"/>
    <n v="220233"/>
    <s v="Classic - 3 meals per week for 2 people"/>
    <x v="1"/>
    <x v="2"/>
    <d v="2015-04-15T00:00:00"/>
    <n v="0"/>
    <s v="California"/>
  </r>
  <r>
    <x v="372"/>
    <n v="220282"/>
    <s v="Classic - 3 meals per week for 2 people"/>
    <x v="2"/>
    <x v="2"/>
    <d v="2015-04-15T00:00:00"/>
    <n v="0"/>
    <s v="California"/>
  </r>
  <r>
    <x v="373"/>
    <n v="220306"/>
    <s v="Classic - 3 meals per week for 2 people"/>
    <x v="1"/>
    <x v="2"/>
    <d v="2015-04-15T00:00:00"/>
    <n v="0"/>
    <s v="California"/>
  </r>
  <r>
    <x v="374"/>
    <n v="220310"/>
    <s v="Classic - 3 meals per week for 2 people"/>
    <x v="2"/>
    <x v="4"/>
    <d v="2015-04-15T00:00:00"/>
    <n v="0"/>
    <s v="Pennsylvania"/>
  </r>
  <r>
    <x v="375"/>
    <n v="220327"/>
    <s v="Classic - 3 meals per week for 2 people"/>
    <x v="0"/>
    <x v="4"/>
    <d v="2015-04-15T00:00:00"/>
    <n v="0"/>
    <s v="Pennsylvania"/>
  </r>
  <r>
    <x v="376"/>
    <n v="220336"/>
    <s v="Classic - 3 meals per week for 4 people"/>
    <x v="2"/>
    <x v="4"/>
    <d v="2015-04-15T00:00:00"/>
    <n v="0"/>
    <s v="Pennsylvania"/>
  </r>
  <r>
    <x v="377"/>
    <n v="220340"/>
    <s v="Classic - 3 meals per week for 2 people"/>
    <x v="1"/>
    <x v="4"/>
    <d v="2015-04-15T00:00:00"/>
    <n v="0"/>
    <s v="Pennsylvania"/>
  </r>
  <r>
    <x v="378"/>
    <n v="220352"/>
    <s v="Classic - 3 meals per week for 2 people"/>
    <x v="1"/>
    <x v="4"/>
    <d v="2015-04-15T00:00:00"/>
    <n v="0"/>
    <s v="Pennsylvania"/>
  </r>
  <r>
    <x v="379"/>
    <n v="220392"/>
    <s v="Classic - 3 meals per week for 2 people"/>
    <x v="1"/>
    <x v="4"/>
    <d v="2015-04-15T00:00:00"/>
    <n v="0"/>
    <s v="Pennsylvania"/>
  </r>
  <r>
    <x v="380"/>
    <n v="220418"/>
    <s v="Classic - 3 meals per week for 4 people"/>
    <x v="1"/>
    <x v="4"/>
    <d v="2015-04-15T00:00:00"/>
    <n v="0"/>
    <s v="Pennsylvania"/>
  </r>
  <r>
    <x v="381"/>
    <n v="220418"/>
    <s v="Classic - 3 meals per week for 4 people"/>
    <x v="1"/>
    <x v="4"/>
    <d v="2015-04-15T00:00:00"/>
    <n v="0"/>
    <s v="Pennsylvania"/>
  </r>
  <r>
    <x v="381"/>
    <n v="220419"/>
    <s v="Classic - 3 meals per week for 4 people"/>
    <x v="0"/>
    <x v="4"/>
    <d v="2015-04-15T00:00:00"/>
    <n v="0"/>
    <s v="Pennsylvania"/>
  </r>
  <r>
    <x v="382"/>
    <n v="220423"/>
    <s v="Classic - 3 meals per week for 4 people"/>
    <x v="1"/>
    <x v="4"/>
    <d v="2015-04-15T00:00:00"/>
    <n v="0"/>
    <s v="Pennsylvania"/>
  </r>
  <r>
    <x v="383"/>
    <n v="220435"/>
    <s v="Classic - 3 meals per week for 2 people"/>
    <x v="1"/>
    <x v="4"/>
    <d v="2015-04-15T00:00:00"/>
    <n v="0"/>
    <s v="Pennsylvania"/>
  </r>
  <r>
    <x v="384"/>
    <n v="220456"/>
    <s v="Classic - 3 meals per week for 2 people"/>
    <x v="1"/>
    <x v="4"/>
    <d v="2015-04-15T00:00:00"/>
    <n v="0"/>
    <s v="Pennsylvania"/>
  </r>
  <r>
    <x v="385"/>
    <n v="220483"/>
    <s v="Classic - 3 meals per week for 2 people"/>
    <x v="2"/>
    <x v="4"/>
    <d v="2015-04-15T00:00:00"/>
    <n v="0"/>
    <s v="Pennsylvania"/>
  </r>
  <r>
    <x v="386"/>
    <n v="220537"/>
    <s v="Classic - 3 meals per week for 2 people"/>
    <x v="3"/>
    <x v="4"/>
    <d v="2015-04-15T00:00:00"/>
    <n v="0"/>
    <s v="Pennsylvania"/>
  </r>
  <r>
    <x v="387"/>
    <n v="220544"/>
    <s v="Classic - 3 meals per week for 2 people"/>
    <x v="0"/>
    <x v="4"/>
    <d v="2015-04-15T00:00:00"/>
    <n v="0"/>
    <s v="Pennsylvania"/>
  </r>
  <r>
    <x v="388"/>
    <n v="220564"/>
    <s v="Classic - 3 meals per week for 2 people"/>
    <x v="2"/>
    <x v="4"/>
    <d v="2015-04-15T00:00:00"/>
    <n v="0"/>
    <s v="Pennsylvania"/>
  </r>
  <r>
    <x v="389"/>
    <n v="220569"/>
    <s v="Classic - 3 meals per week for 4 people"/>
    <x v="0"/>
    <x v="4"/>
    <d v="2015-04-15T00:00:00"/>
    <n v="0"/>
    <s v="Pennsylvania"/>
  </r>
  <r>
    <x v="390"/>
    <n v="220572"/>
    <s v="Classic - 3 meals per week for 2 people"/>
    <x v="1"/>
    <x v="4"/>
    <d v="2015-04-15T00:00:00"/>
    <n v="0"/>
    <s v="Pennsylvania"/>
  </r>
  <r>
    <x v="391"/>
    <n v="220579"/>
    <s v="Classic - 3 meals per week for 2 people"/>
    <x v="3"/>
    <x v="4"/>
    <d v="2015-04-15T00:00:00"/>
    <n v="0"/>
    <s v="Pennsylvania"/>
  </r>
  <r>
    <x v="392"/>
    <n v="220592"/>
    <s v="Classic - 3 meals per week for 2 people"/>
    <x v="1"/>
    <x v="4"/>
    <d v="2015-04-15T00:00:00"/>
    <n v="0"/>
    <s v="Pennsylvania"/>
  </r>
  <r>
    <x v="393"/>
    <n v="220605"/>
    <s v="Classic - 3 meals per week for 2 people"/>
    <x v="2"/>
    <x v="4"/>
    <d v="2015-04-15T00:00:00"/>
    <n v="0"/>
    <s v="Pennsylvania"/>
  </r>
  <r>
    <x v="394"/>
    <n v="220639"/>
    <s v="Classic - 3 meals per week for 2 people"/>
    <x v="2"/>
    <x v="4"/>
    <d v="2015-04-15T00:00:00"/>
    <n v="0"/>
    <s v="Pennsylvania"/>
  </r>
  <r>
    <x v="395"/>
    <n v="220645"/>
    <s v="Classic - 3 meals per week for 2 people"/>
    <x v="3"/>
    <x v="4"/>
    <d v="2015-04-15T00:00:00"/>
    <n v="0"/>
    <s v="Pennsylvania"/>
  </r>
  <r>
    <x v="396"/>
    <n v="220654"/>
    <s v="Classic - 3 meals per week for 2 people"/>
    <x v="1"/>
    <x v="4"/>
    <d v="2015-04-15T00:00:00"/>
    <n v="0"/>
    <s v="Pennsylvania"/>
  </r>
  <r>
    <x v="397"/>
    <n v="220686"/>
    <s v="3 Meals (vegetarian) for 4 people"/>
    <x v="0"/>
    <x v="4"/>
    <d v="2015-04-15T00:00:00"/>
    <n v="0"/>
    <s v="Pennsylvania"/>
  </r>
  <r>
    <x v="398"/>
    <n v="220700"/>
    <s v="Classic - 3 meals per week for 2 people"/>
    <x v="1"/>
    <x v="4"/>
    <d v="2015-04-15T00:00:00"/>
    <n v="0"/>
    <s v="Pennsylvania"/>
  </r>
  <r>
    <x v="399"/>
    <n v="220705"/>
    <s v="Classic - 3 meals per week for 2 people"/>
    <x v="0"/>
    <x v="4"/>
    <d v="2015-04-15T00:00:00"/>
    <n v="0"/>
    <s v="Pennsylvania"/>
  </r>
  <r>
    <x v="400"/>
    <n v="220709"/>
    <s v="3 Meals (vegetarian) for 2 people"/>
    <x v="1"/>
    <x v="4"/>
    <d v="2015-04-15T00:00:00"/>
    <n v="0"/>
    <s v="Pennsylvania"/>
  </r>
  <r>
    <x v="401"/>
    <n v="220714"/>
    <s v="Classic - 3 meals per week for 2 people"/>
    <x v="1"/>
    <x v="4"/>
    <d v="2015-04-15T00:00:00"/>
    <n v="0"/>
    <s v="Pennsylvania"/>
  </r>
  <r>
    <x v="402"/>
    <n v="220729"/>
    <s v="Classic - 3 meals per week for 2 people"/>
    <x v="1"/>
    <x v="4"/>
    <d v="2015-04-15T00:00:00"/>
    <n v="0"/>
    <s v="Pennsylvania"/>
  </r>
  <r>
    <x v="403"/>
    <n v="220753"/>
    <s v="Classic - 3 meals per week for 4 people"/>
    <x v="1"/>
    <x v="4"/>
    <d v="2015-04-15T00:00:00"/>
    <n v="0"/>
    <s v="Pennsylvania"/>
  </r>
  <r>
    <x v="404"/>
    <n v="220775"/>
    <s v="Classic - 3 meals per week for 2 people"/>
    <x v="1"/>
    <x v="4"/>
    <d v="2015-04-15T00:00:00"/>
    <n v="0"/>
    <s v="Pennsylvania"/>
  </r>
  <r>
    <x v="405"/>
    <n v="220776"/>
    <s v="Classic - 3 meals per week for 2 people"/>
    <x v="3"/>
    <x v="4"/>
    <d v="2015-04-15T00:00:00"/>
    <n v="0"/>
    <s v="Pennsylvania"/>
  </r>
  <r>
    <x v="406"/>
    <n v="220798"/>
    <s v="3 Meals (vegetarian) for 2 people"/>
    <x v="3"/>
    <x v="4"/>
    <d v="2015-04-15T00:00:00"/>
    <n v="0"/>
    <s v="Pennsylvania"/>
  </r>
  <r>
    <x v="407"/>
    <n v="220800"/>
    <s v="Classic - 3 meals per week for 4 people"/>
    <x v="1"/>
    <x v="4"/>
    <d v="2015-04-15T00:00:00"/>
    <n v="0"/>
    <s v="Pennsylvania"/>
  </r>
  <r>
    <x v="408"/>
    <n v="220815"/>
    <s v="Classic - 3 meals per week for 2 people"/>
    <x v="0"/>
    <x v="4"/>
    <d v="2015-04-15T00:00:00"/>
    <n v="0"/>
    <s v="Pennsylvania"/>
  </r>
  <r>
    <x v="409"/>
    <n v="220831"/>
    <s v="Classic - 3 meals per week for 2 people"/>
    <x v="1"/>
    <x v="4"/>
    <d v="2015-04-15T00:00:00"/>
    <n v="0"/>
    <s v="Pennsylvania"/>
  </r>
  <r>
    <x v="410"/>
    <n v="220832"/>
    <s v="Classic - 3 meals per week for 4 people"/>
    <x v="1"/>
    <x v="4"/>
    <d v="2015-04-15T00:00:00"/>
    <n v="0"/>
    <s v="Pennsylvania"/>
  </r>
  <r>
    <x v="411"/>
    <n v="220833"/>
    <s v="3 Meals (vegetarian) for 2 people"/>
    <x v="3"/>
    <x v="4"/>
    <d v="2015-04-15T00:00:00"/>
    <n v="0"/>
    <s v="Pennsylvania"/>
  </r>
  <r>
    <x v="412"/>
    <n v="220847"/>
    <s v="Classic - 3 meals per week for 2 people"/>
    <x v="1"/>
    <x v="4"/>
    <d v="2015-04-15T00:00:00"/>
    <n v="0"/>
    <s v="Pennsylvania"/>
  </r>
  <r>
    <x v="413"/>
    <n v="220879"/>
    <s v="Classic - 3 meals per week for 2 people"/>
    <x v="1"/>
    <x v="4"/>
    <d v="2015-04-15T00:00:00"/>
    <n v="0"/>
    <s v="Pennsylvania"/>
  </r>
  <r>
    <x v="414"/>
    <n v="220915"/>
    <s v="Classic - 3 meals per week for 2 people"/>
    <x v="0"/>
    <x v="4"/>
    <d v="2015-04-15T00:00:00"/>
    <n v="0"/>
    <s v="Pennsylvania"/>
  </r>
  <r>
    <x v="415"/>
    <n v="220932"/>
    <s v="Classic - 3 meals per week for 4 people"/>
    <x v="1"/>
    <x v="4"/>
    <d v="2015-04-15T00:00:00"/>
    <n v="0"/>
    <s v="Pennsylvania"/>
  </r>
  <r>
    <x v="416"/>
    <n v="220944"/>
    <s v="Classic - 3 meals per week for 2 people"/>
    <x v="1"/>
    <x v="4"/>
    <d v="2015-04-15T00:00:00"/>
    <n v="0"/>
    <s v="Pennsylvania"/>
  </r>
  <r>
    <x v="417"/>
    <n v="220988"/>
    <s v="Classic - 3 meals per week for 4 people"/>
    <x v="1"/>
    <x v="4"/>
    <d v="2015-04-15T00:00:00"/>
    <n v="0"/>
    <s v="Pennsylvania"/>
  </r>
  <r>
    <x v="418"/>
    <n v="220992"/>
    <s v="Classic - 3 meals per week for 2 people"/>
    <x v="1"/>
    <x v="4"/>
    <d v="2015-04-15T00:00:00"/>
    <n v="0"/>
    <s v="Pennsylvania"/>
  </r>
  <r>
    <x v="419"/>
    <n v="221011"/>
    <s v="Classic - 3 meals per week for 2 people"/>
    <x v="0"/>
    <x v="4"/>
    <d v="2015-04-15T00:00:00"/>
    <n v="0"/>
    <s v="Pennsylvania"/>
  </r>
  <r>
    <x v="420"/>
    <n v="221045"/>
    <s v="Classic - 3 meals per week for 4 people"/>
    <x v="1"/>
    <x v="4"/>
    <d v="2015-04-15T00:00:00"/>
    <n v="0"/>
    <s v="Pennsylvania"/>
  </r>
  <r>
    <x v="421"/>
    <n v="221046"/>
    <s v="Classic - 3 meals per week for 4 people"/>
    <x v="1"/>
    <x v="4"/>
    <d v="2015-04-15T00:00:00"/>
    <n v="0"/>
    <s v="Pennsylvania"/>
  </r>
  <r>
    <x v="422"/>
    <n v="221052"/>
    <s v="Classic - 3 meals per week for 4 people"/>
    <x v="2"/>
    <x v="4"/>
    <d v="2015-04-15T00:00:00"/>
    <n v="0"/>
    <s v="Pennsylvania"/>
  </r>
  <r>
    <x v="423"/>
    <n v="221079"/>
    <s v="Classic - 3 meals per week for 4 people"/>
    <x v="0"/>
    <x v="4"/>
    <d v="2015-04-15T00:00:00"/>
    <n v="0"/>
    <s v="Pennsylvania"/>
  </r>
  <r>
    <x v="424"/>
    <n v="221098"/>
    <s v="Classic - 3 meals per week for 2 people"/>
    <x v="2"/>
    <x v="4"/>
    <d v="2015-04-15T00:00:00"/>
    <n v="0"/>
    <s v="Pennsylvania"/>
  </r>
  <r>
    <x v="425"/>
    <n v="221110"/>
    <s v="Classic - 3 meals per week for 2 people"/>
    <x v="1"/>
    <x v="4"/>
    <d v="2015-04-15T00:00:00"/>
    <n v="0"/>
    <s v="Pennsylvania"/>
  </r>
  <r>
    <x v="426"/>
    <n v="221126"/>
    <s v="Classic - 3 meals per week for 2 people"/>
    <x v="0"/>
    <x v="4"/>
    <d v="2015-04-15T00:00:00"/>
    <n v="0"/>
    <s v="Pennsylvania"/>
  </r>
  <r>
    <x v="427"/>
    <n v="221134"/>
    <s v="Classic - 3 meals per week for 2 people"/>
    <x v="0"/>
    <x v="4"/>
    <d v="2015-04-15T00:00:00"/>
    <n v="0"/>
    <s v="Pennsylvania"/>
  </r>
  <r>
    <x v="428"/>
    <n v="221153"/>
    <s v="Classic - 3 meals per week for 2 people"/>
    <x v="2"/>
    <x v="4"/>
    <d v="2015-04-15T00:00:00"/>
    <n v="0"/>
    <s v="Pennsylvania"/>
  </r>
  <r>
    <x v="429"/>
    <n v="221162"/>
    <s v="Classic - 3 meals per week for 2 people"/>
    <x v="1"/>
    <x v="4"/>
    <d v="2015-04-15T00:00:00"/>
    <n v="0"/>
    <s v="Pennsylvania"/>
  </r>
  <r>
    <x v="430"/>
    <n v="221168"/>
    <s v="Classic - 3 meals per week for 2 people"/>
    <x v="1"/>
    <x v="4"/>
    <d v="2015-04-15T00:00:00"/>
    <n v="0"/>
    <s v="Pennsylvania"/>
  </r>
  <r>
    <x v="431"/>
    <n v="221170"/>
    <s v="Classic - 3 meals per week for 2 people"/>
    <x v="3"/>
    <x v="4"/>
    <d v="2015-04-15T00:00:00"/>
    <n v="0"/>
    <s v="Pennsylvania"/>
  </r>
  <r>
    <x v="432"/>
    <n v="221171"/>
    <s v="Classic - 3 meals per week for 2 people"/>
    <x v="1"/>
    <x v="4"/>
    <d v="2015-04-15T00:00:00"/>
    <n v="0"/>
    <s v="Pennsylvania"/>
  </r>
  <r>
    <x v="433"/>
    <n v="221184"/>
    <s v="Classic - 3 meals per week for 2 people"/>
    <x v="0"/>
    <x v="4"/>
    <d v="2015-04-15T00:00:00"/>
    <n v="0"/>
    <s v="Pennsylvania"/>
  </r>
  <r>
    <x v="434"/>
    <n v="221242"/>
    <s v="Classic - 3 meals per week for 4 people"/>
    <x v="2"/>
    <x v="4"/>
    <d v="2015-04-15T00:00:00"/>
    <n v="0"/>
    <s v="Pennsylvania"/>
  </r>
  <r>
    <x v="435"/>
    <n v="221250"/>
    <s v="Classic - 3 meals per week for 4 people"/>
    <x v="2"/>
    <x v="4"/>
    <d v="2015-04-15T00:00:00"/>
    <n v="0"/>
    <s v="Pennsylvania"/>
  </r>
  <r>
    <x v="436"/>
    <n v="221270"/>
    <s v="Classic - 3 meals per week for 2 people"/>
    <x v="1"/>
    <x v="4"/>
    <d v="2015-04-15T00:00:00"/>
    <n v="0"/>
    <s v="Pennsylvania"/>
  </r>
  <r>
    <x v="437"/>
    <n v="221273"/>
    <s v="Classic - 3 meals per week for 2 people"/>
    <x v="1"/>
    <x v="4"/>
    <d v="2015-04-15T00:00:00"/>
    <n v="0"/>
    <s v="Pennsylvania"/>
  </r>
  <r>
    <x v="438"/>
    <n v="221293"/>
    <s v="Classic - 3 meals per week for 2 people"/>
    <x v="1"/>
    <x v="4"/>
    <d v="2015-04-15T00:00:00"/>
    <n v="0"/>
    <s v="Pennsylvania"/>
  </r>
  <r>
    <x v="439"/>
    <n v="221297"/>
    <s v="Classic - 3 meals per week for 2 people"/>
    <x v="1"/>
    <x v="4"/>
    <d v="2015-04-15T00:00:00"/>
    <n v="0"/>
    <s v="Pennsylvania"/>
  </r>
  <r>
    <x v="440"/>
    <n v="221331"/>
    <s v="Classic - 3 meals per week for 2 people"/>
    <x v="3"/>
    <x v="4"/>
    <d v="2015-04-15T00:00:00"/>
    <n v="0"/>
    <s v="Pennsylvania"/>
  </r>
  <r>
    <x v="441"/>
    <n v="221333"/>
    <s v="Classic - 3 meals per week for 2 people"/>
    <x v="2"/>
    <x v="4"/>
    <d v="2015-04-15T00:00:00"/>
    <n v="0"/>
    <s v="Pennsylvania"/>
  </r>
  <r>
    <x v="442"/>
    <n v="221336"/>
    <s v="Classic - 3 meals per week for 4 people"/>
    <x v="2"/>
    <x v="4"/>
    <d v="2015-04-15T00:00:00"/>
    <n v="0"/>
    <s v="Pennsylvania"/>
  </r>
  <r>
    <x v="443"/>
    <n v="221342"/>
    <s v="Classic - 3 meals per week for 2 people"/>
    <x v="0"/>
    <x v="4"/>
    <d v="2015-04-15T00:00:00"/>
    <n v="0"/>
    <s v="Pennsylvania"/>
  </r>
  <r>
    <x v="444"/>
    <n v="221347"/>
    <s v="Classic - 3 meals per week for 2 people"/>
    <x v="1"/>
    <x v="4"/>
    <d v="2015-04-15T00:00:00"/>
    <n v="0"/>
    <s v="Pennsylvania"/>
  </r>
  <r>
    <x v="445"/>
    <n v="221362"/>
    <s v="Classic - 3 meals per week for 2 people"/>
    <x v="0"/>
    <x v="4"/>
    <d v="2015-04-15T00:00:00"/>
    <n v="0"/>
    <s v="Pennsylvania"/>
  </r>
  <r>
    <x v="446"/>
    <n v="221363"/>
    <s v="Classic - 3 meals per week for 4 people"/>
    <x v="0"/>
    <x v="4"/>
    <d v="2015-04-15T00:00:00"/>
    <n v="0"/>
    <s v="Pennsylvania"/>
  </r>
  <r>
    <x v="447"/>
    <n v="221365"/>
    <s v="Classic - 3 meals per week for 2 people"/>
    <x v="2"/>
    <x v="4"/>
    <d v="2015-04-15T00:00:00"/>
    <n v="0"/>
    <s v="Pennsylvania"/>
  </r>
  <r>
    <x v="448"/>
    <n v="221371"/>
    <s v="Classic - 3 meals per week for 2 people"/>
    <x v="2"/>
    <x v="4"/>
    <d v="2015-04-15T00:00:00"/>
    <n v="0"/>
    <s v="Pennsylvania"/>
  </r>
  <r>
    <x v="449"/>
    <n v="221374"/>
    <s v="Classic - 3 meals per week for 4 people"/>
    <x v="1"/>
    <x v="4"/>
    <d v="2015-04-15T00:00:00"/>
    <n v="0"/>
    <s v="Pennsylvania"/>
  </r>
  <r>
    <x v="450"/>
    <n v="221384"/>
    <s v="Classic - 3 meals per week for 2 people"/>
    <x v="1"/>
    <x v="4"/>
    <d v="2015-04-15T00:00:00"/>
    <n v="0"/>
    <s v="Pennsylvania"/>
  </r>
  <r>
    <x v="451"/>
    <n v="221408"/>
    <s v="Classic - 3 meals per week for 2 people"/>
    <x v="3"/>
    <x v="4"/>
    <d v="2015-04-15T00:00:00"/>
    <n v="0"/>
    <s v="Pennsylvania"/>
  </r>
  <r>
    <x v="452"/>
    <n v="221424"/>
    <s v="Classic - 3 meals per week for 2 people"/>
    <x v="2"/>
    <x v="4"/>
    <d v="2015-04-15T00:00:00"/>
    <n v="0"/>
    <s v="Pennsylvania"/>
  </r>
  <r>
    <x v="453"/>
    <n v="221438"/>
    <s v="Classic - 3 meals per week for 2 people"/>
    <x v="1"/>
    <x v="4"/>
    <d v="2015-04-15T00:00:00"/>
    <n v="0"/>
    <s v="Pennsylvania"/>
  </r>
  <r>
    <x v="454"/>
    <n v="221441"/>
    <s v="Classic - 3 meals per week for 2 people"/>
    <x v="1"/>
    <x v="4"/>
    <d v="2015-04-15T00:00:00"/>
    <n v="0"/>
    <s v="Pennsylvania"/>
  </r>
  <r>
    <x v="455"/>
    <n v="221455"/>
    <s v="Classic - 3 meals per week for 2 people"/>
    <x v="2"/>
    <x v="4"/>
    <d v="2015-04-15T00:00:00"/>
    <n v="0"/>
    <s v="Pennsylvania"/>
  </r>
  <r>
    <x v="456"/>
    <n v="221468"/>
    <s v="Classic - 3 meals per week for 2 people"/>
    <x v="1"/>
    <x v="4"/>
    <d v="2015-04-15T00:00:00"/>
    <n v="0"/>
    <s v="Pennsylvania"/>
  </r>
  <r>
    <x v="457"/>
    <n v="221470"/>
    <s v="Classic - 3 meals per week for 2 people"/>
    <x v="3"/>
    <x v="4"/>
    <d v="2015-04-15T00:00:00"/>
    <n v="0"/>
    <s v="Pennsylvania"/>
  </r>
  <r>
    <x v="458"/>
    <n v="221472"/>
    <s v="Classic - 3 meals per week for 4 people"/>
    <x v="0"/>
    <x v="4"/>
    <d v="2015-04-15T00:00:00"/>
    <n v="0"/>
    <s v="Pennsylvania"/>
  </r>
  <r>
    <x v="459"/>
    <n v="221479"/>
    <s v="Classic - 3 meals per week for 2 people"/>
    <x v="2"/>
    <x v="4"/>
    <d v="2015-04-15T00:00:00"/>
    <n v="0"/>
    <s v="Pennsylvania"/>
  </r>
  <r>
    <x v="460"/>
    <n v="221488"/>
    <s v="Classic - 3 meals per week for 2 people"/>
    <x v="3"/>
    <x v="4"/>
    <d v="2015-04-15T00:00:00"/>
    <n v="0"/>
    <s v="Pennsylvania"/>
  </r>
  <r>
    <x v="461"/>
    <n v="221492"/>
    <s v="3 Meals (vegetarian) for 4 people"/>
    <x v="0"/>
    <x v="4"/>
    <d v="2015-04-15T00:00:00"/>
    <n v="0"/>
    <s v="Pennsylvania"/>
  </r>
  <r>
    <x v="462"/>
    <n v="221497"/>
    <s v="Classic - 3 meals per week for 2 people"/>
    <x v="1"/>
    <x v="4"/>
    <d v="2015-04-15T00:00:00"/>
    <n v="0"/>
    <s v="Pennsylvania"/>
  </r>
  <r>
    <x v="463"/>
    <n v="221498"/>
    <s v="Classic - 3 meals per week for 2 people"/>
    <x v="2"/>
    <x v="4"/>
    <d v="2015-04-15T00:00:00"/>
    <n v="0"/>
    <s v="Pennsylvania"/>
  </r>
  <r>
    <x v="462"/>
    <n v="221499"/>
    <s v="Classic - 3 meals per week for 4 people"/>
    <x v="1"/>
    <x v="4"/>
    <d v="2015-04-15T00:00:00"/>
    <n v="0"/>
    <s v="Pennsylvania"/>
  </r>
  <r>
    <x v="381"/>
    <n v="220418"/>
    <s v="Classic - 3 meals per week for 2 people"/>
    <x v="1"/>
    <x v="4"/>
    <d v="2015-04-15T00:00:00"/>
    <n v="0"/>
    <s v="Pennsylvania"/>
  </r>
  <r>
    <x v="464"/>
    <n v="221501"/>
    <s v="3 Meals (vegetarian) for 4 people"/>
    <x v="1"/>
    <x v="4"/>
    <d v="2015-04-15T00:00:00"/>
    <n v="0"/>
    <s v="Pennsylvania"/>
  </r>
  <r>
    <x v="464"/>
    <n v="221501"/>
    <s v="Classic - 3 meals per week for 2 people"/>
    <x v="1"/>
    <x v="4"/>
    <d v="2015-04-15T00:00:00"/>
    <n v="0"/>
    <s v="Pennsylvania"/>
  </r>
  <r>
    <x v="465"/>
    <n v="221510"/>
    <s v="Classic - 3 meals per week for 4 people"/>
    <x v="2"/>
    <x v="4"/>
    <d v="2015-04-15T00:00:00"/>
    <n v="0"/>
    <s v="Pennsylvania"/>
  </r>
  <r>
    <x v="466"/>
    <n v="221541"/>
    <s v="Classic - 3 meals per week for 2 people"/>
    <x v="2"/>
    <x v="4"/>
    <d v="2015-04-15T00:00:00"/>
    <n v="0"/>
    <s v="Pennsylvania"/>
  </r>
  <r>
    <x v="467"/>
    <n v="221544"/>
    <s v="Classic - 3 meals per week for 2 people"/>
    <x v="0"/>
    <x v="4"/>
    <d v="2015-04-15T00:00:00"/>
    <n v="0"/>
    <s v="Pennsylvania"/>
  </r>
  <r>
    <x v="468"/>
    <n v="221552"/>
    <s v="Classic - 3 meals per week for 2 people"/>
    <x v="1"/>
    <x v="4"/>
    <d v="2015-04-15T00:00:00"/>
    <n v="0"/>
    <s v="Pennsylvania"/>
  </r>
  <r>
    <x v="469"/>
    <n v="221553"/>
    <s v="3 Meals (vegetarian) for 2 people"/>
    <x v="1"/>
    <x v="4"/>
    <d v="2015-04-15T00:00:00"/>
    <n v="0"/>
    <s v="Pennsylvania"/>
  </r>
  <r>
    <x v="470"/>
    <n v="221558"/>
    <s v="Classic - 3 meals per week for 4 people"/>
    <x v="1"/>
    <x v="4"/>
    <d v="2015-04-15T00:00:00"/>
    <n v="0"/>
    <s v="Pennsylvania"/>
  </r>
  <r>
    <x v="471"/>
    <n v="221560"/>
    <s v="Classic - 3 meals per week for 2 people"/>
    <x v="2"/>
    <x v="4"/>
    <d v="2015-04-15T00:00:00"/>
    <n v="0"/>
    <s v="Pennsylvania"/>
  </r>
  <r>
    <x v="472"/>
    <n v="221564"/>
    <s v="Classic - 3 meals per week for 2 people"/>
    <x v="1"/>
    <x v="4"/>
    <d v="2015-04-15T00:00:00"/>
    <n v="0"/>
    <s v="Pennsylvania"/>
  </r>
  <r>
    <x v="473"/>
    <n v="221573"/>
    <s v="Classic - 3 meals per week for 2 people"/>
    <x v="1"/>
    <x v="4"/>
    <d v="2015-04-15T00:00:00"/>
    <n v="0"/>
    <s v="Pennsylvania"/>
  </r>
  <r>
    <x v="474"/>
    <n v="221583"/>
    <s v="3 Meals (vegetarian) for 2 people"/>
    <x v="2"/>
    <x v="4"/>
    <d v="2015-04-15T00:00:00"/>
    <n v="0"/>
    <s v="Pennsylvania"/>
  </r>
  <r>
    <x v="475"/>
    <n v="221589"/>
    <s v="Classic - 3 meals per week for 4 people"/>
    <x v="2"/>
    <x v="4"/>
    <d v="2015-04-15T00:00:00"/>
    <n v="0"/>
    <s v="Pennsylvania"/>
  </r>
  <r>
    <x v="476"/>
    <n v="221592"/>
    <s v="Classic - 3 meals per week for 2 people"/>
    <x v="2"/>
    <x v="4"/>
    <d v="2015-04-15T00:00:00"/>
    <n v="0"/>
    <s v="Pennsylvania"/>
  </r>
  <r>
    <x v="477"/>
    <n v="221593"/>
    <s v="Classic - 3 meals per week for 2 people"/>
    <x v="2"/>
    <x v="4"/>
    <d v="2015-04-15T00:00:00"/>
    <n v="0"/>
    <s v="Pennsylvania"/>
  </r>
  <r>
    <x v="478"/>
    <n v="221596"/>
    <s v="Classic - 3 meals per week for 2 people"/>
    <x v="2"/>
    <x v="4"/>
    <d v="2015-04-15T00:00:00"/>
    <n v="0"/>
    <s v="Pennsylvania"/>
  </r>
  <r>
    <x v="479"/>
    <n v="221605"/>
    <s v="Classic - 3 meals per week for 4 people"/>
    <x v="1"/>
    <x v="4"/>
    <d v="2015-04-15T00:00:00"/>
    <n v="0"/>
    <s v="Pennsylvania"/>
  </r>
  <r>
    <x v="480"/>
    <n v="221606"/>
    <s v="Classic - 3 meals per week for 2 people"/>
    <x v="1"/>
    <x v="4"/>
    <d v="2015-04-15T00:00:00"/>
    <n v="0"/>
    <s v="Pennsylvania"/>
  </r>
  <r>
    <x v="481"/>
    <n v="221614"/>
    <s v="Classic - 3 meals per week for 2 people"/>
    <x v="1"/>
    <x v="4"/>
    <d v="2015-04-15T00:00:00"/>
    <n v="0"/>
    <s v="Pennsylvania"/>
  </r>
  <r>
    <x v="482"/>
    <n v="221615"/>
    <s v="Classic - 3 meals per week for 2 people"/>
    <x v="2"/>
    <x v="4"/>
    <d v="2015-04-15T00:00:00"/>
    <n v="0"/>
    <s v="Pennsylvania"/>
  </r>
  <r>
    <x v="483"/>
    <n v="221618"/>
    <s v="Classic - 3 meals per week for 2 people"/>
    <x v="1"/>
    <x v="4"/>
    <d v="2015-04-15T00:00:00"/>
    <n v="0"/>
    <s v="Pennsylvania"/>
  </r>
  <r>
    <x v="484"/>
    <n v="221619"/>
    <s v="Classic - 3 meals per week for 2 people"/>
    <x v="1"/>
    <x v="4"/>
    <d v="2015-04-15T00:00:00"/>
    <n v="0"/>
    <s v="Pennsylvania"/>
  </r>
  <r>
    <x v="485"/>
    <n v="221620"/>
    <s v="Classic - 3 meals per week for 2 people"/>
    <x v="2"/>
    <x v="4"/>
    <d v="2015-04-15T00:00:00"/>
    <n v="0"/>
    <s v="Pennsylvania"/>
  </r>
  <r>
    <x v="486"/>
    <n v="221623"/>
    <s v="3 Meals (vegetarian) for 2 people"/>
    <x v="2"/>
    <x v="4"/>
    <d v="2015-04-15T00:00:00"/>
    <n v="0"/>
    <s v="Pennsylvania"/>
  </r>
  <r>
    <x v="487"/>
    <n v="221640"/>
    <s v="Classic - 3 meals per week for 2 people"/>
    <x v="1"/>
    <x v="4"/>
    <d v="2015-04-15T00:00:00"/>
    <n v="0"/>
    <s v="Pennsylvania"/>
  </r>
  <r>
    <x v="488"/>
    <n v="221649"/>
    <s v="Classic - 3 meals per week for 2 people"/>
    <x v="1"/>
    <x v="0"/>
    <d v="2015-04-15T00:00:00"/>
    <n v="0"/>
    <s v="California"/>
  </r>
  <r>
    <x v="489"/>
    <n v="221653"/>
    <s v="Classic - 3 meals per week for 2 people"/>
    <x v="0"/>
    <x v="0"/>
    <d v="2015-04-15T00:00:00"/>
    <n v="0"/>
    <s v="California"/>
  </r>
  <r>
    <x v="490"/>
    <n v="221654"/>
    <s v="Classic - 3 meals per week for 2 people"/>
    <x v="1"/>
    <x v="0"/>
    <d v="2015-04-15T00:00:00"/>
    <n v="0"/>
    <s v="California"/>
  </r>
  <r>
    <x v="491"/>
    <n v="221664"/>
    <s v="Classic - 3 meals per week for 2 people"/>
    <x v="0"/>
    <x v="0"/>
    <d v="2015-04-15T00:00:00"/>
    <n v="0"/>
    <s v="California"/>
  </r>
  <r>
    <x v="492"/>
    <n v="221710"/>
    <s v="3 Meals (vegetarian) for 2 people"/>
    <x v="1"/>
    <x v="0"/>
    <d v="2015-04-15T00:00:00"/>
    <n v="0"/>
    <s v="California"/>
  </r>
  <r>
    <x v="492"/>
    <n v="221710"/>
    <s v="Classic - 3 meals per week for 4 people"/>
    <x v="1"/>
    <x v="0"/>
    <d v="2015-04-15T00:00:00"/>
    <n v="0"/>
    <s v="California"/>
  </r>
  <r>
    <x v="493"/>
    <n v="221715"/>
    <s v="Classic - 3 meals per week for 2 people"/>
    <x v="0"/>
    <x v="0"/>
    <d v="2015-04-15T00:00:00"/>
    <n v="0"/>
    <s v="California"/>
  </r>
  <r>
    <x v="494"/>
    <n v="221717"/>
    <s v="Classic - 3 meals per week for 2 people"/>
    <x v="0"/>
    <x v="0"/>
    <d v="2015-04-15T00:00:00"/>
    <n v="0"/>
    <s v="California"/>
  </r>
  <r>
    <x v="495"/>
    <n v="221718"/>
    <s v="Classic - 3 meals per week for 2 people"/>
    <x v="1"/>
    <x v="0"/>
    <d v="2015-04-15T00:00:00"/>
    <n v="0"/>
    <s v="California"/>
  </r>
  <r>
    <x v="496"/>
    <n v="221726"/>
    <s v="Classic - 3 meals per week for 2 people"/>
    <x v="2"/>
    <x v="0"/>
    <d v="2015-04-15T00:00:00"/>
    <n v="0"/>
    <s v="California"/>
  </r>
  <r>
    <x v="497"/>
    <n v="221732"/>
    <s v="3 Meals (vegetarian) for 2 people"/>
    <x v="0"/>
    <x v="0"/>
    <d v="2015-04-15T00:00:00"/>
    <n v="0"/>
    <s v="California"/>
  </r>
  <r>
    <x v="498"/>
    <n v="221745"/>
    <s v="Classic - 3 meals per week for 2 people"/>
    <x v="2"/>
    <x v="0"/>
    <d v="2015-04-15T00:00:00"/>
    <n v="0"/>
    <s v="California"/>
  </r>
  <r>
    <x v="499"/>
    <n v="221757"/>
    <s v="Classic - 3 meals per week for 2 people"/>
    <x v="3"/>
    <x v="0"/>
    <d v="2015-04-15T00:00:00"/>
    <n v="0"/>
    <s v="California"/>
  </r>
  <r>
    <x v="500"/>
    <n v="221784"/>
    <s v="Classic - 3 meals per week for 2 people"/>
    <x v="1"/>
    <x v="0"/>
    <d v="2015-04-15T00:00:00"/>
    <n v="0"/>
    <s v="California"/>
  </r>
  <r>
    <x v="501"/>
    <n v="221792"/>
    <s v="Classic - 3 meals per week for 4 people"/>
    <x v="0"/>
    <x v="0"/>
    <d v="2015-04-15T00:00:00"/>
    <n v="0"/>
    <s v="California"/>
  </r>
  <r>
    <x v="502"/>
    <n v="221848"/>
    <s v="Classic - 3 meals per week for 2 people"/>
    <x v="2"/>
    <x v="0"/>
    <d v="2015-04-15T00:00:00"/>
    <n v="0"/>
    <s v="California"/>
  </r>
  <r>
    <x v="503"/>
    <n v="221866"/>
    <s v="Classic - 3 meals per week for 2 people"/>
    <x v="1"/>
    <x v="0"/>
    <d v="2015-04-15T00:00:00"/>
    <n v="0"/>
    <s v="California"/>
  </r>
  <r>
    <x v="504"/>
    <n v="221867"/>
    <s v="Classic - 3 meals per week for 2 people"/>
    <x v="1"/>
    <x v="0"/>
    <d v="2015-04-15T00:00:00"/>
    <n v="0"/>
    <s v="California"/>
  </r>
  <r>
    <x v="505"/>
    <n v="221874"/>
    <s v="Classic - 3 meals per week for 2 people"/>
    <x v="1"/>
    <x v="0"/>
    <d v="2015-04-15T00:00:00"/>
    <n v="0"/>
    <s v="California"/>
  </r>
  <r>
    <x v="506"/>
    <n v="221886"/>
    <s v="3 Meals (vegetarian) for 2 people"/>
    <x v="2"/>
    <x v="0"/>
    <d v="2015-04-15T00:00:00"/>
    <n v="0"/>
    <s v="California"/>
  </r>
  <r>
    <x v="507"/>
    <n v="221888"/>
    <s v="Classic - 3 meals per week for 2 people"/>
    <x v="2"/>
    <x v="0"/>
    <d v="2015-04-15T00:00:00"/>
    <n v="0"/>
    <s v="California"/>
  </r>
  <r>
    <x v="508"/>
    <n v="221892"/>
    <s v="Classic - 3 meals per week for 2 people"/>
    <x v="1"/>
    <x v="0"/>
    <d v="2015-04-15T00:00:00"/>
    <n v="0"/>
    <s v="California"/>
  </r>
  <r>
    <x v="509"/>
    <n v="221917"/>
    <s v="Classic - 3 meals per week for 2 people"/>
    <x v="2"/>
    <x v="0"/>
    <d v="2015-04-15T00:00:00"/>
    <n v="0"/>
    <s v="California"/>
  </r>
  <r>
    <x v="510"/>
    <n v="221918"/>
    <s v="Classic - 3 meals per week for 2 people"/>
    <x v="3"/>
    <x v="0"/>
    <d v="2015-04-15T00:00:00"/>
    <n v="0"/>
    <s v="California"/>
  </r>
  <r>
    <x v="511"/>
    <n v="221924"/>
    <s v="3 Meals (vegetarian) for 2 people"/>
    <x v="1"/>
    <x v="0"/>
    <d v="2015-04-15T00:00:00"/>
    <n v="0"/>
    <s v="California"/>
  </r>
  <r>
    <x v="512"/>
    <n v="221926"/>
    <s v="Classic - 3 meals per week for 4 people"/>
    <x v="2"/>
    <x v="0"/>
    <d v="2015-04-15T00:00:00"/>
    <n v="0"/>
    <s v="California"/>
  </r>
  <r>
    <x v="513"/>
    <n v="221965"/>
    <s v="Classic - 3 meals per week for 4 people"/>
    <x v="1"/>
    <x v="0"/>
    <d v="2015-04-16T00:00:00"/>
    <n v="0"/>
    <s v="California"/>
  </r>
  <r>
    <x v="514"/>
    <n v="221976"/>
    <s v="3 Meals (vegetarian) for 2 people"/>
    <x v="1"/>
    <x v="0"/>
    <d v="2015-04-16T00:00:00"/>
    <n v="0"/>
    <s v="California"/>
  </r>
  <r>
    <x v="515"/>
    <n v="221980"/>
    <s v="Classic - 3 meals per week for 4 people"/>
    <x v="2"/>
    <x v="0"/>
    <d v="2015-04-16T00:00:00"/>
    <n v="0"/>
    <s v="California"/>
  </r>
  <r>
    <x v="516"/>
    <n v="222004"/>
    <s v="Classic - 3 meals per week for 2 people"/>
    <x v="0"/>
    <x v="0"/>
    <d v="2015-04-16T00:00:00"/>
    <n v="0"/>
    <s v="California"/>
  </r>
  <r>
    <x v="517"/>
    <n v="222015"/>
    <s v="Classic - 3 meals per week for 2 people"/>
    <x v="1"/>
    <x v="0"/>
    <d v="2015-04-16T00:00:00"/>
    <n v="0"/>
    <s v="California"/>
  </r>
  <r>
    <x v="518"/>
    <n v="222024"/>
    <s v="Classic - 3 meals per week for 2 people"/>
    <x v="2"/>
    <x v="0"/>
    <d v="2015-04-16T00:00:00"/>
    <n v="0"/>
    <s v="California"/>
  </r>
  <r>
    <x v="519"/>
    <n v="222031"/>
    <s v="Classic - 3 meals per week for 2 people"/>
    <x v="3"/>
    <x v="0"/>
    <d v="2015-04-16T00:00:00"/>
    <n v="0"/>
    <s v="California"/>
  </r>
  <r>
    <x v="520"/>
    <n v="222076"/>
    <s v="3 Meals (vegetarian) for 2 people"/>
    <x v="1"/>
    <x v="0"/>
    <d v="2015-04-16T00:00:00"/>
    <n v="0"/>
    <s v="California"/>
  </r>
  <r>
    <x v="521"/>
    <n v="222092"/>
    <s v="Classic - 3 meals per week for 2 people"/>
    <x v="0"/>
    <x v="0"/>
    <d v="2015-04-16T00:00:00"/>
    <n v="0"/>
    <s v="California"/>
  </r>
  <r>
    <x v="522"/>
    <n v="222219"/>
    <s v="Classic - 3 meals per week for 2 people"/>
    <x v="0"/>
    <x v="0"/>
    <d v="2015-04-16T00:00:00"/>
    <n v="0"/>
    <s v="California"/>
  </r>
  <r>
    <x v="523"/>
    <n v="222222"/>
    <s v="Classic - 3 meals per week for 2 people"/>
    <x v="0"/>
    <x v="0"/>
    <d v="2015-04-16T00:00:00"/>
    <n v="0"/>
    <s v="California"/>
  </r>
  <r>
    <x v="524"/>
    <n v="222230"/>
    <s v="Classic - 3 meals per week for 4 people"/>
    <x v="1"/>
    <x v="0"/>
    <d v="2015-04-16T00:00:00"/>
    <n v="0"/>
    <s v="California"/>
  </r>
  <r>
    <x v="525"/>
    <n v="222261"/>
    <s v="3 Meals (vegetarian) for 2 people"/>
    <x v="2"/>
    <x v="0"/>
    <d v="2015-04-16T00:00:00"/>
    <n v="0"/>
    <s v="California"/>
  </r>
  <r>
    <x v="526"/>
    <n v="222289"/>
    <s v="Classic - 3 meals per week for 2 people"/>
    <x v="3"/>
    <x v="0"/>
    <d v="2015-04-16T00:00:00"/>
    <n v="0"/>
    <s v="California"/>
  </r>
  <r>
    <x v="527"/>
    <n v="222290"/>
    <s v="Classic - 3 meals per week for 2 people"/>
    <x v="3"/>
    <x v="0"/>
    <d v="2015-04-16T00:00:00"/>
    <n v="0"/>
    <s v="California"/>
  </r>
  <r>
    <x v="528"/>
    <n v="222292"/>
    <s v="Classic - 3 meals per week for 2 people"/>
    <x v="1"/>
    <x v="0"/>
    <d v="2015-04-16T00:00:00"/>
    <n v="0"/>
    <s v="California"/>
  </r>
  <r>
    <x v="529"/>
    <n v="222359"/>
    <s v="Classic - 3 meals per week for 2 people"/>
    <x v="1"/>
    <x v="0"/>
    <d v="2015-04-16T00:00:00"/>
    <n v="0"/>
    <s v="California"/>
  </r>
  <r>
    <x v="530"/>
    <n v="222377"/>
    <s v="Classic - 3 meals per week for 2 people"/>
    <x v="1"/>
    <x v="0"/>
    <d v="2015-04-16T00:00:00"/>
    <n v="0"/>
    <s v="California"/>
  </r>
  <r>
    <x v="531"/>
    <n v="222395"/>
    <s v="3 Meals (vegetarian) for 2 people"/>
    <x v="3"/>
    <x v="0"/>
    <d v="2015-04-16T00:00:00"/>
    <n v="0"/>
    <s v="California"/>
  </r>
  <r>
    <x v="532"/>
    <n v="222441"/>
    <s v="Classic - 3 meals per week for 4 people"/>
    <x v="0"/>
    <x v="0"/>
    <d v="2015-04-16T00:00:00"/>
    <n v="0"/>
    <s v="California"/>
  </r>
  <r>
    <x v="533"/>
    <n v="222459"/>
    <s v="Classic - 3 meals per week for 2 people"/>
    <x v="0"/>
    <x v="0"/>
    <d v="2015-04-16T00:00:00"/>
    <n v="0"/>
    <s v="California"/>
  </r>
  <r>
    <x v="534"/>
    <n v="222469"/>
    <s v="Classic - 3 meals per week for 2 people"/>
    <x v="1"/>
    <x v="0"/>
    <d v="2015-04-16T00:00:00"/>
    <n v="0"/>
    <s v="California"/>
  </r>
  <r>
    <x v="535"/>
    <n v="222482"/>
    <s v="Classic - 3 meals per week for 2 people"/>
    <x v="3"/>
    <x v="0"/>
    <d v="2015-04-16T00:00:00"/>
    <n v="0"/>
    <s v="California"/>
  </r>
  <r>
    <x v="536"/>
    <n v="222488"/>
    <s v="Classic - 3 meals per week for 2 people"/>
    <x v="1"/>
    <x v="0"/>
    <d v="2015-04-17T00:00:00"/>
    <n v="0"/>
    <s v="California"/>
  </r>
  <r>
    <x v="537"/>
    <n v="222492"/>
    <s v="Classic - 3 meals per week for 2 people"/>
    <x v="0"/>
    <x v="0"/>
    <d v="2015-04-16T00:00:00"/>
    <n v="0"/>
    <s v="California"/>
  </r>
  <r>
    <x v="538"/>
    <n v="222499"/>
    <s v="Classic - 3 meals per week for 2 people"/>
    <x v="2"/>
    <x v="0"/>
    <d v="2015-04-16T00:00:00"/>
    <n v="0"/>
    <s v="California"/>
  </r>
  <r>
    <x v="539"/>
    <n v="222501"/>
    <s v="Classic - 3 meals per week for 2 people"/>
    <x v="2"/>
    <x v="0"/>
    <d v="2015-04-16T00:00:00"/>
    <n v="0"/>
    <s v="California"/>
  </r>
  <r>
    <x v="540"/>
    <n v="222554"/>
    <s v="Classic - 3 meals per week for 4 people"/>
    <x v="1"/>
    <x v="0"/>
    <d v="2015-04-16T00:00:00"/>
    <n v="0"/>
    <s v="California"/>
  </r>
  <r>
    <x v="541"/>
    <n v="222614"/>
    <s v="Classic - 3 meals per week for 2 people"/>
    <x v="3"/>
    <x v="0"/>
    <d v="2015-04-16T00:00:00"/>
    <n v="0"/>
    <s v="California"/>
  </r>
  <r>
    <x v="542"/>
    <n v="222618"/>
    <s v="Classic - 3 meals per week for 2 people"/>
    <x v="1"/>
    <x v="0"/>
    <d v="2015-04-16T00:00:00"/>
    <n v="0"/>
    <s v="California"/>
  </r>
  <r>
    <x v="543"/>
    <n v="222625"/>
    <s v="Classic - 3 meals per week for 2 people"/>
    <x v="0"/>
    <x v="0"/>
    <d v="2015-04-16T00:00:00"/>
    <n v="0"/>
    <s v="California"/>
  </r>
  <r>
    <x v="544"/>
    <n v="222653"/>
    <s v="Classic - 3 meals per week for 2 people"/>
    <x v="0"/>
    <x v="0"/>
    <d v="2015-04-16T00:00:00"/>
    <n v="0"/>
    <s v="California"/>
  </r>
  <r>
    <x v="545"/>
    <n v="222676"/>
    <s v="3 Meals (vegetarian) for 2 people"/>
    <x v="3"/>
    <x v="0"/>
    <d v="2015-04-16T00:00:00"/>
    <n v="0"/>
    <s v="California"/>
  </r>
  <r>
    <x v="546"/>
    <n v="222706"/>
    <s v="Classic - 3 meals per week for 2 people"/>
    <x v="2"/>
    <x v="0"/>
    <d v="2015-04-16T00:00:00"/>
    <n v="0"/>
    <s v="California"/>
  </r>
  <r>
    <x v="547"/>
    <n v="222716"/>
    <s v="Classic - 3 meals per week for 2 people"/>
    <x v="1"/>
    <x v="0"/>
    <d v="2015-04-16T00:00:00"/>
    <n v="0"/>
    <s v="California"/>
  </r>
  <r>
    <x v="548"/>
    <n v="222720"/>
    <s v="Classic - 3 meals per week for 2 people"/>
    <x v="2"/>
    <x v="0"/>
    <d v="2015-04-16T00:00:00"/>
    <n v="0"/>
    <s v="California"/>
  </r>
  <r>
    <x v="549"/>
    <n v="222723"/>
    <s v="Classic - 3 meals per week for 4 people"/>
    <x v="1"/>
    <x v="0"/>
    <d v="2015-04-16T00:00:00"/>
    <n v="0"/>
    <s v="California"/>
  </r>
  <r>
    <x v="550"/>
    <n v="222736"/>
    <s v="Classic - 3 meals per week for 2 people"/>
    <x v="0"/>
    <x v="0"/>
    <d v="2015-04-16T00:00:00"/>
    <n v="0"/>
    <s v="California"/>
  </r>
  <r>
    <x v="551"/>
    <n v="222747"/>
    <s v="3 Meals (vegetarian) for 2 people"/>
    <x v="1"/>
    <x v="0"/>
    <d v="2015-04-16T00:00:00"/>
    <n v="0"/>
    <s v="California"/>
  </r>
  <r>
    <x v="552"/>
    <n v="222792"/>
    <s v="3 Meals (vegetarian) for 2 people"/>
    <x v="0"/>
    <x v="0"/>
    <d v="2015-04-16T00:00:00"/>
    <n v="0"/>
    <s v="California"/>
  </r>
  <r>
    <x v="553"/>
    <n v="222816"/>
    <s v="Classic - 3 meals per week for 2 people"/>
    <x v="1"/>
    <x v="0"/>
    <d v="2015-04-16T00:00:00"/>
    <n v="0"/>
    <s v="California"/>
  </r>
  <r>
    <x v="554"/>
    <n v="222863"/>
    <s v="Classic - 3 meals per week for 2 people"/>
    <x v="1"/>
    <x v="0"/>
    <d v="2015-04-16T00:00:00"/>
    <n v="0"/>
    <s v="California"/>
  </r>
  <r>
    <x v="555"/>
    <n v="222878"/>
    <s v="Classic - 3 meals per week for 2 people"/>
    <x v="2"/>
    <x v="0"/>
    <d v="2015-04-16T00:00:00"/>
    <n v="0"/>
    <s v="California"/>
  </r>
  <r>
    <x v="556"/>
    <n v="222885"/>
    <s v="Classic - 3 meals per week for 2 people"/>
    <x v="0"/>
    <x v="0"/>
    <d v="2015-04-16T00:00:00"/>
    <n v="0"/>
    <s v="California"/>
  </r>
  <r>
    <x v="557"/>
    <n v="222903"/>
    <s v="3 Meals (vegetarian) for 2 people"/>
    <x v="3"/>
    <x v="0"/>
    <d v="2015-04-16T00:00:00"/>
    <n v="0"/>
    <s v="California"/>
  </r>
  <r>
    <x v="558"/>
    <n v="222919"/>
    <s v="Classic - 3 meals per week for 2 people"/>
    <x v="3"/>
    <x v="0"/>
    <d v="2015-04-16T00:00:00"/>
    <n v="0"/>
    <s v="California"/>
  </r>
  <r>
    <x v="559"/>
    <n v="222926"/>
    <s v="Classic - 3 meals per week for 4 people"/>
    <x v="1"/>
    <x v="0"/>
    <d v="2015-04-16T00:00:00"/>
    <n v="0"/>
    <s v="California"/>
  </r>
  <r>
    <x v="560"/>
    <n v="222948"/>
    <s v="Classic - 3 meals per week for 2 people"/>
    <x v="1"/>
    <x v="0"/>
    <d v="2015-04-16T00:00:00"/>
    <n v="0"/>
    <s v="California"/>
  </r>
  <r>
    <x v="561"/>
    <n v="222958"/>
    <s v="Classic - 3 meals per week for 2 people"/>
    <x v="1"/>
    <x v="0"/>
    <d v="2015-04-16T00:00:00"/>
    <n v="0"/>
    <s v="California"/>
  </r>
  <r>
    <x v="562"/>
    <n v="222999"/>
    <s v="Classic - 3 meals per week for 2 people"/>
    <x v="0"/>
    <x v="0"/>
    <d v="2015-04-16T00:00:00"/>
    <n v="0"/>
    <s v="California"/>
  </r>
  <r>
    <x v="563"/>
    <n v="223059"/>
    <s v="Classic - 3 meals per week for 4 people"/>
    <x v="1"/>
    <x v="0"/>
    <d v="2015-04-16T00:00:00"/>
    <n v="0"/>
    <s v="California"/>
  </r>
  <r>
    <x v="564"/>
    <n v="223064"/>
    <s v="Classic - 3 meals per week for 2 people"/>
    <x v="0"/>
    <x v="0"/>
    <d v="2015-04-16T00:00:00"/>
    <n v="0"/>
    <s v="California"/>
  </r>
  <r>
    <x v="565"/>
    <n v="223070"/>
    <s v="3 Meals (vegetarian) for 4 people"/>
    <x v="1"/>
    <x v="0"/>
    <d v="2015-04-16T00:00:00"/>
    <n v="0"/>
    <s v="California"/>
  </r>
  <r>
    <x v="566"/>
    <n v="223080"/>
    <s v="Classic - 3 meals per week for 2 people"/>
    <x v="0"/>
    <x v="0"/>
    <d v="2015-04-16T00:00:00"/>
    <n v="0"/>
    <s v="California"/>
  </r>
  <r>
    <x v="567"/>
    <n v="223122"/>
    <s v="Classic - 3 meals per week for 2 people"/>
    <x v="1"/>
    <x v="0"/>
    <d v="2015-04-16T00:00:00"/>
    <n v="0"/>
    <s v="California"/>
  </r>
  <r>
    <x v="568"/>
    <n v="223167"/>
    <s v="3 Meals (vegetarian) for 2 people"/>
    <x v="0"/>
    <x v="0"/>
    <d v="2015-04-16T00:00:00"/>
    <n v="0"/>
    <s v="California"/>
  </r>
  <r>
    <x v="569"/>
    <n v="223178"/>
    <s v="Classic - 3 meals per week for 4 people"/>
    <x v="1"/>
    <x v="0"/>
    <d v="2015-04-16T00:00:00"/>
    <n v="0"/>
    <s v="California"/>
  </r>
  <r>
    <x v="570"/>
    <n v="223201"/>
    <s v="Classic - 3 meals per week for 2 people"/>
    <x v="1"/>
    <x v="0"/>
    <d v="2015-04-16T00:00:00"/>
    <n v="0"/>
    <s v="California"/>
  </r>
  <r>
    <x v="571"/>
    <n v="223235"/>
    <s v="Classic - 3 meals per week for 2 people"/>
    <x v="1"/>
    <x v="0"/>
    <d v="2015-04-16T00:00:00"/>
    <n v="0"/>
    <s v="California"/>
  </r>
  <r>
    <x v="572"/>
    <n v="223256"/>
    <s v="Classic - 3 meals per week for 2 people"/>
    <x v="1"/>
    <x v="0"/>
    <d v="2015-04-17T00:00:00"/>
    <n v="0"/>
    <s v="California"/>
  </r>
  <r>
    <x v="573"/>
    <n v="223265"/>
    <s v="Classic - 3 meals per week for 2 people"/>
    <x v="1"/>
    <x v="0"/>
    <d v="2015-04-17T00:00:00"/>
    <n v="0"/>
    <s v="California"/>
  </r>
  <r>
    <x v="574"/>
    <n v="223282"/>
    <s v="Classic - 3 meals per week for 2 people"/>
    <x v="3"/>
    <x v="0"/>
    <d v="2015-04-17T00:00:00"/>
    <n v="0"/>
    <s v="California"/>
  </r>
  <r>
    <x v="575"/>
    <n v="223317"/>
    <s v="Classic - 3 meals per week for 4 people"/>
    <x v="1"/>
    <x v="0"/>
    <d v="2015-04-17T00:00:00"/>
    <n v="0"/>
    <s v="California"/>
  </r>
  <r>
    <x v="576"/>
    <n v="223349"/>
    <s v="3 Meals (vegetarian) for 2 people"/>
    <x v="3"/>
    <x v="0"/>
    <d v="2015-04-17T00:00:00"/>
    <n v="0"/>
    <s v="California"/>
  </r>
  <r>
    <x v="577"/>
    <n v="223350"/>
    <s v="Classic - 3 meals per week for 2 people"/>
    <x v="1"/>
    <x v="0"/>
    <d v="2015-04-17T00:00:00"/>
    <n v="0"/>
    <s v="California"/>
  </r>
  <r>
    <x v="578"/>
    <n v="223366"/>
    <s v="Classic - 3 meals per week for 2 people"/>
    <x v="2"/>
    <x v="0"/>
    <d v="2015-04-17T00:00:00"/>
    <n v="0"/>
    <s v="California"/>
  </r>
  <r>
    <x v="579"/>
    <n v="223377"/>
    <s v="Classic - 3 meals per week for 2 people"/>
    <x v="0"/>
    <x v="0"/>
    <d v="2015-04-17T00:00:00"/>
    <n v="0"/>
    <s v="California"/>
  </r>
  <r>
    <x v="580"/>
    <n v="223385"/>
    <s v="Classic - 3 meals per week for 2 people"/>
    <x v="3"/>
    <x v="0"/>
    <d v="2015-04-17T00:00:00"/>
    <n v="0"/>
    <s v="California"/>
  </r>
  <r>
    <x v="581"/>
    <n v="223387"/>
    <s v="3 Meals (vegetarian) for 2 people"/>
    <x v="1"/>
    <x v="0"/>
    <d v="2015-04-17T00:00:00"/>
    <n v="0"/>
    <s v="California"/>
  </r>
  <r>
    <x v="582"/>
    <n v="223416"/>
    <s v="Classic - 3 meals per week for 2 people"/>
    <x v="2"/>
    <x v="0"/>
    <d v="2015-04-17T00:00:00"/>
    <n v="0"/>
    <s v="California"/>
  </r>
  <r>
    <x v="583"/>
    <n v="223450"/>
    <s v="Classic - 3 meals per week for 2 people"/>
    <x v="1"/>
    <x v="0"/>
    <d v="2015-04-17T00:00:00"/>
    <n v="0"/>
    <s v="California"/>
  </r>
  <r>
    <x v="584"/>
    <n v="223457"/>
    <s v="Classic - 3 meals per week for 2 people"/>
    <x v="1"/>
    <x v="0"/>
    <d v="2015-04-17T00:00:00"/>
    <n v="0"/>
    <s v="California"/>
  </r>
  <r>
    <x v="585"/>
    <n v="223464"/>
    <s v="Classic - 3 meals per week for 2 people"/>
    <x v="3"/>
    <x v="0"/>
    <d v="2015-04-17T00:00:00"/>
    <n v="0"/>
    <s v="California"/>
  </r>
  <r>
    <x v="586"/>
    <n v="223482"/>
    <s v="Classic - 3 meals per week for 2 people"/>
    <x v="3"/>
    <x v="0"/>
    <d v="2015-04-17T00:00:00"/>
    <n v="0"/>
    <s v="California"/>
  </r>
  <r>
    <x v="587"/>
    <n v="223501"/>
    <s v="Classic - 3 meals per week for 2 people"/>
    <x v="1"/>
    <x v="0"/>
    <d v="2015-04-17T00:00:00"/>
    <n v="0"/>
    <s v="California"/>
  </r>
  <r>
    <x v="588"/>
    <n v="223513"/>
    <s v="Classic - 3 meals per week for 4 people"/>
    <x v="2"/>
    <x v="0"/>
    <d v="2015-04-17T00:00:00"/>
    <n v="0"/>
    <s v="California"/>
  </r>
  <r>
    <x v="589"/>
    <n v="223527"/>
    <s v="3 Meals (vegetarian) for 2 people"/>
    <x v="1"/>
    <x v="0"/>
    <d v="2015-04-17T00:00:00"/>
    <n v="0"/>
    <s v="California"/>
  </r>
  <r>
    <x v="590"/>
    <n v="223535"/>
    <s v="3 Meals (vegetarian) for 2 people"/>
    <x v="1"/>
    <x v="0"/>
    <d v="2015-04-17T00:00:00"/>
    <n v="0"/>
    <s v="California"/>
  </r>
  <r>
    <x v="591"/>
    <n v="223576"/>
    <s v="Classic - 3 meals per week for 2 people"/>
    <x v="2"/>
    <x v="0"/>
    <d v="2015-04-17T00:00:00"/>
    <n v="0"/>
    <s v="California"/>
  </r>
  <r>
    <x v="592"/>
    <n v="223595"/>
    <s v="Classic - 3 meals per week for 2 people"/>
    <x v="1"/>
    <x v="0"/>
    <d v="2015-04-17T00:00:00"/>
    <n v="0"/>
    <s v="California"/>
  </r>
  <r>
    <x v="593"/>
    <n v="223636"/>
    <s v="Classic - 3 meals per week for 2 people"/>
    <x v="2"/>
    <x v="0"/>
    <d v="2015-04-17T00:00:00"/>
    <n v="0"/>
    <s v="California"/>
  </r>
  <r>
    <x v="594"/>
    <n v="223640"/>
    <s v="Classic - 3 meals per week for 2 people"/>
    <x v="0"/>
    <x v="0"/>
    <d v="2015-04-17T00:00:00"/>
    <n v="0"/>
    <s v="California"/>
  </r>
  <r>
    <x v="595"/>
    <n v="223642"/>
    <s v="3 Meals (vegetarian) for 2 people"/>
    <x v="2"/>
    <x v="0"/>
    <d v="2015-04-17T00:00:00"/>
    <n v="0"/>
    <s v="California"/>
  </r>
  <r>
    <x v="596"/>
    <n v="223667"/>
    <s v="3 Meals (vegetarian) for 2 people"/>
    <x v="3"/>
    <x v="0"/>
    <d v="2015-04-17T00:00:00"/>
    <n v="0"/>
    <s v="California"/>
  </r>
  <r>
    <x v="597"/>
    <n v="223673"/>
    <s v="Classic - 3 meals per week for 2 people"/>
    <x v="2"/>
    <x v="0"/>
    <d v="2015-04-17T00:00:00"/>
    <n v="0"/>
    <s v="California"/>
  </r>
  <r>
    <x v="598"/>
    <n v="223693"/>
    <s v="Classic - 3 meals per week for 2 people"/>
    <x v="3"/>
    <x v="0"/>
    <d v="2015-04-17T00:00:00"/>
    <n v="0"/>
    <s v="California"/>
  </r>
  <r>
    <x v="599"/>
    <n v="223758"/>
    <s v="3 Meals (vegetarian) for 2 people"/>
    <x v="3"/>
    <x v="0"/>
    <d v="2015-04-17T00:00:00"/>
    <n v="0"/>
    <s v="California"/>
  </r>
  <r>
    <x v="600"/>
    <n v="223786"/>
    <s v="Classic - 3 meals per week for 2 people"/>
    <x v="2"/>
    <x v="0"/>
    <d v="2015-04-17T00:00:00"/>
    <n v="0"/>
    <s v="California"/>
  </r>
  <r>
    <x v="601"/>
    <n v="223814"/>
    <s v="Classic - 3 meals per week for 2 people"/>
    <x v="2"/>
    <x v="0"/>
    <d v="2015-04-17T00:00:00"/>
    <n v="0"/>
    <s v="California"/>
  </r>
  <r>
    <x v="602"/>
    <n v="223824"/>
    <s v="Classic - 3 meals per week for 2 people"/>
    <x v="1"/>
    <x v="0"/>
    <d v="2015-04-17T00:00:00"/>
    <n v="0"/>
    <s v="California"/>
  </r>
  <r>
    <x v="603"/>
    <n v="223825"/>
    <s v="Classic - 3 meals per week for 4 people"/>
    <x v="3"/>
    <x v="0"/>
    <d v="2015-04-17T00:00:00"/>
    <n v="0"/>
    <s v="California"/>
  </r>
  <r>
    <x v="604"/>
    <n v="223846"/>
    <s v="Classic - 3 meals per week for 2 people"/>
    <x v="1"/>
    <x v="0"/>
    <d v="2015-04-17T00:00:00"/>
    <n v="0"/>
    <s v="California"/>
  </r>
  <r>
    <x v="605"/>
    <n v="223847"/>
    <s v="Classic - 3 meals per week for 2 people"/>
    <x v="1"/>
    <x v="0"/>
    <d v="2015-04-17T00:00:00"/>
    <n v="0"/>
    <s v="California"/>
  </r>
  <r>
    <x v="606"/>
    <n v="223865"/>
    <s v="Classic - 3 meals per week for 2 people"/>
    <x v="2"/>
    <x v="0"/>
    <d v="2015-04-17T00:00:00"/>
    <n v="0"/>
    <s v="California"/>
  </r>
  <r>
    <x v="607"/>
    <n v="223871"/>
    <s v="Classic - 3 meals per week for 2 people"/>
    <x v="0"/>
    <x v="0"/>
    <d v="2015-04-17T00:00:00"/>
    <n v="0"/>
    <s v="California"/>
  </r>
  <r>
    <x v="608"/>
    <n v="223874"/>
    <s v="Classic - 3 meals per week for 2 people"/>
    <x v="0"/>
    <x v="0"/>
    <d v="2015-04-17T00:00:00"/>
    <n v="0"/>
    <s v="California"/>
  </r>
  <r>
    <x v="609"/>
    <n v="223891"/>
    <s v="Classic - 3 meals per week for 2 people"/>
    <x v="2"/>
    <x v="0"/>
    <d v="2015-04-17T00:00:00"/>
    <n v="0"/>
    <s v="California"/>
  </r>
  <r>
    <x v="610"/>
    <n v="223948"/>
    <s v="Classic - 3 meals per week for 2 people"/>
    <x v="3"/>
    <x v="0"/>
    <d v="2015-04-17T00:00:00"/>
    <n v="0"/>
    <s v="California"/>
  </r>
  <r>
    <x v="611"/>
    <n v="223961"/>
    <s v="Classic - 3 meals per week for 4 people"/>
    <x v="1"/>
    <x v="0"/>
    <d v="2015-04-17T00:00:00"/>
    <n v="0"/>
    <s v="California"/>
  </r>
  <r>
    <x v="612"/>
    <n v="223970"/>
    <s v="Classic - 3 meals per week for 2 people"/>
    <x v="1"/>
    <x v="0"/>
    <d v="2015-04-17T00:00:00"/>
    <n v="0"/>
    <s v="California"/>
  </r>
  <r>
    <x v="613"/>
    <n v="223993"/>
    <s v="Classic - 3 meals per week for 2 people"/>
    <x v="0"/>
    <x v="0"/>
    <d v="2015-04-17T00:00:00"/>
    <n v="0"/>
    <s v="California"/>
  </r>
  <r>
    <x v="614"/>
    <n v="224004"/>
    <s v="Classic - 3 meals per week for 2 people"/>
    <x v="1"/>
    <x v="0"/>
    <d v="2015-04-17T00:00:00"/>
    <n v="0"/>
    <s v="California"/>
  </r>
  <r>
    <x v="615"/>
    <n v="224034"/>
    <s v="Classic - 3 meals per week for 2 people"/>
    <x v="2"/>
    <x v="0"/>
    <d v="2015-04-17T00:00:00"/>
    <n v="0"/>
    <s v="California"/>
  </r>
  <r>
    <x v="616"/>
    <n v="224040"/>
    <s v="Classic - 3 meals per week for 2 people"/>
    <x v="1"/>
    <x v="0"/>
    <d v="2015-04-17T00:00:00"/>
    <n v="0"/>
    <s v="California"/>
  </r>
  <r>
    <x v="617"/>
    <n v="224067"/>
    <s v="Classic - 3 meals per week for 4 people"/>
    <x v="3"/>
    <x v="0"/>
    <d v="2015-04-17T00:00:00"/>
    <n v="0"/>
    <s v="California"/>
  </r>
  <r>
    <x v="618"/>
    <n v="224073"/>
    <s v="Classic - 3 meals per week for 4 people"/>
    <x v="0"/>
    <x v="0"/>
    <d v="2015-04-17T00:00:00"/>
    <n v="0"/>
    <s v="California"/>
  </r>
  <r>
    <x v="619"/>
    <n v="224107"/>
    <s v="Classic - 3 meals per week for 2 people"/>
    <x v="1"/>
    <x v="0"/>
    <d v="2015-04-17T00:00:00"/>
    <n v="0"/>
    <s v="California"/>
  </r>
  <r>
    <x v="620"/>
    <n v="224112"/>
    <s v="Classic - 3 meals per week for 2 people"/>
    <x v="0"/>
    <x v="0"/>
    <d v="2015-04-17T00:00:00"/>
    <n v="0"/>
    <s v="California"/>
  </r>
  <r>
    <x v="621"/>
    <n v="224120"/>
    <s v="Classic - 3 meals per week for 2 people"/>
    <x v="1"/>
    <x v="0"/>
    <d v="2015-04-17T00:00:00"/>
    <n v="0"/>
    <s v="California"/>
  </r>
  <r>
    <x v="622"/>
    <n v="224138"/>
    <s v="3 Meals (vegetarian) for 2 people"/>
    <x v="3"/>
    <x v="0"/>
    <d v="2015-04-17T00:00:00"/>
    <n v="0"/>
    <s v="California"/>
  </r>
  <r>
    <x v="623"/>
    <n v="224141"/>
    <s v="Classic - 3 meals per week for 2 people"/>
    <x v="2"/>
    <x v="0"/>
    <d v="2015-04-17T00:00:00"/>
    <n v="0"/>
    <s v="California"/>
  </r>
  <r>
    <x v="624"/>
    <n v="224146"/>
    <s v="Classic - 3 meals per week for 2 people"/>
    <x v="1"/>
    <x v="0"/>
    <d v="2015-04-17T00:00:00"/>
    <n v="0"/>
    <s v="California"/>
  </r>
  <r>
    <x v="625"/>
    <n v="224158"/>
    <s v="Classic - 3 meals per week for 2 people"/>
    <x v="0"/>
    <x v="0"/>
    <d v="2015-04-17T00:00:00"/>
    <n v="0"/>
    <s v="California"/>
  </r>
  <r>
    <x v="626"/>
    <n v="224166"/>
    <s v="Classic - 3 meals per week for 2 people"/>
    <x v="3"/>
    <x v="0"/>
    <d v="2015-04-17T00:00:00"/>
    <n v="0"/>
    <s v="California"/>
  </r>
  <r>
    <x v="627"/>
    <n v="224189"/>
    <s v="Classic - 3 meals per week for 4 people"/>
    <x v="3"/>
    <x v="0"/>
    <d v="2015-04-17T00:00:00"/>
    <n v="0"/>
    <s v="California"/>
  </r>
  <r>
    <x v="628"/>
    <n v="224213"/>
    <s v="Classic - 3 meals per week for 2 people"/>
    <x v="0"/>
    <x v="0"/>
    <d v="2015-04-17T00:00:00"/>
    <n v="0"/>
    <s v="California"/>
  </r>
  <r>
    <x v="629"/>
    <n v="224216"/>
    <s v="Classic - 3 meals per week for 2 people"/>
    <x v="1"/>
    <x v="0"/>
    <d v="2015-04-17T00:00:00"/>
    <n v="0"/>
    <s v="California"/>
  </r>
  <r>
    <x v="630"/>
    <n v="224238"/>
    <s v="3 Meals (vegetarian) for 2 people"/>
    <x v="3"/>
    <x v="0"/>
    <d v="2015-04-17T00:00:00"/>
    <n v="0"/>
    <s v="California"/>
  </r>
  <r>
    <x v="631"/>
    <n v="224242"/>
    <s v="3 Meals (vegetarian) for 2 people"/>
    <x v="1"/>
    <x v="0"/>
    <d v="2015-04-17T00:00:00"/>
    <n v="0"/>
    <s v="California"/>
  </r>
  <r>
    <x v="632"/>
    <n v="224250"/>
    <s v="Classic - 3 meals per week for 2 people"/>
    <x v="3"/>
    <x v="0"/>
    <d v="2015-04-17T00:00:00"/>
    <n v="0"/>
    <s v="California"/>
  </r>
  <r>
    <x v="633"/>
    <n v="224253"/>
    <s v="Classic - 3 meals per week for 2 people"/>
    <x v="1"/>
    <x v="0"/>
    <d v="2015-04-17T00:00:00"/>
    <n v="0"/>
    <s v="California"/>
  </r>
  <r>
    <x v="634"/>
    <n v="224254"/>
    <s v="Classic - 3 meals per week for 2 people"/>
    <x v="3"/>
    <x v="0"/>
    <d v="2015-04-17T00:00:00"/>
    <n v="0"/>
    <s v="California"/>
  </r>
  <r>
    <x v="635"/>
    <n v="224256"/>
    <s v="Classic - 3 meals per week for 2 people"/>
    <x v="1"/>
    <x v="0"/>
    <d v="2015-04-17T00:00:00"/>
    <n v="0"/>
    <s v="California"/>
  </r>
  <r>
    <x v="636"/>
    <n v="224301"/>
    <s v="Classic - 3 meals per week for 2 people"/>
    <x v="3"/>
    <x v="0"/>
    <d v="2015-04-17T00:00:00"/>
    <n v="0"/>
    <s v="California"/>
  </r>
  <r>
    <x v="637"/>
    <n v="224302"/>
    <s v="3 Meals (vegetarian) for 2 people"/>
    <x v="2"/>
    <x v="0"/>
    <d v="2015-04-17T00:00:00"/>
    <n v="0"/>
    <s v="California"/>
  </r>
  <r>
    <x v="638"/>
    <n v="224308"/>
    <s v="Classic - 3 meals per week for 2 people"/>
    <x v="1"/>
    <x v="0"/>
    <d v="2015-04-18T00:00:00"/>
    <n v="0"/>
    <s v="California"/>
  </r>
  <r>
    <x v="639"/>
    <n v="224378"/>
    <s v="3 Meals (vegetarian) for 4 people"/>
    <x v="0"/>
    <x v="0"/>
    <d v="2015-04-18T00:00:00"/>
    <n v="0"/>
    <s v="California"/>
  </r>
  <r>
    <x v="640"/>
    <n v="224409"/>
    <s v="Classic - 3 meals per week for 2 people"/>
    <x v="0"/>
    <x v="0"/>
    <d v="2015-04-18T00:00:00"/>
    <n v="0"/>
    <s v="California"/>
  </r>
  <r>
    <x v="641"/>
    <n v="224450"/>
    <s v="Classic - 3 meals per week for 2 people"/>
    <x v="3"/>
    <x v="0"/>
    <d v="2015-04-18T00:00:00"/>
    <n v="0"/>
    <s v="California"/>
  </r>
  <r>
    <x v="642"/>
    <n v="224468"/>
    <s v="Classic - 3 meals per week for 4 people"/>
    <x v="2"/>
    <x v="0"/>
    <d v="2015-04-18T00:00:00"/>
    <n v="0"/>
    <s v="California"/>
  </r>
  <r>
    <x v="643"/>
    <n v="224513"/>
    <s v="Classic - 3 meals per week for 2 people"/>
    <x v="2"/>
    <x v="0"/>
    <d v="2015-04-18T00:00:00"/>
    <n v="0"/>
    <s v="California"/>
  </r>
  <r>
    <x v="644"/>
    <n v="224515"/>
    <s v="Classic - 3 meals per week for 2 people"/>
    <x v="1"/>
    <x v="0"/>
    <d v="2015-04-18T00:00:00"/>
    <n v="0"/>
    <s v="California"/>
  </r>
  <r>
    <x v="645"/>
    <n v="224529"/>
    <s v="Classic - 3 meals per week for 2 people"/>
    <x v="2"/>
    <x v="0"/>
    <d v="2015-04-18T00:00:00"/>
    <n v="0"/>
    <s v="California"/>
  </r>
  <r>
    <x v="646"/>
    <n v="224532"/>
    <s v="Classic - 3 meals per week for 2 people"/>
    <x v="2"/>
    <x v="0"/>
    <d v="2015-04-18T00:00:00"/>
    <n v="0"/>
    <s v="California"/>
  </r>
  <r>
    <x v="647"/>
    <n v="224540"/>
    <s v="Classic - 3 meals per week for 2 people"/>
    <x v="1"/>
    <x v="0"/>
    <d v="2015-04-18T00:00:00"/>
    <n v="0"/>
    <s v="California"/>
  </r>
  <r>
    <x v="648"/>
    <n v="224551"/>
    <s v="3 Meals (vegetarian) for 2 people"/>
    <x v="2"/>
    <x v="0"/>
    <d v="2015-04-18T00:00:00"/>
    <n v="0"/>
    <s v="California"/>
  </r>
  <r>
    <x v="649"/>
    <n v="224562"/>
    <s v="Classic - 3 meals per week for 2 people"/>
    <x v="3"/>
    <x v="0"/>
    <d v="2015-04-18T00:00:00"/>
    <n v="0"/>
    <s v="California"/>
  </r>
  <r>
    <x v="650"/>
    <n v="224564"/>
    <s v="Classic - 3 meals per week for 2 people"/>
    <x v="1"/>
    <x v="0"/>
    <d v="2015-04-18T00:00:00"/>
    <n v="0"/>
    <s v="California"/>
  </r>
  <r>
    <x v="651"/>
    <n v="224567"/>
    <s v="Classic - 3 meals per week for 2 people"/>
    <x v="1"/>
    <x v="0"/>
    <d v="2015-04-18T00:00:00"/>
    <n v="0"/>
    <s v="California"/>
  </r>
  <r>
    <x v="652"/>
    <n v="224579"/>
    <s v="Classic - 3 meals per week for 2 people"/>
    <x v="1"/>
    <x v="0"/>
    <d v="2015-04-18T00:00:00"/>
    <n v="0"/>
    <s v="California"/>
  </r>
  <r>
    <x v="653"/>
    <n v="224589"/>
    <s v="Classic - 3 meals per week for 2 people"/>
    <x v="3"/>
    <x v="0"/>
    <d v="2015-04-18T00:00:00"/>
    <n v="0"/>
    <s v="California"/>
  </r>
  <r>
    <x v="654"/>
    <n v="224600"/>
    <s v="Classic - 3 meals per week for 2 people"/>
    <x v="0"/>
    <x v="0"/>
    <d v="2015-04-18T00:00:00"/>
    <n v="0"/>
    <s v="California"/>
  </r>
  <r>
    <x v="655"/>
    <n v="224601"/>
    <s v="Classic - 3 meals per week for 4 people"/>
    <x v="1"/>
    <x v="0"/>
    <d v="2015-04-18T00:00:00"/>
    <n v="0"/>
    <s v="California"/>
  </r>
  <r>
    <x v="656"/>
    <n v="224609"/>
    <s v="Classic - 3 meals per week for 2 people"/>
    <x v="2"/>
    <x v="0"/>
    <d v="2015-04-18T00:00:00"/>
    <n v="0"/>
    <s v="California"/>
  </r>
  <r>
    <x v="657"/>
    <n v="224615"/>
    <s v="Classic - 3 meals per week for 2 people"/>
    <x v="2"/>
    <x v="0"/>
    <d v="2015-04-18T00:00:00"/>
    <n v="0"/>
    <s v="California"/>
  </r>
  <r>
    <x v="658"/>
    <n v="224616"/>
    <s v="Classic - 3 meals per week for 2 people"/>
    <x v="2"/>
    <x v="0"/>
    <d v="2015-04-18T00:00:00"/>
    <n v="0"/>
    <s v="California"/>
  </r>
  <r>
    <x v="659"/>
    <n v="224617"/>
    <s v="Classic - 3 meals per week for 2 people"/>
    <x v="2"/>
    <x v="0"/>
    <d v="2015-04-18T00:00:00"/>
    <n v="0"/>
    <s v="California"/>
  </r>
  <r>
    <x v="660"/>
    <n v="224620"/>
    <s v="Classic - 3 meals per week for 2 people"/>
    <x v="1"/>
    <x v="0"/>
    <d v="2015-04-18T00:00:00"/>
    <n v="0"/>
    <s v="California"/>
  </r>
  <r>
    <x v="661"/>
    <n v="224626"/>
    <s v="Classic - 3 meals per week for 2 people"/>
    <x v="2"/>
    <x v="0"/>
    <d v="2015-04-18T00:00:00"/>
    <n v="0"/>
    <s v="California"/>
  </r>
  <r>
    <x v="662"/>
    <n v="224634"/>
    <s v="Classic - 3 meals per week for 2 people"/>
    <x v="2"/>
    <x v="0"/>
    <d v="2015-04-18T00:00:00"/>
    <n v="0"/>
    <s v="California"/>
  </r>
  <r>
    <x v="663"/>
    <n v="224642"/>
    <s v="Classic - 3 meals per week for 2 people"/>
    <x v="2"/>
    <x v="0"/>
    <d v="2015-04-18T00:00:00"/>
    <n v="0"/>
    <s v="California"/>
  </r>
  <r>
    <x v="664"/>
    <n v="224643"/>
    <s v="Classic - 3 meals per week for 2 people"/>
    <x v="2"/>
    <x v="0"/>
    <d v="2015-04-18T00:00:00"/>
    <n v="0"/>
    <s v="California"/>
  </r>
  <r>
    <x v="665"/>
    <n v="224649"/>
    <s v="Classic - 3 meals per week for 4 people"/>
    <x v="1"/>
    <x v="0"/>
    <d v="2015-04-18T00:00:00"/>
    <n v="0"/>
    <s v="California"/>
  </r>
  <r>
    <x v="666"/>
    <n v="224651"/>
    <s v="3 Meals (vegetarian) for 2 people"/>
    <x v="1"/>
    <x v="0"/>
    <d v="2015-04-18T00:00:00"/>
    <n v="0"/>
    <s v="California"/>
  </r>
  <r>
    <x v="667"/>
    <n v="224658"/>
    <s v="Classic - 3 meals per week for 2 people"/>
    <x v="2"/>
    <x v="0"/>
    <d v="2015-04-18T00:00:00"/>
    <n v="0"/>
    <s v="California"/>
  </r>
  <r>
    <x v="668"/>
    <n v="224678"/>
    <s v="Classic - 3 meals per week for 4 people"/>
    <x v="2"/>
    <x v="0"/>
    <d v="2015-04-18T00:00:00"/>
    <n v="0"/>
    <s v="California"/>
  </r>
  <r>
    <x v="669"/>
    <n v="224683"/>
    <s v="Classic - 3 meals per week for 2 people"/>
    <x v="2"/>
    <x v="0"/>
    <d v="2015-04-18T00:00:00"/>
    <n v="0"/>
    <s v="California"/>
  </r>
  <r>
    <x v="670"/>
    <n v="224686"/>
    <s v="Classic - 3 meals per week for 4 people"/>
    <x v="1"/>
    <x v="0"/>
    <d v="2015-04-18T00:00:00"/>
    <n v="0"/>
    <s v="California"/>
  </r>
  <r>
    <x v="671"/>
    <n v="224710"/>
    <s v="Classic - 3 meals per week for 2 people"/>
    <x v="3"/>
    <x v="0"/>
    <d v="2015-04-18T00:00:00"/>
    <n v="0"/>
    <s v="California"/>
  </r>
  <r>
    <x v="672"/>
    <n v="224712"/>
    <s v="Classic - 3 meals per week for 2 people"/>
    <x v="2"/>
    <x v="0"/>
    <d v="2015-04-18T00:00:00"/>
    <n v="0"/>
    <s v="California"/>
  </r>
  <r>
    <x v="673"/>
    <n v="224717"/>
    <s v="3 Meals (vegetarian) for 2 people"/>
    <x v="1"/>
    <x v="0"/>
    <d v="2015-04-18T00:00:00"/>
    <n v="0"/>
    <s v="California"/>
  </r>
  <r>
    <x v="674"/>
    <n v="224720"/>
    <s v="Classic - 3 meals per week for 2 people"/>
    <x v="0"/>
    <x v="0"/>
    <d v="2015-04-18T00:00:00"/>
    <n v="0"/>
    <s v="California"/>
  </r>
  <r>
    <x v="675"/>
    <n v="224726"/>
    <s v="Classic - 3 meals per week for 2 people"/>
    <x v="2"/>
    <x v="0"/>
    <d v="2015-04-18T00:00:00"/>
    <n v="0"/>
    <s v="California"/>
  </r>
  <r>
    <x v="676"/>
    <n v="224768"/>
    <s v="Classic - 3 meals per week for 2 people"/>
    <x v="2"/>
    <x v="0"/>
    <d v="2015-04-18T00:00:00"/>
    <n v="0"/>
    <s v="California"/>
  </r>
  <r>
    <x v="677"/>
    <n v="224792"/>
    <s v="Classic - 3 meals per week for 2 people"/>
    <x v="1"/>
    <x v="0"/>
    <d v="2015-04-18T00:00:00"/>
    <n v="0"/>
    <s v="California"/>
  </r>
  <r>
    <x v="678"/>
    <n v="224796"/>
    <s v="Classic - 3 meals per week for 2 people"/>
    <x v="2"/>
    <x v="0"/>
    <d v="2015-04-18T00:00:00"/>
    <n v="0"/>
    <s v="California"/>
  </r>
  <r>
    <x v="679"/>
    <n v="224818"/>
    <s v="Classic - 3 meals per week for 4 people"/>
    <x v="2"/>
    <x v="0"/>
    <d v="2015-04-18T00:00:00"/>
    <n v="0"/>
    <s v="California"/>
  </r>
  <r>
    <x v="680"/>
    <n v="224839"/>
    <s v="Classic - 3 meals per week for 2 people"/>
    <x v="0"/>
    <x v="0"/>
    <d v="2015-04-18T00:00:00"/>
    <n v="0"/>
    <s v="California"/>
  </r>
  <r>
    <x v="681"/>
    <n v="224848"/>
    <s v="Classic - 3 meals per week for 2 people"/>
    <x v="1"/>
    <x v="0"/>
    <d v="2015-04-18T00:00:00"/>
    <n v="0"/>
    <s v="California"/>
  </r>
  <r>
    <x v="682"/>
    <n v="224856"/>
    <s v="Classic - 3 meals per week for 2 people"/>
    <x v="0"/>
    <x v="0"/>
    <d v="2015-04-18T00:00:00"/>
    <n v="0"/>
    <s v="California"/>
  </r>
  <r>
    <x v="683"/>
    <n v="224880"/>
    <s v="Classic - 3 meals per week for 2 people"/>
    <x v="2"/>
    <x v="0"/>
    <d v="2015-04-18T00:00:00"/>
    <n v="0"/>
    <s v="California"/>
  </r>
  <r>
    <x v="684"/>
    <n v="224883"/>
    <s v="Classic - 3 meals per week for 2 people"/>
    <x v="2"/>
    <x v="0"/>
    <d v="2015-04-18T00:00:00"/>
    <n v="0"/>
    <s v="California"/>
  </r>
  <r>
    <x v="685"/>
    <n v="224913"/>
    <s v="Classic - 3 meals per week for 2 people"/>
    <x v="3"/>
    <x v="0"/>
    <d v="2015-04-18T00:00:00"/>
    <n v="0"/>
    <s v="California"/>
  </r>
  <r>
    <x v="686"/>
    <n v="224933"/>
    <s v="Classic - 3 meals per week for 2 people"/>
    <x v="1"/>
    <x v="0"/>
    <d v="2015-04-18T00:00:00"/>
    <n v="0"/>
    <s v="California"/>
  </r>
  <r>
    <x v="687"/>
    <n v="224960"/>
    <s v="Classic - 3 meals per week for 2 people"/>
    <x v="1"/>
    <x v="0"/>
    <d v="2015-04-18T00:00:00"/>
    <n v="0"/>
    <s v="California"/>
  </r>
  <r>
    <x v="688"/>
    <n v="224979"/>
    <s v="3 Meals (vegetarian) for 2 people"/>
    <x v="1"/>
    <x v="3"/>
    <d v="2015-04-18T00:00:00"/>
    <n v="0"/>
    <s v="Florida"/>
  </r>
  <r>
    <x v="689"/>
    <n v="225011"/>
    <s v="Classic - 3 meals per week for 2 people"/>
    <x v="2"/>
    <x v="0"/>
    <d v="2015-04-18T00:00:00"/>
    <n v="0"/>
    <s v="California"/>
  </r>
  <r>
    <x v="690"/>
    <n v="225013"/>
    <s v="Classic - 3 meals per week for 2 people"/>
    <x v="0"/>
    <x v="3"/>
    <d v="2015-04-18T00:00:00"/>
    <n v="0"/>
    <s v="Florida"/>
  </r>
  <r>
    <x v="691"/>
    <n v="225018"/>
    <s v="Classic - 3 meals per week for 2 people"/>
    <x v="2"/>
    <x v="3"/>
    <d v="2015-04-18T00:00:00"/>
    <n v="0"/>
    <s v="Florida"/>
  </r>
  <r>
    <x v="692"/>
    <n v="225024"/>
    <s v="Classic - 3 meals per week for 2 people"/>
    <x v="3"/>
    <x v="3"/>
    <d v="2015-04-18T00:00:00"/>
    <n v="0"/>
    <s v="Florida"/>
  </r>
  <r>
    <x v="693"/>
    <n v="225028"/>
    <s v="3 Meals (vegetarian) for 2 people"/>
    <x v="2"/>
    <x v="3"/>
    <d v="2015-04-18T00:00:00"/>
    <n v="0"/>
    <s v="Florida"/>
  </r>
  <r>
    <x v="694"/>
    <n v="225034"/>
    <s v="Classic - 3 meals per week for 2 people"/>
    <x v="1"/>
    <x v="3"/>
    <d v="2015-04-18T00:00:00"/>
    <n v="0"/>
    <s v="Florida"/>
  </r>
  <r>
    <x v="695"/>
    <n v="225041"/>
    <s v="3 Meals (vegetarian) for 4 people"/>
    <x v="3"/>
    <x v="3"/>
    <d v="2015-04-18T00:00:00"/>
    <n v="0"/>
    <s v="Florida"/>
  </r>
  <r>
    <x v="696"/>
    <n v="225061"/>
    <s v="Classic - 3 meals per week for 2 people"/>
    <x v="2"/>
    <x v="3"/>
    <d v="2015-04-18T00:00:00"/>
    <n v="0"/>
    <s v="Florida"/>
  </r>
  <r>
    <x v="697"/>
    <n v="225063"/>
    <s v="Classic - 3 meals per week for 2 people"/>
    <x v="1"/>
    <x v="3"/>
    <d v="2015-04-18T00:00:00"/>
    <n v="0"/>
    <s v="Florida"/>
  </r>
  <r>
    <x v="698"/>
    <n v="225068"/>
    <s v="Classic - 3 meals per week for 4 people"/>
    <x v="1"/>
    <x v="3"/>
    <d v="2015-04-18T00:00:00"/>
    <n v="0"/>
    <s v="Florida"/>
  </r>
  <r>
    <x v="699"/>
    <n v="225083"/>
    <s v="Classic - 3 meals per week for 2 people"/>
    <x v="1"/>
    <x v="3"/>
    <d v="2015-04-18T00:00:00"/>
    <n v="0"/>
    <s v="Florida"/>
  </r>
  <r>
    <x v="700"/>
    <n v="225085"/>
    <s v="3 Meals (vegetarian) for 2 people"/>
    <x v="1"/>
    <x v="3"/>
    <d v="2015-04-18T00:00:00"/>
    <n v="0"/>
    <s v="Florida"/>
  </r>
  <r>
    <x v="701"/>
    <n v="225092"/>
    <s v="Classic - 3 meals per week for 2 people"/>
    <x v="2"/>
    <x v="3"/>
    <d v="2015-04-18T00:00:00"/>
    <n v="0"/>
    <s v="Florida"/>
  </r>
  <r>
    <x v="702"/>
    <n v="225125"/>
    <s v="Classic - 3 meals per week for 2 people"/>
    <x v="0"/>
    <x v="3"/>
    <d v="2015-04-18T00:00:00"/>
    <n v="0"/>
    <s v="Florida"/>
  </r>
  <r>
    <x v="703"/>
    <n v="225132"/>
    <s v="Classic - 3 meals per week for 2 people"/>
    <x v="2"/>
    <x v="3"/>
    <d v="2015-04-18T00:00:00"/>
    <n v="0"/>
    <s v="Florida"/>
  </r>
  <r>
    <x v="704"/>
    <n v="225145"/>
    <s v="Classic - 3 meals per week for 2 people"/>
    <x v="1"/>
    <x v="3"/>
    <d v="2015-04-18T00:00:00"/>
    <n v="0"/>
    <s v="Florida"/>
  </r>
  <r>
    <x v="705"/>
    <n v="225148"/>
    <s v="Classic - 3 meals per week for 2 people"/>
    <x v="2"/>
    <x v="3"/>
    <d v="2015-04-18T00:00:00"/>
    <n v="0"/>
    <s v="Florida"/>
  </r>
  <r>
    <x v="706"/>
    <n v="225159"/>
    <s v="Classic - 3 meals per week for 2 people"/>
    <x v="1"/>
    <x v="3"/>
    <d v="2015-04-18T00:00:00"/>
    <n v="0"/>
    <s v="Florida"/>
  </r>
  <r>
    <x v="707"/>
    <n v="225163"/>
    <s v="Classic - 3 meals per week for 2 people"/>
    <x v="1"/>
    <x v="3"/>
    <d v="2015-04-18T00:00:00"/>
    <n v="0"/>
    <s v="Florida"/>
  </r>
  <r>
    <x v="708"/>
    <n v="225176"/>
    <s v="Classic - 3 meals per week for 2 people"/>
    <x v="1"/>
    <x v="3"/>
    <d v="2015-04-18T00:00:00"/>
    <n v="0"/>
    <s v="Florida"/>
  </r>
  <r>
    <x v="709"/>
    <n v="225196"/>
    <s v="Classic - 3 meals per week for 2 people"/>
    <x v="2"/>
    <x v="3"/>
    <d v="2015-04-18T00:00:00"/>
    <n v="0"/>
    <s v="Florida"/>
  </r>
  <r>
    <x v="710"/>
    <n v="225216"/>
    <s v="Classic - 3 meals per week for 2 people"/>
    <x v="2"/>
    <x v="3"/>
    <d v="2015-04-18T00:00:00"/>
    <n v="0"/>
    <s v="Florida"/>
  </r>
  <r>
    <x v="711"/>
    <n v="225217"/>
    <s v="Classic - 3 meals per week for 2 people"/>
    <x v="2"/>
    <x v="3"/>
    <d v="2015-04-18T00:00:00"/>
    <n v="0"/>
    <s v="Florida"/>
  </r>
  <r>
    <x v="712"/>
    <n v="225222"/>
    <s v="Classic - 3 meals per week for 4 people"/>
    <x v="2"/>
    <x v="3"/>
    <d v="2015-04-18T00:00:00"/>
    <n v="0"/>
    <s v="Florida"/>
  </r>
  <r>
    <x v="713"/>
    <n v="225226"/>
    <s v="3 Meals (vegetarian) for 2 people"/>
    <x v="2"/>
    <x v="3"/>
    <d v="2015-04-18T00:00:00"/>
    <n v="0"/>
    <s v="Florida"/>
  </r>
  <r>
    <x v="714"/>
    <n v="225239"/>
    <s v="3 Meals (vegetarian) for 2 people"/>
    <x v="2"/>
    <x v="3"/>
    <d v="2015-04-18T00:00:00"/>
    <n v="0"/>
    <s v="Florida"/>
  </r>
  <r>
    <x v="715"/>
    <n v="225246"/>
    <s v="Classic - 3 meals per week for 2 people"/>
    <x v="2"/>
    <x v="3"/>
    <d v="2015-04-18T00:00:00"/>
    <n v="0"/>
    <s v="Florida"/>
  </r>
  <r>
    <x v="716"/>
    <n v="225311"/>
    <s v="3 Meals (vegetarian) for 2 people"/>
    <x v="2"/>
    <x v="3"/>
    <d v="2015-04-18T00:00:00"/>
    <n v="0"/>
    <s v="Florida"/>
  </r>
  <r>
    <x v="717"/>
    <n v="225316"/>
    <s v="Classic - 3 meals per week for 2 people"/>
    <x v="2"/>
    <x v="3"/>
    <d v="2015-04-18T00:00:00"/>
    <n v="0"/>
    <s v="Florida"/>
  </r>
  <r>
    <x v="718"/>
    <n v="225323"/>
    <s v="Classic - 3 meals per week for 2 people"/>
    <x v="2"/>
    <x v="3"/>
    <d v="2015-04-18T00:00:00"/>
    <n v="0"/>
    <s v="Florida"/>
  </r>
  <r>
    <x v="719"/>
    <n v="225332"/>
    <s v="Classic - 3 meals per week for 2 people"/>
    <x v="2"/>
    <x v="3"/>
    <d v="2015-04-18T00:00:00"/>
    <n v="0"/>
    <s v="Florida"/>
  </r>
  <r>
    <x v="720"/>
    <n v="225362"/>
    <s v="Classic - 3 meals per week for 2 people"/>
    <x v="1"/>
    <x v="3"/>
    <d v="2015-04-18T00:00:00"/>
    <n v="0"/>
    <s v="Florida"/>
  </r>
  <r>
    <x v="721"/>
    <n v="225363"/>
    <s v="Classic - 3 meals per week for 2 people"/>
    <x v="1"/>
    <x v="3"/>
    <d v="2015-04-18T00:00:00"/>
    <n v="0"/>
    <s v="Florida"/>
  </r>
  <r>
    <x v="722"/>
    <n v="225368"/>
    <s v="Classic - 3 meals per week for 4 people"/>
    <x v="3"/>
    <x v="3"/>
    <d v="2015-04-18T00:00:00"/>
    <n v="0"/>
    <s v="Florida"/>
  </r>
  <r>
    <x v="723"/>
    <n v="225395"/>
    <s v="Classic - 3 meals per week for 4 people"/>
    <x v="1"/>
    <x v="3"/>
    <d v="2015-04-19T00:00:00"/>
    <n v="0"/>
    <s v="Florida"/>
  </r>
  <r>
    <x v="724"/>
    <n v="225409"/>
    <s v="3 Meals (vegetarian) for 2 people"/>
    <x v="3"/>
    <x v="3"/>
    <d v="2015-04-19T00:00:00"/>
    <n v="0"/>
    <s v="Florida"/>
  </r>
  <r>
    <x v="725"/>
    <n v="225471"/>
    <s v="Classic - 3 meals per week for 2 people"/>
    <x v="1"/>
    <x v="3"/>
    <d v="2015-04-19T00:00:00"/>
    <n v="0"/>
    <s v="Florida"/>
  </r>
  <r>
    <x v="726"/>
    <n v="225480"/>
    <s v="Classic - 3 meals per week for 2 people"/>
    <x v="0"/>
    <x v="3"/>
    <d v="2015-04-19T00:00:00"/>
    <n v="0"/>
    <s v="Florida"/>
  </r>
  <r>
    <x v="727"/>
    <n v="225533"/>
    <s v="Classic - 3 meals per week for 2 people"/>
    <x v="1"/>
    <x v="3"/>
    <d v="2015-04-19T00:00:00"/>
    <n v="0"/>
    <s v="Florida"/>
  </r>
  <r>
    <x v="728"/>
    <n v="225549"/>
    <s v="3 Meals (vegetarian) for 4 people"/>
    <x v="2"/>
    <x v="3"/>
    <d v="2015-04-19T00:00:00"/>
    <n v="0"/>
    <s v="Florida"/>
  </r>
  <r>
    <x v="729"/>
    <n v="225552"/>
    <s v="Classic - 3 meals per week for 4 people"/>
    <x v="2"/>
    <x v="3"/>
    <d v="2015-04-19T00:00:00"/>
    <n v="0"/>
    <s v="Florida"/>
  </r>
  <r>
    <x v="730"/>
    <n v="225563"/>
    <s v="Classic - 3 meals per week for 2 people"/>
    <x v="2"/>
    <x v="3"/>
    <d v="2015-04-19T00:00:00"/>
    <n v="0"/>
    <s v="Florida"/>
  </r>
  <r>
    <x v="731"/>
    <n v="225570"/>
    <s v="Classic - 3 meals per week for 2 people"/>
    <x v="2"/>
    <x v="3"/>
    <d v="2015-04-19T00:00:00"/>
    <n v="0"/>
    <s v="Florida"/>
  </r>
  <r>
    <x v="732"/>
    <n v="225578"/>
    <s v="Classic - 3 meals per week for 2 people"/>
    <x v="1"/>
    <x v="3"/>
    <d v="2015-04-19T00:00:00"/>
    <n v="0"/>
    <s v="Florida"/>
  </r>
  <r>
    <x v="733"/>
    <n v="225583"/>
    <s v="Classic - 3 meals per week for 2 people"/>
    <x v="2"/>
    <x v="3"/>
    <d v="2015-04-19T00:00:00"/>
    <n v="0"/>
    <s v="Florida"/>
  </r>
  <r>
    <x v="734"/>
    <n v="225596"/>
    <s v="Classic - 3 meals per week for 2 people"/>
    <x v="2"/>
    <x v="3"/>
    <d v="2015-04-19T00:00:00"/>
    <n v="0"/>
    <s v="Florida"/>
  </r>
  <r>
    <x v="735"/>
    <n v="225605"/>
    <s v="Classic - 3 meals per week for 2 people"/>
    <x v="2"/>
    <x v="3"/>
    <d v="2015-04-19T00:00:00"/>
    <n v="0"/>
    <s v="Florida"/>
  </r>
  <r>
    <x v="736"/>
    <n v="225622"/>
    <s v="Classic - 3 meals per week for 2 people"/>
    <x v="1"/>
    <x v="3"/>
    <d v="2015-04-19T00:00:00"/>
    <n v="0"/>
    <s v="Florida"/>
  </r>
  <r>
    <x v="737"/>
    <n v="225627"/>
    <s v="Classic - 3 meals per week for 2 people"/>
    <x v="1"/>
    <x v="3"/>
    <d v="2015-04-19T00:00:00"/>
    <n v="0"/>
    <s v="Florida"/>
  </r>
  <r>
    <x v="738"/>
    <n v="225671"/>
    <s v="Classic - 3 meals per week for 2 people"/>
    <x v="1"/>
    <x v="3"/>
    <d v="2015-04-19T00:00:00"/>
    <n v="0"/>
    <s v="Florida"/>
  </r>
  <r>
    <x v="739"/>
    <n v="225674"/>
    <s v="3 Meals (vegetarian) for 2 people"/>
    <x v="2"/>
    <x v="3"/>
    <d v="2015-04-19T00:00:00"/>
    <n v="0"/>
    <s v="Florida"/>
  </r>
  <r>
    <x v="740"/>
    <n v="225677"/>
    <s v="Classic - 3 meals per week for 2 people"/>
    <x v="2"/>
    <x v="3"/>
    <d v="2015-04-19T00:00:00"/>
    <n v="0"/>
    <s v="Florida"/>
  </r>
  <r>
    <x v="741"/>
    <n v="225687"/>
    <s v="Classic - 3 meals per week for 2 people"/>
    <x v="2"/>
    <x v="3"/>
    <d v="2015-04-19T00:00:00"/>
    <n v="0"/>
    <s v="Florida"/>
  </r>
  <r>
    <x v="742"/>
    <n v="225691"/>
    <s v="3 Meals (vegetarian) for 2 people"/>
    <x v="2"/>
    <x v="3"/>
    <d v="2015-04-19T00:00:00"/>
    <n v="0"/>
    <s v="Florida"/>
  </r>
  <r>
    <x v="743"/>
    <n v="225706"/>
    <s v="3 Meals (vegetarian) for 2 people"/>
    <x v="1"/>
    <x v="3"/>
    <d v="2015-04-19T00:00:00"/>
    <n v="0"/>
    <s v="Florida"/>
  </r>
  <r>
    <x v="744"/>
    <n v="225740"/>
    <s v="Classic - 3 meals per week for 2 people"/>
    <x v="1"/>
    <x v="3"/>
    <d v="2015-04-19T00:00:00"/>
    <n v="0"/>
    <s v="Florida"/>
  </r>
  <r>
    <x v="745"/>
    <n v="225745"/>
    <s v="Classic - 3 meals per week for 4 people"/>
    <x v="2"/>
    <x v="3"/>
    <d v="2015-04-19T00:00:00"/>
    <n v="0"/>
    <s v="Florida"/>
  </r>
  <r>
    <x v="746"/>
    <n v="225764"/>
    <s v="Classic - 3 meals per week for 2 people"/>
    <x v="1"/>
    <x v="3"/>
    <d v="2015-04-19T00:00:00"/>
    <n v="0"/>
    <s v="Florida"/>
  </r>
  <r>
    <x v="747"/>
    <n v="225771"/>
    <s v="Classic - 3 meals per week for 2 people"/>
    <x v="1"/>
    <x v="3"/>
    <d v="2015-04-19T00:00:00"/>
    <n v="0"/>
    <s v="Florida"/>
  </r>
  <r>
    <x v="748"/>
    <n v="225778"/>
    <s v="Classic - 3 meals per week for 2 people"/>
    <x v="1"/>
    <x v="3"/>
    <d v="2015-04-19T00:00:00"/>
    <n v="0"/>
    <s v="Florida"/>
  </r>
  <r>
    <x v="749"/>
    <n v="225798"/>
    <s v="Classic - 3 meals per week for 2 people"/>
    <x v="3"/>
    <x v="3"/>
    <d v="2015-04-19T00:00:00"/>
    <n v="0"/>
    <s v="Florida"/>
  </r>
  <r>
    <x v="750"/>
    <n v="225800"/>
    <s v="3 Meals (vegetarian) for 2 people"/>
    <x v="2"/>
    <x v="3"/>
    <d v="2015-04-19T00:00:00"/>
    <n v="0"/>
    <s v="Florida"/>
  </r>
  <r>
    <x v="751"/>
    <n v="225812"/>
    <s v="3 Meals (vegetarian) for 2 people"/>
    <x v="2"/>
    <x v="3"/>
    <d v="2015-04-19T00:00:00"/>
    <n v="0"/>
    <s v="Florida"/>
  </r>
  <r>
    <x v="752"/>
    <n v="225813"/>
    <s v="Classic - 3 meals per week for 2 people"/>
    <x v="2"/>
    <x v="3"/>
    <d v="2015-04-19T00:00:00"/>
    <n v="0"/>
    <s v="Florida"/>
  </r>
  <r>
    <x v="753"/>
    <n v="225816"/>
    <s v="Classic - 3 meals per week for 2 people"/>
    <x v="2"/>
    <x v="3"/>
    <d v="2015-04-19T00:00:00"/>
    <n v="0"/>
    <s v="Florida"/>
  </r>
  <r>
    <x v="754"/>
    <n v="225822"/>
    <s v="Classic - 3 meals per week for 4 people"/>
    <x v="2"/>
    <x v="3"/>
    <d v="2015-04-19T00:00:00"/>
    <n v="0"/>
    <s v="Florida"/>
  </r>
  <r>
    <x v="755"/>
    <n v="225835"/>
    <s v="Classic - 3 meals per week for 2 people"/>
    <x v="1"/>
    <x v="3"/>
    <d v="2015-04-19T00:00:00"/>
    <n v="0"/>
    <s v="Florida"/>
  </r>
  <r>
    <x v="756"/>
    <n v="225852"/>
    <s v="Classic - 3 meals per week for 2 people"/>
    <x v="2"/>
    <x v="3"/>
    <d v="2015-04-19T00:00:00"/>
    <n v="0"/>
    <s v="Florida"/>
  </r>
  <r>
    <x v="757"/>
    <n v="225880"/>
    <s v="Classic - 3 meals per week for 2 people"/>
    <x v="2"/>
    <x v="3"/>
    <d v="2015-04-19T00:00:00"/>
    <n v="0"/>
    <s v="Florida"/>
  </r>
  <r>
    <x v="758"/>
    <n v="225884"/>
    <s v="Classic - 3 meals per week for 2 people"/>
    <x v="1"/>
    <x v="3"/>
    <d v="2015-04-19T00:00:00"/>
    <n v="0"/>
    <s v="Florida"/>
  </r>
  <r>
    <x v="759"/>
    <n v="225899"/>
    <s v="Classic - 3 meals per week for 2 people"/>
    <x v="2"/>
    <x v="3"/>
    <d v="2015-04-19T00:00:00"/>
    <n v="0"/>
    <s v="Florida"/>
  </r>
  <r>
    <x v="760"/>
    <n v="225904"/>
    <s v="Classic - 3 meals per week for 4 people"/>
    <x v="1"/>
    <x v="3"/>
    <d v="2015-04-19T00:00:00"/>
    <n v="0"/>
    <s v="Florida"/>
  </r>
  <r>
    <x v="761"/>
    <n v="225906"/>
    <s v="Classic - 3 meals per week for 2 people"/>
    <x v="1"/>
    <x v="3"/>
    <d v="2015-04-19T00:00:00"/>
    <n v="0"/>
    <s v="Florida"/>
  </r>
  <r>
    <x v="762"/>
    <n v="225910"/>
    <s v="Classic - 3 meals per week for 2 people"/>
    <x v="2"/>
    <x v="3"/>
    <d v="2015-04-19T00:00:00"/>
    <n v="0"/>
    <s v="Florida"/>
  </r>
  <r>
    <x v="763"/>
    <n v="225919"/>
    <s v="Classic - 3 meals per week for 2 people"/>
    <x v="2"/>
    <x v="3"/>
    <d v="2015-04-19T00:00:00"/>
    <n v="0"/>
    <s v="Florida"/>
  </r>
  <r>
    <x v="764"/>
    <n v="225927"/>
    <s v="Classic - 3 meals per week for 2 people"/>
    <x v="3"/>
    <x v="3"/>
    <d v="2015-04-19T00:00:00"/>
    <n v="0"/>
    <s v="Florida"/>
  </r>
  <r>
    <x v="765"/>
    <n v="225931"/>
    <s v="3 Meals (vegetarian) for 2 people"/>
    <x v="2"/>
    <x v="3"/>
    <d v="2015-04-19T00:00:00"/>
    <n v="0"/>
    <s v="Florida"/>
  </r>
  <r>
    <x v="766"/>
    <n v="225940"/>
    <s v="3 Meals (vegetarian) for 2 people"/>
    <x v="2"/>
    <x v="3"/>
    <d v="2015-04-19T00:00:00"/>
    <n v="0"/>
    <s v="Florida"/>
  </r>
  <r>
    <x v="767"/>
    <n v="225961"/>
    <s v="Classic - 3 meals per week for 2 people"/>
    <x v="2"/>
    <x v="3"/>
    <d v="2015-04-19T00:00:00"/>
    <n v="0"/>
    <s v="Florida"/>
  </r>
  <r>
    <x v="768"/>
    <n v="225968"/>
    <s v="Classic - 3 meals per week for 2 people"/>
    <x v="1"/>
    <x v="3"/>
    <d v="2015-04-19T00:00:00"/>
    <n v="0"/>
    <s v="Florida"/>
  </r>
  <r>
    <x v="769"/>
    <n v="225972"/>
    <s v="Classic - 3 meals per week for 2 people"/>
    <x v="1"/>
    <x v="3"/>
    <d v="2015-04-19T00:00:00"/>
    <n v="0"/>
    <s v="Florida"/>
  </r>
  <r>
    <x v="770"/>
    <n v="225982"/>
    <s v="Classic - 3 meals per week for 2 people"/>
    <x v="1"/>
    <x v="3"/>
    <d v="2015-04-19T00:00:00"/>
    <n v="0"/>
    <s v="Florida"/>
  </r>
  <r>
    <x v="771"/>
    <n v="225989"/>
    <s v="Classic - 3 meals per week for 2 people"/>
    <x v="2"/>
    <x v="3"/>
    <d v="2015-04-19T00:00:00"/>
    <n v="0"/>
    <s v="Florida"/>
  </r>
  <r>
    <x v="772"/>
    <n v="225999"/>
    <s v="Classic - 3 meals per week for 2 people"/>
    <x v="2"/>
    <x v="3"/>
    <d v="2015-04-19T00:00:00"/>
    <n v="0"/>
    <s v="Florida"/>
  </r>
  <r>
    <x v="773"/>
    <n v="226002"/>
    <s v="Classic - 3 meals per week for 4 people"/>
    <x v="2"/>
    <x v="3"/>
    <d v="2015-04-19T00:00:00"/>
    <n v="0"/>
    <s v="Florida"/>
  </r>
  <r>
    <x v="774"/>
    <n v="226009"/>
    <s v="Classic - 3 meals per week for 2 people"/>
    <x v="2"/>
    <x v="3"/>
    <d v="2015-04-19T00:00:00"/>
    <n v="0"/>
    <s v="Florida"/>
  </r>
  <r>
    <x v="775"/>
    <n v="226020"/>
    <s v="Classic - 3 meals per week for 2 people"/>
    <x v="1"/>
    <x v="3"/>
    <d v="2015-04-19T00:00:00"/>
    <n v="0"/>
    <s v="Florida"/>
  </r>
  <r>
    <x v="775"/>
    <n v="226022"/>
    <s v="Classic - 3 meals per week for 2 people"/>
    <x v="2"/>
    <x v="3"/>
    <d v="2015-04-19T00:00:00"/>
    <n v="0"/>
    <s v="Florida"/>
  </r>
  <r>
    <x v="776"/>
    <n v="226024"/>
    <s v="Classic - 3 meals per week for 2 people"/>
    <x v="2"/>
    <x v="3"/>
    <d v="2015-04-19T00:00:00"/>
    <n v="0"/>
    <s v="Florida"/>
  </r>
  <r>
    <x v="777"/>
    <n v="226026"/>
    <s v="Classic - 3 meals per week for 2 people"/>
    <x v="2"/>
    <x v="3"/>
    <d v="2015-04-19T00:00:00"/>
    <n v="0"/>
    <s v="Florida"/>
  </r>
  <r>
    <x v="778"/>
    <n v="226047"/>
    <s v="Classic - 3 meals per week for 2 people"/>
    <x v="2"/>
    <x v="3"/>
    <d v="2015-04-19T00:00:00"/>
    <n v="0"/>
    <s v="Florida"/>
  </r>
  <r>
    <x v="779"/>
    <n v="226052"/>
    <s v="Classic - 3 meals per week for 2 people"/>
    <x v="0"/>
    <x v="3"/>
    <d v="2015-04-19T00:00:00"/>
    <n v="0"/>
    <s v="Florida"/>
  </r>
  <r>
    <x v="780"/>
    <n v="226055"/>
    <s v="Classic - 3 meals per week for 2 people"/>
    <x v="1"/>
    <x v="3"/>
    <d v="2015-04-19T00:00:00"/>
    <n v="0"/>
    <s v="Florida"/>
  </r>
  <r>
    <x v="781"/>
    <n v="226059"/>
    <s v="Classic - 3 meals per week for 2 people"/>
    <x v="1"/>
    <x v="3"/>
    <d v="2015-04-19T00:00:00"/>
    <n v="0"/>
    <s v="Florida"/>
  </r>
  <r>
    <x v="782"/>
    <n v="226080"/>
    <s v="Classic - 3 meals per week for 2 people"/>
    <x v="2"/>
    <x v="3"/>
    <d v="2015-04-19T00:00:00"/>
    <n v="0"/>
    <s v="Florida"/>
  </r>
  <r>
    <x v="783"/>
    <n v="226081"/>
    <s v="Classic - 3 meals per week for 4 people"/>
    <x v="2"/>
    <x v="3"/>
    <d v="2015-04-19T00:00:00"/>
    <n v="0"/>
    <s v="Florida"/>
  </r>
  <r>
    <x v="784"/>
    <n v="226087"/>
    <s v="Classic - 3 meals per week for 2 people"/>
    <x v="2"/>
    <x v="3"/>
    <d v="2015-04-19T00:00:00"/>
    <n v="0"/>
    <s v="Florida"/>
  </r>
  <r>
    <x v="785"/>
    <n v="226102"/>
    <s v="Classic - 3 meals per week for 4 people"/>
    <x v="2"/>
    <x v="3"/>
    <d v="2015-04-19T00:00:00"/>
    <n v="0"/>
    <s v="Florida"/>
  </r>
  <r>
    <x v="786"/>
    <n v="226121"/>
    <s v="Classic - 3 meals per week for 2 people"/>
    <x v="1"/>
    <x v="3"/>
    <d v="2015-04-19T00:00:00"/>
    <n v="0"/>
    <s v="Florida"/>
  </r>
  <r>
    <x v="787"/>
    <n v="226128"/>
    <s v="Classic - 3 meals per week for 2 people"/>
    <x v="2"/>
    <x v="3"/>
    <d v="2015-04-19T00:00:00"/>
    <n v="0"/>
    <s v="Florida"/>
  </r>
  <r>
    <x v="788"/>
    <n v="226131"/>
    <s v="Classic - 3 meals per week for 2 people"/>
    <x v="1"/>
    <x v="3"/>
    <d v="2015-04-19T00:00:00"/>
    <n v="0"/>
    <s v="Florida"/>
  </r>
  <r>
    <x v="789"/>
    <n v="226132"/>
    <s v="Classic - 3 meals per week for 2 people"/>
    <x v="1"/>
    <x v="3"/>
    <d v="2015-04-19T00:00:00"/>
    <n v="0"/>
    <s v="Florida"/>
  </r>
  <r>
    <x v="790"/>
    <n v="226137"/>
    <s v="Classic - 3 meals per week for 2 people"/>
    <x v="1"/>
    <x v="3"/>
    <d v="2015-04-19T00:00:00"/>
    <n v="0"/>
    <s v="Florida"/>
  </r>
  <r>
    <x v="790"/>
    <n v="226138"/>
    <s v="Classic - 3 meals per week for 2 people"/>
    <x v="2"/>
    <x v="3"/>
    <d v="2015-04-19T00:00:00"/>
    <n v="0"/>
    <s v="Florida"/>
  </r>
  <r>
    <x v="791"/>
    <n v="226140"/>
    <s v="3 Meals (vegetarian) for 2 people"/>
    <x v="2"/>
    <x v="3"/>
    <d v="2015-04-19T00:00:00"/>
    <n v="0"/>
    <s v="Florida"/>
  </r>
  <r>
    <x v="792"/>
    <n v="226147"/>
    <s v="Classic - 3 meals per week for 2 people"/>
    <x v="2"/>
    <x v="3"/>
    <d v="2015-04-19T00:00:00"/>
    <n v="0"/>
    <s v="Florida"/>
  </r>
  <r>
    <x v="793"/>
    <n v="226160"/>
    <s v="Classic - 3 meals per week for 2 people"/>
    <x v="1"/>
    <x v="3"/>
    <d v="2015-04-19T00:00:00"/>
    <n v="0"/>
    <s v="Florida"/>
  </r>
  <r>
    <x v="794"/>
    <n v="226171"/>
    <s v="Classic - 3 meals per week for 2 people"/>
    <x v="3"/>
    <x v="3"/>
    <d v="2015-04-19T00:00:00"/>
    <n v="0"/>
    <s v="Florida"/>
  </r>
  <r>
    <x v="795"/>
    <n v="226178"/>
    <s v="Classic - 3 meals per week for 2 people"/>
    <x v="2"/>
    <x v="3"/>
    <d v="2015-04-19T00:00:00"/>
    <n v="0"/>
    <s v="Florida"/>
  </r>
  <r>
    <x v="796"/>
    <n v="226183"/>
    <s v="Classic - 3 meals per week for 2 people"/>
    <x v="1"/>
    <x v="3"/>
    <d v="2015-04-19T00:00:00"/>
    <n v="0"/>
    <s v="Florida"/>
  </r>
  <r>
    <x v="797"/>
    <n v="226202"/>
    <s v="Classic - 3 meals per week for 2 people"/>
    <x v="2"/>
    <x v="3"/>
    <d v="2015-04-19T00:00:00"/>
    <n v="0"/>
    <s v="Florida"/>
  </r>
  <r>
    <x v="798"/>
    <n v="226213"/>
    <s v="Classic - 3 meals per week for 2 people"/>
    <x v="2"/>
    <x v="3"/>
    <d v="2015-04-19T00:00:00"/>
    <n v="0"/>
    <s v="Florida"/>
  </r>
  <r>
    <x v="799"/>
    <n v="226215"/>
    <s v="Classic - 3 meals per week for 2 people"/>
    <x v="1"/>
    <x v="3"/>
    <d v="2015-04-19T00:00:00"/>
    <n v="0"/>
    <s v="Florida"/>
  </r>
  <r>
    <x v="800"/>
    <n v="226225"/>
    <s v="Classic - 3 meals per week for 2 people"/>
    <x v="2"/>
    <x v="3"/>
    <d v="2015-04-19T00:00:00"/>
    <n v="0"/>
    <s v="Florida"/>
  </r>
  <r>
    <x v="801"/>
    <n v="226230"/>
    <s v="Classic - 3 meals per week for 2 people"/>
    <x v="2"/>
    <x v="3"/>
    <d v="2015-04-19T00:00:00"/>
    <n v="0"/>
    <s v="Florida"/>
  </r>
  <r>
    <x v="802"/>
    <n v="226232"/>
    <s v="Classic - 3 meals per week for 4 people"/>
    <x v="1"/>
    <x v="3"/>
    <d v="2015-04-19T00:00:00"/>
    <n v="0"/>
    <s v="Florida"/>
  </r>
  <r>
    <x v="803"/>
    <n v="226236"/>
    <s v="Classic - 3 meals per week for 2 people"/>
    <x v="2"/>
    <x v="3"/>
    <d v="2015-04-19T00:00:00"/>
    <n v="0"/>
    <s v="Florida"/>
  </r>
  <r>
    <x v="804"/>
    <n v="226259"/>
    <s v="Classic - 3 meals per week for 2 people"/>
    <x v="0"/>
    <x v="3"/>
    <d v="2015-04-19T00:00:00"/>
    <n v="0"/>
    <s v="Florida"/>
  </r>
  <r>
    <x v="805"/>
    <n v="226261"/>
    <s v="Classic - 3 meals per week for 4 people"/>
    <x v="3"/>
    <x v="3"/>
    <d v="2015-04-19T00:00:00"/>
    <n v="0"/>
    <s v="Florida"/>
  </r>
  <r>
    <x v="806"/>
    <n v="226298"/>
    <s v="Classic - 3 meals per week for 2 people"/>
    <x v="1"/>
    <x v="3"/>
    <d v="2015-04-19T00:00:00"/>
    <n v="0"/>
    <s v="Florida"/>
  </r>
  <r>
    <x v="807"/>
    <n v="226301"/>
    <s v="3 Meals (vegetarian) for 2 people"/>
    <x v="1"/>
    <x v="3"/>
    <d v="2015-04-19T00:00:00"/>
    <n v="0"/>
    <s v="Florida"/>
  </r>
  <r>
    <x v="808"/>
    <n v="226315"/>
    <s v="Classic - 3 meals per week for 2 people"/>
    <x v="2"/>
    <x v="3"/>
    <d v="2015-04-19T00:00:00"/>
    <n v="0"/>
    <s v="Florida"/>
  </r>
  <r>
    <x v="809"/>
    <n v="226330"/>
    <s v="Classic - 3 meals per week for 2 people"/>
    <x v="1"/>
    <x v="3"/>
    <d v="2015-04-19T00:00:00"/>
    <n v="0"/>
    <s v="Florida"/>
  </r>
  <r>
    <x v="810"/>
    <n v="226331"/>
    <s v="Classic - 3 meals per week for 2 people"/>
    <x v="2"/>
    <x v="3"/>
    <d v="2015-04-19T00:00:00"/>
    <n v="0"/>
    <s v="Florida"/>
  </r>
  <r>
    <x v="811"/>
    <n v="226341"/>
    <s v="Classic - 3 meals per week for 2 people"/>
    <x v="2"/>
    <x v="3"/>
    <d v="2015-04-19T00:00:00"/>
    <n v="0"/>
    <s v="Florida"/>
  </r>
  <r>
    <x v="812"/>
    <n v="226348"/>
    <s v="3 Meals (vegetarian) for 2 people"/>
    <x v="1"/>
    <x v="3"/>
    <d v="2015-04-19T00:00:00"/>
    <n v="0"/>
    <s v="Florida"/>
  </r>
  <r>
    <x v="813"/>
    <n v="226352"/>
    <s v="Classic - 3 meals per week for 2 people"/>
    <x v="2"/>
    <x v="3"/>
    <d v="2015-04-19T00:00:00"/>
    <n v="0"/>
    <s v="Florida"/>
  </r>
  <r>
    <x v="814"/>
    <n v="226372"/>
    <s v="3 Meals (vegetarian) for 2 people"/>
    <x v="3"/>
    <x v="3"/>
    <d v="2015-04-19T00:00:00"/>
    <n v="0"/>
    <s v="Florida"/>
  </r>
  <r>
    <x v="815"/>
    <n v="226384"/>
    <s v="Classic - 3 meals per week for 4 people"/>
    <x v="3"/>
    <x v="3"/>
    <d v="2015-04-19T00:00:00"/>
    <n v="0"/>
    <s v="Florida"/>
  </r>
  <r>
    <x v="816"/>
    <n v="226387"/>
    <s v="Classic - 3 meals per week for 2 people"/>
    <x v="2"/>
    <x v="3"/>
    <d v="2015-04-19T00:00:00"/>
    <n v="0"/>
    <s v="Florida"/>
  </r>
  <r>
    <x v="817"/>
    <n v="226397"/>
    <s v="Classic - 3 meals per week for 4 people"/>
    <x v="0"/>
    <x v="3"/>
    <d v="2015-04-19T00:00:00"/>
    <n v="0"/>
    <s v="Florida"/>
  </r>
  <r>
    <x v="817"/>
    <n v="226400"/>
    <s v="Classic - 3 meals per week for 2 people"/>
    <x v="2"/>
    <x v="3"/>
    <d v="2015-04-19T00:00:00"/>
    <n v="0"/>
    <s v="Florida"/>
  </r>
  <r>
    <x v="818"/>
    <n v="226408"/>
    <s v="Classic - 3 meals per week for 2 people"/>
    <x v="2"/>
    <x v="3"/>
    <d v="2015-04-19T00:00:00"/>
    <n v="0"/>
    <s v="Florida"/>
  </r>
  <r>
    <x v="819"/>
    <n v="226414"/>
    <s v="Classic - 3 meals per week for 2 people"/>
    <x v="1"/>
    <x v="3"/>
    <d v="2015-04-19T00:00:00"/>
    <n v="0"/>
    <s v="Florida"/>
  </r>
  <r>
    <x v="820"/>
    <n v="226423"/>
    <s v="Classic - 3 meals per week for 2 people"/>
    <x v="2"/>
    <x v="3"/>
    <d v="2015-04-19T00:00:00"/>
    <n v="0"/>
    <s v="Florida"/>
  </r>
  <r>
    <x v="821"/>
    <n v="226427"/>
    <s v="Classic - 3 meals per week for 2 people"/>
    <x v="2"/>
    <x v="3"/>
    <d v="2015-04-19T00:00:00"/>
    <n v="0"/>
    <s v="Florida"/>
  </r>
  <r>
    <x v="822"/>
    <n v="226428"/>
    <s v="Classic - 3 meals per week for 2 people"/>
    <x v="2"/>
    <x v="3"/>
    <d v="2015-04-19T00:00:00"/>
    <n v="0"/>
    <s v="Florida"/>
  </r>
  <r>
    <x v="823"/>
    <n v="226437"/>
    <s v="Classic - 3 meals per week for 2 people"/>
    <x v="2"/>
    <x v="3"/>
    <d v="2015-04-19T00:00:00"/>
    <n v="0"/>
    <s v="Florida"/>
  </r>
  <r>
    <x v="824"/>
    <n v="226445"/>
    <s v="Classic - 3 meals per week for 2 people"/>
    <x v="1"/>
    <x v="3"/>
    <d v="2015-04-19T00:00:00"/>
    <n v="0"/>
    <s v="Florida"/>
  </r>
  <r>
    <x v="825"/>
    <n v="226475"/>
    <s v="Classic - 3 meals per week for 2 people"/>
    <x v="2"/>
    <x v="3"/>
    <d v="2015-04-19T00:00:00"/>
    <n v="0"/>
    <s v="Florida"/>
  </r>
  <r>
    <x v="826"/>
    <n v="226477"/>
    <s v="3 Meals (vegetarian) for 2 people"/>
    <x v="2"/>
    <x v="3"/>
    <d v="2015-04-19T00:00:00"/>
    <n v="0"/>
    <s v="Florida"/>
  </r>
  <r>
    <x v="827"/>
    <n v="226487"/>
    <s v="Classic - 3 meals per week for 2 people"/>
    <x v="1"/>
    <x v="3"/>
    <d v="2015-04-19T00:00:00"/>
    <n v="0"/>
    <s v="Florida"/>
  </r>
  <r>
    <x v="828"/>
    <n v="226489"/>
    <s v="Classic - 3 meals per week for 2 people"/>
    <x v="2"/>
    <x v="3"/>
    <d v="2015-04-19T00:00:00"/>
    <n v="0"/>
    <s v="Florida"/>
  </r>
  <r>
    <x v="829"/>
    <n v="226505"/>
    <s v="Classic - 3 meals per week for 2 people"/>
    <x v="1"/>
    <x v="3"/>
    <d v="2015-04-19T00:00:00"/>
    <n v="0"/>
    <s v="Florida"/>
  </r>
  <r>
    <x v="830"/>
    <n v="226510"/>
    <s v="Classic - 3 meals per week for 2 people"/>
    <x v="1"/>
    <x v="3"/>
    <d v="2015-04-19T00:00:00"/>
    <n v="0"/>
    <s v="Florida"/>
  </r>
  <r>
    <x v="831"/>
    <n v="226525"/>
    <s v="Classic - 3 meals per week for 4 people"/>
    <x v="1"/>
    <x v="3"/>
    <d v="2015-04-19T00:00:00"/>
    <n v="0"/>
    <s v="Florida"/>
  </r>
  <r>
    <x v="832"/>
    <n v="226539"/>
    <s v="Classic - 3 meals per week for 2 people"/>
    <x v="1"/>
    <x v="3"/>
    <d v="2015-04-19T00:00:00"/>
    <n v="0"/>
    <s v="Florida"/>
  </r>
  <r>
    <x v="833"/>
    <n v="226544"/>
    <s v="Classic - 3 meals per week for 2 people"/>
    <x v="2"/>
    <x v="3"/>
    <d v="2015-04-19T00:00:00"/>
    <n v="0"/>
    <s v="Florida"/>
  </r>
  <r>
    <x v="834"/>
    <n v="226562"/>
    <s v="Classic - 3 meals per week for 2 people"/>
    <x v="2"/>
    <x v="3"/>
    <d v="2015-04-19T00:00:00"/>
    <n v="0"/>
    <s v="Florida"/>
  </r>
  <r>
    <x v="835"/>
    <n v="226575"/>
    <s v="Classic - 3 meals per week for 2 people"/>
    <x v="1"/>
    <x v="3"/>
    <d v="2015-04-19T00:00:00"/>
    <n v="0"/>
    <s v="Florida"/>
  </r>
  <r>
    <x v="836"/>
    <n v="226594"/>
    <s v="Classic - 3 meals per week for 2 people"/>
    <x v="1"/>
    <x v="3"/>
    <d v="2015-04-19T00:00:00"/>
    <n v="0"/>
    <s v="Florida"/>
  </r>
  <r>
    <x v="837"/>
    <n v="226594"/>
    <s v="Classic - 3 meals per week for 4 people"/>
    <x v="1"/>
    <x v="3"/>
    <d v="2015-04-19T00:00:00"/>
    <n v="0"/>
    <s v="Florida"/>
  </r>
  <r>
    <x v="838"/>
    <n v="226601"/>
    <s v="Classic - 3 meals per week for 2 people"/>
    <x v="2"/>
    <x v="3"/>
    <d v="2015-04-19T00:00:00"/>
    <n v="0"/>
    <s v="Florida"/>
  </r>
  <r>
    <x v="839"/>
    <n v="226627"/>
    <s v="Classic - 3 meals per week for 4 people"/>
    <x v="2"/>
    <x v="3"/>
    <d v="2015-04-19T00:00:00"/>
    <n v="0"/>
    <s v="Florida"/>
  </r>
  <r>
    <x v="840"/>
    <n v="226642"/>
    <s v="Classic - 3 meals per week for 2 people"/>
    <x v="2"/>
    <x v="3"/>
    <d v="2015-04-19T00:00:00"/>
    <n v="0"/>
    <s v="Florida"/>
  </r>
  <r>
    <x v="841"/>
    <n v="226656"/>
    <s v="Classic - 3 meals per week for 2 people"/>
    <x v="1"/>
    <x v="3"/>
    <d v="2015-04-19T00:00:00"/>
    <n v="0"/>
    <s v="Florida"/>
  </r>
  <r>
    <x v="842"/>
    <n v="226658"/>
    <s v="Classic - 3 meals per week for 2 people"/>
    <x v="2"/>
    <x v="3"/>
    <d v="2015-04-19T00:00:00"/>
    <n v="0"/>
    <s v="Florida"/>
  </r>
  <r>
    <x v="843"/>
    <n v="226671"/>
    <s v="Classic - 3 meals per week for 4 people"/>
    <x v="3"/>
    <x v="3"/>
    <d v="2015-04-19T00:00:00"/>
    <n v="0"/>
    <s v="Florida"/>
  </r>
  <r>
    <x v="844"/>
    <n v="226678"/>
    <s v="Classic - 3 meals per week for 2 people"/>
    <x v="2"/>
    <x v="3"/>
    <d v="2015-04-19T00:00:00"/>
    <n v="0"/>
    <s v="Florida"/>
  </r>
  <r>
    <x v="845"/>
    <n v="226683"/>
    <s v="Classic - 3 meals per week for 2 people"/>
    <x v="3"/>
    <x v="3"/>
    <d v="2015-04-19T00:00:00"/>
    <n v="0"/>
    <s v="Florida"/>
  </r>
  <r>
    <x v="846"/>
    <n v="226697"/>
    <s v="Classic - 3 meals per week for 2 people"/>
    <x v="3"/>
    <x v="3"/>
    <d v="2015-04-19T00:00:00"/>
    <n v="0"/>
    <s v="Florid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CB4925-781D-40C5-B237-E88810F1D0B5}"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Weekdays">
  <location ref="G5:H13" firstHeaderRow="1" firstDataRow="1" firstDataCol="1"/>
  <pivotFields count="12">
    <pivotField axis="axisRow" numFmtId="22" showAll="0">
      <items count="848">
        <item x="35"/>
        <item x="36"/>
        <item x="37"/>
        <item x="38"/>
        <item x="39"/>
        <item x="40"/>
        <item x="41"/>
        <item x="42"/>
        <item x="43"/>
        <item x="44"/>
        <item x="45"/>
        <item x="46"/>
        <item x="47"/>
        <item x="48"/>
        <item x="49"/>
        <item x="25"/>
        <item x="50"/>
        <item x="52"/>
        <item x="53"/>
        <item x="54"/>
        <item x="55"/>
        <item x="56"/>
        <item x="31"/>
        <item x="57"/>
        <item x="34"/>
        <item x="58"/>
        <item x="59"/>
        <item x="60"/>
        <item x="61"/>
        <item x="62"/>
        <item x="63"/>
        <item x="64"/>
        <item x="67"/>
        <item x="66"/>
        <item x="68"/>
        <item x="69"/>
        <item x="70"/>
        <item x="71"/>
        <item x="72"/>
        <item x="73"/>
        <item x="74"/>
        <item x="16"/>
        <item x="75"/>
        <item x="76"/>
        <item x="65"/>
        <item x="77"/>
        <item x="78"/>
        <item x="79"/>
        <item x="80"/>
        <item x="81"/>
        <item x="82"/>
        <item x="84"/>
        <item x="51"/>
        <item x="83"/>
        <item x="85"/>
        <item x="86"/>
        <item x="87"/>
        <item x="88"/>
        <item x="90"/>
        <item x="91"/>
        <item x="89"/>
        <item x="92"/>
        <item x="93"/>
        <item x="94"/>
        <item x="95"/>
        <item x="96"/>
        <item x="97"/>
        <item x="98"/>
        <item x="100"/>
        <item x="32"/>
        <item x="99"/>
        <item x="101"/>
        <item x="29"/>
        <item x="103"/>
        <item x="102"/>
        <item x="104"/>
        <item x="105"/>
        <item x="106"/>
        <item x="28"/>
        <item x="108"/>
        <item x="109"/>
        <item x="110"/>
        <item x="107"/>
        <item x="111"/>
        <item x="113"/>
        <item x="112"/>
        <item x="114"/>
        <item x="115"/>
        <item x="116"/>
        <item x="117"/>
        <item x="118"/>
        <item x="120"/>
        <item x="121"/>
        <item x="122"/>
        <item x="119"/>
        <item x="124"/>
        <item x="11"/>
        <item x="125"/>
        <item x="127"/>
        <item x="126"/>
        <item x="128"/>
        <item x="129"/>
        <item x="130"/>
        <item x="131"/>
        <item x="132"/>
        <item x="133"/>
        <item x="21"/>
        <item x="134"/>
        <item x="135"/>
        <item x="136"/>
        <item x="137"/>
        <item x="139"/>
        <item x="138"/>
        <item x="140"/>
        <item x="141"/>
        <item x="142"/>
        <item x="143"/>
        <item x="15"/>
        <item x="144"/>
        <item x="145"/>
        <item x="146"/>
        <item x="148"/>
        <item x="149"/>
        <item x="151"/>
        <item x="154"/>
        <item x="156"/>
        <item x="157"/>
        <item x="153"/>
        <item x="159"/>
        <item x="158"/>
        <item x="161"/>
        <item x="160"/>
        <item x="2"/>
        <item x="164"/>
        <item x="150"/>
        <item x="163"/>
        <item x="165"/>
        <item x="162"/>
        <item x="166"/>
        <item x="169"/>
        <item x="170"/>
        <item x="168"/>
        <item x="171"/>
        <item x="167"/>
        <item x="10"/>
        <item x="172"/>
        <item x="175"/>
        <item x="174"/>
        <item x="173"/>
        <item x="176"/>
        <item x="177"/>
        <item x="178"/>
        <item x="180"/>
        <item x="181"/>
        <item x="183"/>
        <item x="179"/>
        <item x="182"/>
        <item x="186"/>
        <item x="184"/>
        <item x="187"/>
        <item x="185"/>
        <item x="188"/>
        <item x="189"/>
        <item x="190"/>
        <item x="192"/>
        <item x="191"/>
        <item x="195"/>
        <item x="196"/>
        <item x="197"/>
        <item x="199"/>
        <item x="200"/>
        <item x="201"/>
        <item x="202"/>
        <item x="203"/>
        <item x="193"/>
        <item x="204"/>
        <item x="205"/>
        <item x="1"/>
        <item x="206"/>
        <item x="207"/>
        <item x="208"/>
        <item x="209"/>
        <item x="155"/>
        <item x="194"/>
        <item x="210"/>
        <item x="211"/>
        <item x="212"/>
        <item x="213"/>
        <item x="214"/>
        <item x="215"/>
        <item x="216"/>
        <item x="217"/>
        <item x="219"/>
        <item x="218"/>
        <item x="220"/>
        <item x="221"/>
        <item x="222"/>
        <item x="223"/>
        <item x="224"/>
        <item x="225"/>
        <item x="226"/>
        <item x="228"/>
        <item x="227"/>
        <item x="229"/>
        <item x="230"/>
        <item x="231"/>
        <item x="233"/>
        <item x="234"/>
        <item x="235"/>
        <item x="236"/>
        <item x="239"/>
        <item x="238"/>
        <item x="240"/>
        <item x="237"/>
        <item x="242"/>
        <item x="243"/>
        <item x="245"/>
        <item x="247"/>
        <item x="248"/>
        <item x="249"/>
        <item x="244"/>
        <item x="250"/>
        <item x="251"/>
        <item x="252"/>
        <item x="241"/>
        <item x="198"/>
        <item x="253"/>
        <item x="254"/>
        <item x="23"/>
        <item x="232"/>
        <item x="255"/>
        <item x="246"/>
        <item x="3"/>
        <item x="256"/>
        <item x="257"/>
        <item x="258"/>
        <item x="260"/>
        <item x="259"/>
        <item x="261"/>
        <item x="262"/>
        <item x="263"/>
        <item x="264"/>
        <item x="266"/>
        <item x="267"/>
        <item x="268"/>
        <item x="269"/>
        <item x="265"/>
        <item x="271"/>
        <item x="270"/>
        <item x="272"/>
        <item x="273"/>
        <item x="30"/>
        <item x="276"/>
        <item x="277"/>
        <item x="278"/>
        <item x="279"/>
        <item x="275"/>
        <item x="281"/>
        <item x="280"/>
        <item x="19"/>
        <item x="282"/>
        <item x="283"/>
        <item x="274"/>
        <item x="284"/>
        <item x="285"/>
        <item x="286"/>
        <item x="287"/>
        <item x="288"/>
        <item x="289"/>
        <item x="290"/>
        <item x="291"/>
        <item x="292"/>
        <item x="293"/>
        <item x="295"/>
        <item x="296"/>
        <item x="297"/>
        <item x="298"/>
        <item x="299"/>
        <item x="301"/>
        <item x="294"/>
        <item x="300"/>
        <item x="302"/>
        <item x="303"/>
        <item x="304"/>
        <item x="305"/>
        <item x="307"/>
        <item x="308"/>
        <item x="310"/>
        <item x="312"/>
        <item x="311"/>
        <item x="313"/>
        <item x="315"/>
        <item x="314"/>
        <item x="316"/>
        <item x="317"/>
        <item x="318"/>
        <item x="319"/>
        <item x="320"/>
        <item x="321"/>
        <item x="322"/>
        <item x="324"/>
        <item x="326"/>
        <item x="325"/>
        <item x="323"/>
        <item x="327"/>
        <item x="328"/>
        <item x="329"/>
        <item x="330"/>
        <item x="309"/>
        <item x="331"/>
        <item x="332"/>
        <item x="333"/>
        <item x="334"/>
        <item x="335"/>
        <item x="336"/>
        <item x="338"/>
        <item x="339"/>
        <item x="337"/>
        <item x="340"/>
        <item x="341"/>
        <item x="343"/>
        <item x="344"/>
        <item x="345"/>
        <item x="346"/>
        <item x="348"/>
        <item x="347"/>
        <item x="349"/>
        <item x="350"/>
        <item x="351"/>
        <item x="352"/>
        <item x="353"/>
        <item x="354"/>
        <item x="14"/>
        <item x="355"/>
        <item x="356"/>
        <item x="357"/>
        <item x="358"/>
        <item x="360"/>
        <item x="361"/>
        <item x="362"/>
        <item x="363"/>
        <item x="364"/>
        <item x="365"/>
        <item x="366"/>
        <item x="306"/>
        <item x="367"/>
        <item x="7"/>
        <item x="368"/>
        <item x="369"/>
        <item x="359"/>
        <item x="371"/>
        <item x="370"/>
        <item x="372"/>
        <item x="374"/>
        <item x="373"/>
        <item x="375"/>
        <item x="376"/>
        <item x="377"/>
        <item x="378"/>
        <item x="6"/>
        <item x="379"/>
        <item x="380"/>
        <item x="381"/>
        <item x="382"/>
        <item x="20"/>
        <item x="383"/>
        <item x="384"/>
        <item x="385"/>
        <item x="387"/>
        <item x="386"/>
        <item x="388"/>
        <item x="389"/>
        <item x="390"/>
        <item x="391"/>
        <item x="392"/>
        <item x="394"/>
        <item x="395"/>
        <item x="396"/>
        <item x="393"/>
        <item x="397"/>
        <item x="398"/>
        <item x="399"/>
        <item x="400"/>
        <item x="401"/>
        <item x="402"/>
        <item x="18"/>
        <item x="403"/>
        <item x="404"/>
        <item x="405"/>
        <item x="406"/>
        <item x="407"/>
        <item x="342"/>
        <item x="408"/>
        <item x="409"/>
        <item x="411"/>
        <item x="410"/>
        <item x="412"/>
        <item x="123"/>
        <item x="413"/>
        <item x="414"/>
        <item x="415"/>
        <item x="416"/>
        <item x="418"/>
        <item x="419"/>
        <item x="421"/>
        <item x="420"/>
        <item x="422"/>
        <item x="423"/>
        <item x="12"/>
        <item x="424"/>
        <item x="425"/>
        <item x="426"/>
        <item x="427"/>
        <item x="428"/>
        <item x="429"/>
        <item x="430"/>
        <item x="432"/>
        <item x="431"/>
        <item x="433"/>
        <item x="434"/>
        <item x="435"/>
        <item x="437"/>
        <item x="438"/>
        <item x="439"/>
        <item x="440"/>
        <item x="441"/>
        <item x="442"/>
        <item x="443"/>
        <item x="436"/>
        <item x="445"/>
        <item x="446"/>
        <item x="447"/>
        <item x="448"/>
        <item x="449"/>
        <item x="450"/>
        <item x="451"/>
        <item x="452"/>
        <item x="453"/>
        <item x="454"/>
        <item x="455"/>
        <item x="417"/>
        <item x="444"/>
        <item x="458"/>
        <item x="459"/>
        <item x="457"/>
        <item x="456"/>
        <item x="460"/>
        <item x="461"/>
        <item x="463"/>
        <item x="462"/>
        <item x="464"/>
        <item x="465"/>
        <item x="466"/>
        <item x="467"/>
        <item x="469"/>
        <item x="470"/>
        <item x="472"/>
        <item x="471"/>
        <item x="474"/>
        <item x="473"/>
        <item x="475"/>
        <item x="476"/>
        <item x="478"/>
        <item x="468"/>
        <item x="479"/>
        <item x="482"/>
        <item x="483"/>
        <item x="481"/>
        <item x="485"/>
        <item x="486"/>
        <item x="480"/>
        <item x="26"/>
        <item x="477"/>
        <item x="484"/>
        <item x="487"/>
        <item x="489"/>
        <item x="490"/>
        <item x="491"/>
        <item x="488"/>
        <item x="492"/>
        <item x="493"/>
        <item x="494"/>
        <item x="495"/>
        <item x="496"/>
        <item x="497"/>
        <item x="498"/>
        <item x="499"/>
        <item x="500"/>
        <item x="501"/>
        <item x="22"/>
        <item x="502"/>
        <item x="503"/>
        <item x="504"/>
        <item x="505"/>
        <item x="506"/>
        <item x="508"/>
        <item x="507"/>
        <item x="509"/>
        <item x="510"/>
        <item x="511"/>
        <item x="512"/>
        <item x="513"/>
        <item x="514"/>
        <item x="515"/>
        <item x="17"/>
        <item x="516"/>
        <item x="517"/>
        <item x="519"/>
        <item x="518"/>
        <item x="520"/>
        <item x="521"/>
        <item x="13"/>
        <item x="523"/>
        <item x="524"/>
        <item x="525"/>
        <item x="527"/>
        <item x="526"/>
        <item x="528"/>
        <item x="33"/>
        <item x="24"/>
        <item x="529"/>
        <item x="530"/>
        <item x="531"/>
        <item x="532"/>
        <item x="533"/>
        <item x="535"/>
        <item x="537"/>
        <item x="539"/>
        <item x="538"/>
        <item x="147"/>
        <item x="540"/>
        <item x="522"/>
        <item x="541"/>
        <item x="542"/>
        <item x="543"/>
        <item x="544"/>
        <item x="545"/>
        <item x="546"/>
        <item x="547"/>
        <item x="548"/>
        <item x="549"/>
        <item x="550"/>
        <item x="551"/>
        <item x="552"/>
        <item x="553"/>
        <item x="554"/>
        <item x="534"/>
        <item x="555"/>
        <item x="556"/>
        <item x="557"/>
        <item x="558"/>
        <item x="559"/>
        <item x="560"/>
        <item x="561"/>
        <item x="562"/>
        <item x="563"/>
        <item x="564"/>
        <item x="565"/>
        <item x="566"/>
        <item x="567"/>
        <item x="568"/>
        <item x="569"/>
        <item x="570"/>
        <item x="571"/>
        <item x="572"/>
        <item x="573"/>
        <item x="574"/>
        <item x="27"/>
        <item x="575"/>
        <item x="576"/>
        <item x="577"/>
        <item x="578"/>
        <item x="579"/>
        <item x="8"/>
        <item x="580"/>
        <item x="581"/>
        <item x="583"/>
        <item x="584"/>
        <item x="585"/>
        <item x="582"/>
        <item x="586"/>
        <item x="587"/>
        <item x="588"/>
        <item x="589"/>
        <item x="590"/>
        <item x="536"/>
        <item x="152"/>
        <item x="591"/>
        <item x="592"/>
        <item x="594"/>
        <item x="593"/>
        <item x="595"/>
        <item x="596"/>
        <item x="597"/>
        <item x="598"/>
        <item x="599"/>
        <item x="600"/>
        <item x="601"/>
        <item x="602"/>
        <item x="605"/>
        <item x="604"/>
        <item x="603"/>
        <item x="0"/>
        <item x="606"/>
        <item x="608"/>
        <item x="609"/>
        <item x="607"/>
        <item x="610"/>
        <item x="611"/>
        <item x="612"/>
        <item x="613"/>
        <item x="614"/>
        <item x="615"/>
        <item x="616"/>
        <item x="617"/>
        <item x="618"/>
        <item x="619"/>
        <item x="620"/>
        <item x="621"/>
        <item x="623"/>
        <item x="622"/>
        <item x="624"/>
        <item x="625"/>
        <item x="626"/>
        <item x="627"/>
        <item x="629"/>
        <item x="628"/>
        <item x="630"/>
        <item x="631"/>
        <item x="632"/>
        <item x="633"/>
        <item x="635"/>
        <item x="634"/>
        <item x="637"/>
        <item x="636"/>
        <item x="639"/>
        <item x="640"/>
        <item x="641"/>
        <item x="642"/>
        <item x="4"/>
        <item x="643"/>
        <item x="644"/>
        <item x="646"/>
        <item x="645"/>
        <item x="648"/>
        <item x="649"/>
        <item x="650"/>
        <item x="651"/>
        <item x="647"/>
        <item x="653"/>
        <item x="655"/>
        <item x="654"/>
        <item x="656"/>
        <item x="657"/>
        <item x="659"/>
        <item x="658"/>
        <item x="661"/>
        <item x="660"/>
        <item x="662"/>
        <item x="664"/>
        <item x="663"/>
        <item x="665"/>
        <item x="666"/>
        <item x="667"/>
        <item x="668"/>
        <item x="669"/>
        <item x="638"/>
        <item x="670"/>
        <item x="671"/>
        <item x="672"/>
        <item x="673"/>
        <item x="674"/>
        <item x="675"/>
        <item x="676"/>
        <item x="677"/>
        <item x="678"/>
        <item x="679"/>
        <item x="680"/>
        <item x="681"/>
        <item x="682"/>
        <item x="684"/>
        <item x="683"/>
        <item x="652"/>
        <item x="685"/>
        <item x="686"/>
        <item x="687"/>
        <item x="690"/>
        <item x="689"/>
        <item x="691"/>
        <item x="693"/>
        <item x="694"/>
        <item x="695"/>
        <item x="5"/>
        <item x="692"/>
        <item x="697"/>
        <item x="698"/>
        <item x="696"/>
        <item x="699"/>
        <item x="700"/>
        <item x="701"/>
        <item x="702"/>
        <item x="703"/>
        <item x="704"/>
        <item x="705"/>
        <item x="688"/>
        <item x="706"/>
        <item x="707"/>
        <item x="708"/>
        <item x="709"/>
        <item x="711"/>
        <item x="710"/>
        <item x="712"/>
        <item x="713"/>
        <item x="714"/>
        <item x="715"/>
        <item x="716"/>
        <item x="717"/>
        <item x="718"/>
        <item x="719"/>
        <item x="720"/>
        <item x="721"/>
        <item x="722"/>
        <item x="723"/>
        <item x="724"/>
        <item x="726"/>
        <item x="725"/>
        <item x="727"/>
        <item x="728"/>
        <item x="729"/>
        <item x="730"/>
        <item x="731"/>
        <item x="732"/>
        <item x="733"/>
        <item x="734"/>
        <item x="735"/>
        <item x="737"/>
        <item x="736"/>
        <item x="740"/>
        <item x="741"/>
        <item x="742"/>
        <item x="739"/>
        <item x="743"/>
        <item x="744"/>
        <item x="745"/>
        <item x="746"/>
        <item x="747"/>
        <item x="748"/>
        <item x="749"/>
        <item x="750"/>
        <item x="751"/>
        <item x="752"/>
        <item x="753"/>
        <item x="755"/>
        <item x="756"/>
        <item x="754"/>
        <item x="757"/>
        <item x="758"/>
        <item x="760"/>
        <item x="761"/>
        <item x="762"/>
        <item x="759"/>
        <item x="763"/>
        <item x="764"/>
        <item x="765"/>
        <item x="766"/>
        <item x="767"/>
        <item x="769"/>
        <item x="768"/>
        <item x="771"/>
        <item x="770"/>
        <item x="773"/>
        <item x="772"/>
        <item x="774"/>
        <item x="775"/>
        <item x="776"/>
        <item x="777"/>
        <item x="778"/>
        <item x="779"/>
        <item x="780"/>
        <item x="781"/>
        <item x="782"/>
        <item x="783"/>
        <item x="784"/>
        <item x="785"/>
        <item x="786"/>
        <item x="788"/>
        <item x="789"/>
        <item x="787"/>
        <item x="790"/>
        <item x="791"/>
        <item x="792"/>
        <item x="793"/>
        <item x="794"/>
        <item x="795"/>
        <item x="796"/>
        <item x="797"/>
        <item x="798"/>
        <item x="799"/>
        <item x="800"/>
        <item x="801"/>
        <item x="802"/>
        <item x="803"/>
        <item x="804"/>
        <item x="805"/>
        <item x="806"/>
        <item x="807"/>
        <item x="808"/>
        <item x="809"/>
        <item x="811"/>
        <item x="810"/>
        <item x="813"/>
        <item x="812"/>
        <item x="814"/>
        <item x="815"/>
        <item x="816"/>
        <item x="817"/>
        <item x="818"/>
        <item x="819"/>
        <item x="822"/>
        <item x="823"/>
        <item x="824"/>
        <item x="820"/>
        <item x="821"/>
        <item x="738"/>
        <item x="825"/>
        <item x="826"/>
        <item x="827"/>
        <item x="828"/>
        <item x="829"/>
        <item x="830"/>
        <item x="831"/>
        <item x="832"/>
        <item x="833"/>
        <item x="834"/>
        <item x="835"/>
        <item x="836"/>
        <item x="837"/>
        <item x="838"/>
        <item x="9"/>
        <item x="839"/>
        <item x="840"/>
        <item x="842"/>
        <item x="841"/>
        <item x="843"/>
        <item x="844"/>
        <item x="845"/>
        <item x="846"/>
        <item t="default"/>
      </items>
    </pivotField>
    <pivotField showAll="0"/>
    <pivotField dataField="1" showAll="0"/>
    <pivotField showAll="0">
      <items count="5">
        <item x="1"/>
        <item x="3"/>
        <item x="0"/>
        <item x="2"/>
        <item t="default"/>
      </items>
    </pivotField>
    <pivotField showAll="0"/>
    <pivotField numFmtId="14" showAll="0"/>
    <pivotField showAll="0"/>
    <pivotField showAll="0"/>
    <pivotField axis="axisRow"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s>
  <rowFields count="5">
    <field x="11"/>
    <field x="10"/>
    <field x="9"/>
    <field x="8"/>
    <field x="0"/>
  </rowFields>
  <rowItems count="8">
    <i>
      <x v="104"/>
    </i>
    <i>
      <x v="105"/>
    </i>
    <i>
      <x v="106"/>
    </i>
    <i>
      <x v="107"/>
    </i>
    <i>
      <x v="108"/>
    </i>
    <i>
      <x v="109"/>
    </i>
    <i>
      <x v="110"/>
    </i>
    <i t="grand">
      <x/>
    </i>
  </rowItems>
  <colItems count="1">
    <i/>
  </colItems>
  <dataFields count="1">
    <dataField name="Total Products Sold" fld="2" subtotal="count" baseField="11" baseItem="10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6807B4-B63B-4CAA-BD03-6A39ABE7958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2:H27" firstHeaderRow="1" firstDataRow="1" firstDataCol="1" rowPageCount="1" colPageCount="1"/>
  <pivotFields count="12">
    <pivotField numFmtId="22" showAll="0">
      <items count="848">
        <item x="35"/>
        <item x="36"/>
        <item x="37"/>
        <item x="38"/>
        <item x="39"/>
        <item x="40"/>
        <item x="41"/>
        <item x="42"/>
        <item x="43"/>
        <item x="44"/>
        <item x="45"/>
        <item x="46"/>
        <item x="47"/>
        <item x="48"/>
        <item x="49"/>
        <item x="25"/>
        <item x="50"/>
        <item x="52"/>
        <item x="53"/>
        <item x="54"/>
        <item x="55"/>
        <item x="56"/>
        <item x="31"/>
        <item x="57"/>
        <item x="34"/>
        <item x="58"/>
        <item x="59"/>
        <item x="60"/>
        <item x="61"/>
        <item x="62"/>
        <item x="63"/>
        <item x="64"/>
        <item x="67"/>
        <item x="66"/>
        <item x="68"/>
        <item x="69"/>
        <item x="70"/>
        <item x="71"/>
        <item x="72"/>
        <item x="73"/>
        <item x="74"/>
        <item x="16"/>
        <item x="75"/>
        <item x="76"/>
        <item x="65"/>
        <item x="77"/>
        <item x="78"/>
        <item x="79"/>
        <item x="80"/>
        <item x="81"/>
        <item x="82"/>
        <item x="84"/>
        <item x="51"/>
        <item x="83"/>
        <item x="85"/>
        <item x="86"/>
        <item x="87"/>
        <item x="88"/>
        <item x="90"/>
        <item x="91"/>
        <item x="89"/>
        <item x="92"/>
        <item x="93"/>
        <item x="94"/>
        <item x="95"/>
        <item x="96"/>
        <item x="97"/>
        <item x="98"/>
        <item x="100"/>
        <item x="32"/>
        <item x="99"/>
        <item x="101"/>
        <item x="29"/>
        <item x="103"/>
        <item x="102"/>
        <item x="104"/>
        <item x="105"/>
        <item x="106"/>
        <item x="28"/>
        <item x="108"/>
        <item x="109"/>
        <item x="110"/>
        <item x="107"/>
        <item x="111"/>
        <item x="113"/>
        <item x="112"/>
        <item x="114"/>
        <item x="115"/>
        <item x="116"/>
        <item x="117"/>
        <item x="118"/>
        <item x="120"/>
        <item x="121"/>
        <item x="122"/>
        <item x="119"/>
        <item x="124"/>
        <item x="11"/>
        <item x="125"/>
        <item x="127"/>
        <item x="126"/>
        <item x="128"/>
        <item x="129"/>
        <item x="130"/>
        <item x="131"/>
        <item x="132"/>
        <item x="133"/>
        <item x="21"/>
        <item x="134"/>
        <item x="135"/>
        <item x="136"/>
        <item x="137"/>
        <item x="139"/>
        <item x="138"/>
        <item x="140"/>
        <item x="141"/>
        <item x="142"/>
        <item x="143"/>
        <item x="15"/>
        <item x="144"/>
        <item x="145"/>
        <item x="146"/>
        <item x="148"/>
        <item x="149"/>
        <item x="151"/>
        <item x="154"/>
        <item x="156"/>
        <item x="157"/>
        <item x="153"/>
        <item x="159"/>
        <item x="158"/>
        <item x="161"/>
        <item x="160"/>
        <item x="2"/>
        <item x="164"/>
        <item x="150"/>
        <item x="163"/>
        <item x="165"/>
        <item x="162"/>
        <item x="166"/>
        <item x="169"/>
        <item x="170"/>
        <item x="168"/>
        <item x="171"/>
        <item x="167"/>
        <item x="10"/>
        <item x="172"/>
        <item x="175"/>
        <item x="174"/>
        <item x="173"/>
        <item x="176"/>
        <item x="177"/>
        <item x="178"/>
        <item x="180"/>
        <item x="181"/>
        <item x="183"/>
        <item x="179"/>
        <item x="182"/>
        <item x="186"/>
        <item x="184"/>
        <item x="187"/>
        <item x="185"/>
        <item x="188"/>
        <item x="189"/>
        <item x="190"/>
        <item x="192"/>
        <item x="191"/>
        <item x="195"/>
        <item x="196"/>
        <item x="197"/>
        <item x="199"/>
        <item x="200"/>
        <item x="201"/>
        <item x="202"/>
        <item x="203"/>
        <item x="193"/>
        <item x="204"/>
        <item x="205"/>
        <item x="1"/>
        <item x="206"/>
        <item x="207"/>
        <item x="208"/>
        <item x="209"/>
        <item x="155"/>
        <item x="194"/>
        <item x="210"/>
        <item x="211"/>
        <item x="212"/>
        <item x="213"/>
        <item x="214"/>
        <item x="215"/>
        <item x="216"/>
        <item x="217"/>
        <item x="219"/>
        <item x="218"/>
        <item x="220"/>
        <item x="221"/>
        <item x="222"/>
        <item x="223"/>
        <item x="224"/>
        <item x="225"/>
        <item x="226"/>
        <item x="228"/>
        <item x="227"/>
        <item x="229"/>
        <item x="230"/>
        <item x="231"/>
        <item x="233"/>
        <item x="234"/>
        <item x="235"/>
        <item x="236"/>
        <item x="239"/>
        <item x="238"/>
        <item x="240"/>
        <item x="237"/>
        <item x="242"/>
        <item x="243"/>
        <item x="245"/>
        <item x="247"/>
        <item x="248"/>
        <item x="249"/>
        <item x="244"/>
        <item x="250"/>
        <item x="251"/>
        <item x="252"/>
        <item x="241"/>
        <item x="198"/>
        <item x="253"/>
        <item x="254"/>
        <item x="23"/>
        <item x="232"/>
        <item x="255"/>
        <item x="246"/>
        <item x="3"/>
        <item x="256"/>
        <item x="257"/>
        <item x="258"/>
        <item x="260"/>
        <item x="259"/>
        <item x="261"/>
        <item x="262"/>
        <item x="263"/>
        <item x="264"/>
        <item x="266"/>
        <item x="267"/>
        <item x="268"/>
        <item x="269"/>
        <item x="265"/>
        <item x="271"/>
        <item x="270"/>
        <item x="272"/>
        <item x="273"/>
        <item x="30"/>
        <item x="276"/>
        <item x="277"/>
        <item x="278"/>
        <item x="279"/>
        <item x="275"/>
        <item x="281"/>
        <item x="280"/>
        <item x="19"/>
        <item x="282"/>
        <item x="283"/>
        <item x="274"/>
        <item x="284"/>
        <item x="285"/>
        <item x="286"/>
        <item x="287"/>
        <item x="288"/>
        <item x="289"/>
        <item x="290"/>
        <item x="291"/>
        <item x="292"/>
        <item x="293"/>
        <item x="295"/>
        <item x="296"/>
        <item x="297"/>
        <item x="298"/>
        <item x="299"/>
        <item x="301"/>
        <item x="294"/>
        <item x="300"/>
        <item x="302"/>
        <item x="303"/>
        <item x="304"/>
        <item x="305"/>
        <item x="307"/>
        <item x="308"/>
        <item x="310"/>
        <item x="312"/>
        <item x="311"/>
        <item x="313"/>
        <item x="315"/>
        <item x="314"/>
        <item x="316"/>
        <item x="317"/>
        <item x="318"/>
        <item x="319"/>
        <item x="320"/>
        <item x="321"/>
        <item x="322"/>
        <item x="324"/>
        <item x="326"/>
        <item x="325"/>
        <item x="323"/>
        <item x="327"/>
        <item x="328"/>
        <item x="329"/>
        <item x="330"/>
        <item x="309"/>
        <item x="331"/>
        <item x="332"/>
        <item x="333"/>
        <item x="334"/>
        <item x="335"/>
        <item x="336"/>
        <item x="338"/>
        <item x="339"/>
        <item x="337"/>
        <item x="340"/>
        <item x="341"/>
        <item x="343"/>
        <item x="344"/>
        <item x="345"/>
        <item x="346"/>
        <item x="348"/>
        <item x="347"/>
        <item x="349"/>
        <item x="350"/>
        <item x="351"/>
        <item x="352"/>
        <item x="353"/>
        <item x="354"/>
        <item x="14"/>
        <item x="355"/>
        <item x="356"/>
        <item x="357"/>
        <item x="358"/>
        <item x="360"/>
        <item x="361"/>
        <item x="362"/>
        <item x="363"/>
        <item x="364"/>
        <item x="365"/>
        <item x="366"/>
        <item x="306"/>
        <item x="367"/>
        <item x="7"/>
        <item x="368"/>
        <item x="369"/>
        <item x="359"/>
        <item x="371"/>
        <item x="370"/>
        <item x="372"/>
        <item x="374"/>
        <item x="373"/>
        <item x="375"/>
        <item x="376"/>
        <item x="377"/>
        <item x="378"/>
        <item x="6"/>
        <item x="379"/>
        <item x="380"/>
        <item x="381"/>
        <item x="382"/>
        <item x="20"/>
        <item x="383"/>
        <item x="384"/>
        <item x="385"/>
        <item x="387"/>
        <item x="386"/>
        <item x="388"/>
        <item x="389"/>
        <item x="390"/>
        <item x="391"/>
        <item x="392"/>
        <item x="394"/>
        <item x="395"/>
        <item x="396"/>
        <item x="393"/>
        <item x="397"/>
        <item x="398"/>
        <item x="399"/>
        <item x="400"/>
        <item x="401"/>
        <item x="402"/>
        <item x="18"/>
        <item x="403"/>
        <item x="404"/>
        <item x="405"/>
        <item x="406"/>
        <item x="407"/>
        <item x="342"/>
        <item x="408"/>
        <item x="409"/>
        <item x="411"/>
        <item x="410"/>
        <item x="412"/>
        <item x="123"/>
        <item x="413"/>
        <item x="414"/>
        <item x="415"/>
        <item x="416"/>
        <item x="418"/>
        <item x="419"/>
        <item x="421"/>
        <item x="420"/>
        <item x="422"/>
        <item x="423"/>
        <item x="12"/>
        <item x="424"/>
        <item x="425"/>
        <item x="426"/>
        <item x="427"/>
        <item x="428"/>
        <item x="429"/>
        <item x="430"/>
        <item x="432"/>
        <item x="431"/>
        <item x="433"/>
        <item x="434"/>
        <item x="435"/>
        <item x="437"/>
        <item x="438"/>
        <item x="439"/>
        <item x="440"/>
        <item x="441"/>
        <item x="442"/>
        <item x="443"/>
        <item x="436"/>
        <item x="445"/>
        <item x="446"/>
        <item x="447"/>
        <item x="448"/>
        <item x="449"/>
        <item x="450"/>
        <item x="451"/>
        <item x="452"/>
        <item x="453"/>
        <item x="454"/>
        <item x="455"/>
        <item x="417"/>
        <item x="444"/>
        <item x="458"/>
        <item x="459"/>
        <item x="457"/>
        <item x="456"/>
        <item x="460"/>
        <item x="461"/>
        <item x="463"/>
        <item x="462"/>
        <item x="464"/>
        <item x="465"/>
        <item x="466"/>
        <item x="467"/>
        <item x="469"/>
        <item x="470"/>
        <item x="472"/>
        <item x="471"/>
        <item x="474"/>
        <item x="473"/>
        <item x="475"/>
        <item x="476"/>
        <item x="478"/>
        <item x="468"/>
        <item x="479"/>
        <item x="482"/>
        <item x="483"/>
        <item x="481"/>
        <item x="485"/>
        <item x="486"/>
        <item x="480"/>
        <item x="26"/>
        <item x="477"/>
        <item x="484"/>
        <item x="487"/>
        <item x="489"/>
        <item x="490"/>
        <item x="491"/>
        <item x="488"/>
        <item x="492"/>
        <item x="493"/>
        <item x="494"/>
        <item x="495"/>
        <item x="496"/>
        <item x="497"/>
        <item x="498"/>
        <item x="499"/>
        <item x="500"/>
        <item x="501"/>
        <item x="22"/>
        <item x="502"/>
        <item x="503"/>
        <item x="504"/>
        <item x="505"/>
        <item x="506"/>
        <item x="508"/>
        <item x="507"/>
        <item x="509"/>
        <item x="510"/>
        <item x="511"/>
        <item x="512"/>
        <item x="513"/>
        <item x="514"/>
        <item x="515"/>
        <item x="17"/>
        <item x="516"/>
        <item x="517"/>
        <item x="519"/>
        <item x="518"/>
        <item x="520"/>
        <item x="521"/>
        <item x="13"/>
        <item x="523"/>
        <item x="524"/>
        <item x="525"/>
        <item x="527"/>
        <item x="526"/>
        <item x="528"/>
        <item x="33"/>
        <item x="24"/>
        <item x="529"/>
        <item x="530"/>
        <item x="531"/>
        <item x="532"/>
        <item x="533"/>
        <item x="535"/>
        <item x="537"/>
        <item x="539"/>
        <item x="538"/>
        <item x="147"/>
        <item x="540"/>
        <item x="522"/>
        <item x="541"/>
        <item x="542"/>
        <item x="543"/>
        <item x="544"/>
        <item x="545"/>
        <item x="546"/>
        <item x="547"/>
        <item x="548"/>
        <item x="549"/>
        <item x="550"/>
        <item x="551"/>
        <item x="552"/>
        <item x="553"/>
        <item x="554"/>
        <item x="534"/>
        <item x="555"/>
        <item x="556"/>
        <item x="557"/>
        <item x="558"/>
        <item x="559"/>
        <item x="560"/>
        <item x="561"/>
        <item x="562"/>
        <item x="563"/>
        <item x="564"/>
        <item x="565"/>
        <item x="566"/>
        <item x="567"/>
        <item x="568"/>
        <item x="569"/>
        <item x="570"/>
        <item x="571"/>
        <item x="572"/>
        <item x="573"/>
        <item x="574"/>
        <item x="27"/>
        <item x="575"/>
        <item x="576"/>
        <item x="577"/>
        <item x="578"/>
        <item x="579"/>
        <item x="8"/>
        <item x="580"/>
        <item x="581"/>
        <item x="583"/>
        <item x="584"/>
        <item x="585"/>
        <item x="582"/>
        <item x="586"/>
        <item x="587"/>
        <item x="588"/>
        <item x="589"/>
        <item x="590"/>
        <item x="536"/>
        <item x="152"/>
        <item x="591"/>
        <item x="592"/>
        <item x="594"/>
        <item x="593"/>
        <item x="595"/>
        <item x="596"/>
        <item x="597"/>
        <item x="598"/>
        <item x="599"/>
        <item x="600"/>
        <item x="601"/>
        <item x="602"/>
        <item x="605"/>
        <item x="604"/>
        <item x="603"/>
        <item x="0"/>
        <item x="606"/>
        <item x="608"/>
        <item x="609"/>
        <item x="607"/>
        <item x="610"/>
        <item x="611"/>
        <item x="612"/>
        <item x="613"/>
        <item x="614"/>
        <item x="615"/>
        <item x="616"/>
        <item x="617"/>
        <item x="618"/>
        <item x="619"/>
        <item x="620"/>
        <item x="621"/>
        <item x="623"/>
        <item x="622"/>
        <item x="624"/>
        <item x="625"/>
        <item x="626"/>
        <item x="627"/>
        <item x="629"/>
        <item x="628"/>
        <item x="630"/>
        <item x="631"/>
        <item x="632"/>
        <item x="633"/>
        <item x="635"/>
        <item x="634"/>
        <item x="637"/>
        <item x="636"/>
        <item x="639"/>
        <item x="640"/>
        <item x="641"/>
        <item x="642"/>
        <item x="4"/>
        <item x="643"/>
        <item x="644"/>
        <item x="646"/>
        <item x="645"/>
        <item x="648"/>
        <item x="649"/>
        <item x="650"/>
        <item x="651"/>
        <item x="647"/>
        <item x="653"/>
        <item x="655"/>
        <item x="654"/>
        <item x="656"/>
        <item x="657"/>
        <item x="659"/>
        <item x="658"/>
        <item x="661"/>
        <item x="660"/>
        <item x="662"/>
        <item x="664"/>
        <item x="663"/>
        <item x="665"/>
        <item x="666"/>
        <item x="667"/>
        <item x="668"/>
        <item x="669"/>
        <item x="638"/>
        <item x="670"/>
        <item x="671"/>
        <item x="672"/>
        <item x="673"/>
        <item x="674"/>
        <item x="675"/>
        <item x="676"/>
        <item x="677"/>
        <item x="678"/>
        <item x="679"/>
        <item x="680"/>
        <item x="681"/>
        <item x="682"/>
        <item x="684"/>
        <item x="683"/>
        <item x="652"/>
        <item x="685"/>
        <item x="686"/>
        <item x="687"/>
        <item x="690"/>
        <item x="689"/>
        <item x="691"/>
        <item x="693"/>
        <item x="694"/>
        <item x="695"/>
        <item x="5"/>
        <item x="692"/>
        <item x="697"/>
        <item x="698"/>
        <item x="696"/>
        <item x="699"/>
        <item x="700"/>
        <item x="701"/>
        <item x="702"/>
        <item x="703"/>
        <item x="704"/>
        <item x="705"/>
        <item x="688"/>
        <item x="706"/>
        <item x="707"/>
        <item x="708"/>
        <item x="709"/>
        <item x="711"/>
        <item x="710"/>
        <item x="712"/>
        <item x="713"/>
        <item x="714"/>
        <item x="715"/>
        <item x="716"/>
        <item x="717"/>
        <item x="718"/>
        <item x="719"/>
        <item x="720"/>
        <item x="721"/>
        <item x="722"/>
        <item x="723"/>
        <item x="724"/>
        <item x="726"/>
        <item x="725"/>
        <item x="727"/>
        <item x="728"/>
        <item x="729"/>
        <item x="730"/>
        <item x="731"/>
        <item x="732"/>
        <item x="733"/>
        <item x="734"/>
        <item x="735"/>
        <item x="737"/>
        <item x="736"/>
        <item x="740"/>
        <item x="741"/>
        <item x="742"/>
        <item x="739"/>
        <item x="743"/>
        <item x="744"/>
        <item x="745"/>
        <item x="746"/>
        <item x="747"/>
        <item x="748"/>
        <item x="749"/>
        <item x="750"/>
        <item x="751"/>
        <item x="752"/>
        <item x="753"/>
        <item x="755"/>
        <item x="756"/>
        <item x="754"/>
        <item x="757"/>
        <item x="758"/>
        <item x="760"/>
        <item x="761"/>
        <item x="762"/>
        <item x="759"/>
        <item x="763"/>
        <item x="764"/>
        <item x="765"/>
        <item x="766"/>
        <item x="767"/>
        <item x="769"/>
        <item x="768"/>
        <item x="771"/>
        <item x="770"/>
        <item x="773"/>
        <item x="772"/>
        <item x="774"/>
        <item x="775"/>
        <item x="776"/>
        <item x="777"/>
        <item x="778"/>
        <item x="779"/>
        <item x="780"/>
        <item x="781"/>
        <item x="782"/>
        <item x="783"/>
        <item x="784"/>
        <item x="785"/>
        <item x="786"/>
        <item x="788"/>
        <item x="789"/>
        <item x="787"/>
        <item x="790"/>
        <item x="791"/>
        <item x="792"/>
        <item x="793"/>
        <item x="794"/>
        <item x="795"/>
        <item x="796"/>
        <item x="797"/>
        <item x="798"/>
        <item x="799"/>
        <item x="800"/>
        <item x="801"/>
        <item x="802"/>
        <item x="803"/>
        <item x="804"/>
        <item x="805"/>
        <item x="806"/>
        <item x="807"/>
        <item x="808"/>
        <item x="809"/>
        <item x="811"/>
        <item x="810"/>
        <item x="813"/>
        <item x="812"/>
        <item x="814"/>
        <item x="815"/>
        <item x="816"/>
        <item x="817"/>
        <item x="818"/>
        <item x="819"/>
        <item x="822"/>
        <item x="823"/>
        <item x="824"/>
        <item x="820"/>
        <item x="821"/>
        <item x="738"/>
        <item x="825"/>
        <item x="826"/>
        <item x="827"/>
        <item x="828"/>
        <item x="829"/>
        <item x="830"/>
        <item x="831"/>
        <item x="832"/>
        <item x="833"/>
        <item x="834"/>
        <item x="835"/>
        <item x="836"/>
        <item x="837"/>
        <item x="838"/>
        <item x="9"/>
        <item x="839"/>
        <item x="840"/>
        <item x="842"/>
        <item x="841"/>
        <item x="843"/>
        <item x="844"/>
        <item x="845"/>
        <item x="846"/>
        <item t="default"/>
      </items>
    </pivotField>
    <pivotField showAll="0"/>
    <pivotField dataField="1" showAll="0"/>
    <pivotField axis="axisRow" showAll="0">
      <items count="5">
        <item x="1"/>
        <item x="3"/>
        <item x="0"/>
        <item x="2"/>
        <item t="default"/>
      </items>
    </pivotField>
    <pivotField axis="axisPage" multipleItemSelectionAllowed="1" showAll="0">
      <items count="9">
        <item h="1" x="6"/>
        <item h="1" x="1"/>
        <item h="1" x="3"/>
        <item h="1" x="7"/>
        <item h="1" x="4"/>
        <item x="0"/>
        <item h="1" x="2"/>
        <item h="1" x="5"/>
        <item t="default"/>
      </items>
    </pivotField>
    <pivotField numFmtId="14" showAll="0"/>
    <pivotField showAll="0"/>
    <pivotField showAll="0"/>
    <pivotField showAll="0" defaultSubtotal="0"/>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s>
  <rowFields count="1">
    <field x="3"/>
  </rowFields>
  <rowItems count="5">
    <i>
      <x/>
    </i>
    <i>
      <x v="1"/>
    </i>
    <i>
      <x v="2"/>
    </i>
    <i>
      <x v="3"/>
    </i>
    <i t="grand">
      <x/>
    </i>
  </rowItems>
  <colItems count="1">
    <i/>
  </colItems>
  <pageFields count="1">
    <pageField fld="4" hier="-1"/>
  </pageFields>
  <dataFields count="1">
    <dataField name="Count of product_nam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26"/>
  <sheetViews>
    <sheetView tabSelected="1" zoomScale="91" zoomScaleNormal="85" workbookViewId="0"/>
  </sheetViews>
  <sheetFormatPr defaultColWidth="8.77734375" defaultRowHeight="14.4" x14ac:dyDescent="0.3"/>
  <cols>
    <col min="1" max="1" width="4" customWidth="1"/>
    <col min="2" max="2" width="6.6640625" customWidth="1"/>
  </cols>
  <sheetData>
    <row r="2" spans="2:3" x14ac:dyDescent="0.3">
      <c r="B2" s="2" t="s">
        <v>48</v>
      </c>
    </row>
    <row r="4" spans="2:3" x14ac:dyDescent="0.3">
      <c r="B4" s="4" t="s">
        <v>11</v>
      </c>
      <c r="C4" t="s">
        <v>40</v>
      </c>
    </row>
    <row r="5" spans="2:3" x14ac:dyDescent="0.3">
      <c r="B5" s="4"/>
    </row>
    <row r="6" spans="2:3" x14ac:dyDescent="0.3">
      <c r="B6" s="4" t="s">
        <v>12</v>
      </c>
      <c r="C6" t="s">
        <v>38</v>
      </c>
    </row>
    <row r="7" spans="2:3" x14ac:dyDescent="0.3">
      <c r="B7" s="4"/>
    </row>
    <row r="8" spans="2:3" x14ac:dyDescent="0.3">
      <c r="B8" s="4" t="s">
        <v>13</v>
      </c>
      <c r="C8" t="s">
        <v>39</v>
      </c>
    </row>
    <row r="9" spans="2:3" x14ac:dyDescent="0.3">
      <c r="B9" s="4"/>
    </row>
    <row r="10" spans="2:3" x14ac:dyDescent="0.3">
      <c r="B10" s="4" t="s">
        <v>14</v>
      </c>
      <c r="C10" t="s">
        <v>41</v>
      </c>
    </row>
    <row r="11" spans="2:3" x14ac:dyDescent="0.3">
      <c r="B11" s="4"/>
    </row>
    <row r="12" spans="2:3" x14ac:dyDescent="0.3">
      <c r="B12" s="4" t="s">
        <v>15</v>
      </c>
      <c r="C12" t="s">
        <v>42</v>
      </c>
    </row>
    <row r="13" spans="2:3" x14ac:dyDescent="0.3">
      <c r="B13" s="4"/>
    </row>
    <row r="14" spans="2:3" x14ac:dyDescent="0.3">
      <c r="B14" s="4" t="s">
        <v>16</v>
      </c>
      <c r="C14" t="s">
        <v>37</v>
      </c>
    </row>
    <row r="15" spans="2:3" x14ac:dyDescent="0.3">
      <c r="B15" s="4"/>
    </row>
    <row r="16" spans="2:3" x14ac:dyDescent="0.3">
      <c r="B16" s="4" t="s">
        <v>17</v>
      </c>
      <c r="C16" t="s">
        <v>45</v>
      </c>
    </row>
    <row r="17" spans="2:3" x14ac:dyDescent="0.3">
      <c r="B17" s="4"/>
    </row>
    <row r="18" spans="2:3" x14ac:dyDescent="0.3">
      <c r="B18" s="4" t="s">
        <v>18</v>
      </c>
      <c r="C18" t="s">
        <v>43</v>
      </c>
    </row>
    <row r="19" spans="2:3" x14ac:dyDescent="0.3">
      <c r="B19" s="4"/>
    </row>
    <row r="20" spans="2:3" x14ac:dyDescent="0.3">
      <c r="B20" s="4" t="s">
        <v>19</v>
      </c>
      <c r="C20" t="s">
        <v>50</v>
      </c>
    </row>
    <row r="21" spans="2:3" x14ac:dyDescent="0.3">
      <c r="B21" s="4"/>
    </row>
    <row r="22" spans="2:3" x14ac:dyDescent="0.3">
      <c r="B22" s="4" t="s">
        <v>20</v>
      </c>
      <c r="C22" t="s">
        <v>44</v>
      </c>
    </row>
    <row r="23" spans="2:3" x14ac:dyDescent="0.3">
      <c r="B23" s="4"/>
    </row>
    <row r="24" spans="2:3" x14ac:dyDescent="0.3">
      <c r="B24" s="4" t="s">
        <v>21</v>
      </c>
      <c r="C24" t="s">
        <v>49</v>
      </c>
    </row>
    <row r="25" spans="2:3" x14ac:dyDescent="0.3">
      <c r="B25" s="4"/>
    </row>
    <row r="26" spans="2:3" x14ac:dyDescent="0.3">
      <c r="B26" t="s">
        <v>46</v>
      </c>
      <c r="C26" t="s">
        <v>47</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63"/>
  <sheetViews>
    <sheetView topLeftCell="D18" workbookViewId="0">
      <selection activeCell="G37" sqref="G37"/>
    </sheetView>
  </sheetViews>
  <sheetFormatPr defaultColWidth="8.77734375" defaultRowHeight="14.4" x14ac:dyDescent="0.3"/>
  <cols>
    <col min="1" max="1" width="15.33203125" bestFit="1" customWidth="1"/>
    <col min="2" max="2" width="13.33203125" bestFit="1" customWidth="1"/>
    <col min="3" max="3" width="44" bestFit="1" customWidth="1"/>
    <col min="4" max="4" width="30.6640625" bestFit="1" customWidth="1"/>
    <col min="5" max="5" width="12" bestFit="1" customWidth="1"/>
    <col min="6" max="6" width="9.5546875" bestFit="1" customWidth="1"/>
    <col min="7" max="7" width="38.44140625" bestFit="1" customWidth="1"/>
    <col min="8" max="8" width="11.44140625" bestFit="1" customWidth="1"/>
    <col min="9" max="9" width="25.109375" bestFit="1" customWidth="1"/>
  </cols>
  <sheetData>
    <row r="1" spans="1:9" x14ac:dyDescent="0.3">
      <c r="A1" s="3" t="s">
        <v>0</v>
      </c>
      <c r="B1" s="3" t="s">
        <v>1</v>
      </c>
      <c r="C1" s="3" t="s">
        <v>2</v>
      </c>
      <c r="D1" s="3" t="s">
        <v>22</v>
      </c>
      <c r="E1" s="3" t="s">
        <v>35</v>
      </c>
      <c r="F1" s="3" t="s">
        <v>63</v>
      </c>
      <c r="G1" s="3" t="s">
        <v>65</v>
      </c>
      <c r="H1" s="3" t="s">
        <v>36</v>
      </c>
      <c r="I1" s="3" t="s">
        <v>93</v>
      </c>
    </row>
    <row r="2" spans="1:9" x14ac:dyDescent="0.3">
      <c r="A2" s="1">
        <v>42111.549525462964</v>
      </c>
      <c r="B2">
        <v>71041</v>
      </c>
      <c r="C2" t="s">
        <v>3</v>
      </c>
      <c r="D2" t="s">
        <v>10</v>
      </c>
      <c r="E2" s="4" t="s">
        <v>30</v>
      </c>
      <c r="F2" s="6">
        <f>DATE(YEAR($A2),MONTH($A2),DAY($A2))</f>
        <v>42111</v>
      </c>
      <c r="G2">
        <f>IF(AND($D2="Newsletters (internal)", $E2="New York"),1,0)</f>
        <v>0</v>
      </c>
      <c r="H2" t="str">
        <f>INDEX(State!$B$1:$I$1, MATCH(Data!$E2,State!$B$2:$I$2,0))</f>
        <v>California</v>
      </c>
      <c r="I2" t="str">
        <f>IF($F2 = DATE(2015,4,14),$B2,"")</f>
        <v/>
      </c>
    </row>
    <row r="3" spans="1:9" x14ac:dyDescent="0.3">
      <c r="A3" s="1">
        <v>42108.480775462966</v>
      </c>
      <c r="B3">
        <v>103289</v>
      </c>
      <c r="C3" t="s">
        <v>3</v>
      </c>
      <c r="D3" t="s">
        <v>6</v>
      </c>
      <c r="E3" s="4" t="s">
        <v>26</v>
      </c>
      <c r="F3" s="6">
        <f t="shared" ref="F3:F66" si="0">DATE(YEAR($A3),MONTH($A3),DAY($A3))</f>
        <v>42108</v>
      </c>
      <c r="G3">
        <f t="shared" ref="G3:G66" si="1">IF(AND($D3="Newsletters (internal)", $E3="New York"),1,0)</f>
        <v>0</v>
      </c>
      <c r="H3" t="str">
        <f>INDEX(State!$B$1:$I$1, MATCH(Data!$E3,State!$B$2:$I$2,0))</f>
        <v>California</v>
      </c>
      <c r="I3">
        <f>IF($F3 = DATE(2015,4,14),$B3,"")</f>
        <v>103289</v>
      </c>
    </row>
    <row r="4" spans="1:9" x14ac:dyDescent="0.3">
      <c r="A4" s="1">
        <v>42108.412037037036</v>
      </c>
      <c r="B4">
        <v>107746</v>
      </c>
      <c r="C4" t="s">
        <v>3</v>
      </c>
      <c r="D4" t="s">
        <v>6</v>
      </c>
      <c r="E4" s="4" t="s">
        <v>26</v>
      </c>
      <c r="F4" s="6">
        <f t="shared" si="0"/>
        <v>42108</v>
      </c>
      <c r="G4">
        <f t="shared" si="1"/>
        <v>0</v>
      </c>
      <c r="H4" t="str">
        <f>INDEX(State!$B$1:$I$1, MATCH(Data!$E4,State!$B$2:$I$2,0))</f>
        <v>California</v>
      </c>
      <c r="I4">
        <f t="shared" ref="I4:I67" si="2">IF($F4 = DATE(2015,4,14),$B4,"")</f>
        <v>107746</v>
      </c>
    </row>
    <row r="5" spans="1:9" x14ac:dyDescent="0.3">
      <c r="A5" s="1">
        <v>42108.672430555554</v>
      </c>
      <c r="B5">
        <v>157441</v>
      </c>
      <c r="C5" t="s">
        <v>5</v>
      </c>
      <c r="D5" t="s">
        <v>6</v>
      </c>
      <c r="E5" s="4" t="s">
        <v>27</v>
      </c>
      <c r="F5" s="6">
        <f t="shared" si="0"/>
        <v>42108</v>
      </c>
      <c r="G5">
        <f t="shared" si="1"/>
        <v>0</v>
      </c>
      <c r="H5" t="str">
        <f>INDEX(State!$B$1:$I$1, MATCH(Data!$E5,State!$B$2:$I$2,0))</f>
        <v>California</v>
      </c>
      <c r="I5">
        <f t="shared" si="2"/>
        <v>157441</v>
      </c>
    </row>
    <row r="6" spans="1:9" x14ac:dyDescent="0.3">
      <c r="A6" s="1">
        <v>42112.336342592593</v>
      </c>
      <c r="B6">
        <v>158646</v>
      </c>
      <c r="C6" t="s">
        <v>3</v>
      </c>
      <c r="D6" t="s">
        <v>6</v>
      </c>
      <c r="E6" s="4" t="s">
        <v>30</v>
      </c>
      <c r="F6" s="6">
        <f t="shared" si="0"/>
        <v>42112</v>
      </c>
      <c r="G6">
        <f t="shared" si="1"/>
        <v>0</v>
      </c>
      <c r="H6" t="str">
        <f>INDEX(State!$B$1:$I$1, MATCH(Data!$E6,State!$B$2:$I$2,0))</f>
        <v>California</v>
      </c>
      <c r="I6" t="str">
        <f t="shared" si="2"/>
        <v/>
      </c>
    </row>
    <row r="7" spans="1:9" x14ac:dyDescent="0.3">
      <c r="A7" s="1">
        <v>42112.653692129628</v>
      </c>
      <c r="B7">
        <v>178843</v>
      </c>
      <c r="C7" t="s">
        <v>4</v>
      </c>
      <c r="D7" t="s">
        <v>8</v>
      </c>
      <c r="E7" s="4" t="s">
        <v>29</v>
      </c>
      <c r="F7" s="6">
        <f t="shared" si="0"/>
        <v>42112</v>
      </c>
      <c r="G7">
        <f t="shared" si="1"/>
        <v>0</v>
      </c>
      <c r="H7" t="str">
        <f>INDEX(State!$B$1:$I$1, MATCH(Data!$E7,State!$B$2:$I$2,0))</f>
        <v>Florida</v>
      </c>
      <c r="I7" t="str">
        <f t="shared" si="2"/>
        <v/>
      </c>
    </row>
    <row r="8" spans="1:9" x14ac:dyDescent="0.3">
      <c r="A8" s="1">
        <v>42109.406458333331</v>
      </c>
      <c r="B8">
        <v>179297</v>
      </c>
      <c r="C8" t="s">
        <v>3</v>
      </c>
      <c r="D8" t="s">
        <v>6</v>
      </c>
      <c r="E8" s="4" t="s">
        <v>28</v>
      </c>
      <c r="F8" s="6">
        <f t="shared" si="0"/>
        <v>42109</v>
      </c>
      <c r="G8">
        <f t="shared" si="1"/>
        <v>0</v>
      </c>
      <c r="H8" t="str">
        <f>INDEX(State!$B$1:$I$1, MATCH(Data!$E8,State!$B$2:$I$2,0))</f>
        <v>Pennsylvania</v>
      </c>
      <c r="I8" t="str">
        <f t="shared" si="2"/>
        <v/>
      </c>
    </row>
    <row r="9" spans="1:9" x14ac:dyDescent="0.3">
      <c r="A9" s="1">
        <v>42109.34820601852</v>
      </c>
      <c r="B9">
        <v>182439</v>
      </c>
      <c r="C9" t="s">
        <v>4</v>
      </c>
      <c r="D9" t="s">
        <v>6</v>
      </c>
      <c r="E9" s="4" t="s">
        <v>27</v>
      </c>
      <c r="F9" s="6">
        <f t="shared" si="0"/>
        <v>42109</v>
      </c>
      <c r="G9">
        <f t="shared" si="1"/>
        <v>0</v>
      </c>
      <c r="H9" t="str">
        <f>INDEX(State!$B$1:$I$1, MATCH(Data!$E9,State!$B$2:$I$2,0))</f>
        <v>California</v>
      </c>
      <c r="I9" t="str">
        <f t="shared" si="2"/>
        <v/>
      </c>
    </row>
    <row r="10" spans="1:9" x14ac:dyDescent="0.3">
      <c r="A10" s="1">
        <v>42111.28979166667</v>
      </c>
      <c r="B10">
        <v>186180</v>
      </c>
      <c r="C10" t="s">
        <v>3</v>
      </c>
      <c r="D10" t="s">
        <v>7</v>
      </c>
      <c r="E10" s="4" t="s">
        <v>30</v>
      </c>
      <c r="F10" s="6">
        <f t="shared" si="0"/>
        <v>42111</v>
      </c>
      <c r="G10">
        <f t="shared" si="1"/>
        <v>0</v>
      </c>
      <c r="H10" t="str">
        <f>INDEX(State!$B$1:$I$1, MATCH(Data!$E10,State!$B$2:$I$2,0))</f>
        <v>California</v>
      </c>
      <c r="I10" t="str">
        <f t="shared" si="2"/>
        <v/>
      </c>
    </row>
    <row r="11" spans="1:9" x14ac:dyDescent="0.3">
      <c r="A11" s="1">
        <v>42113.860636574071</v>
      </c>
      <c r="B11">
        <v>190396</v>
      </c>
      <c r="C11" t="s">
        <v>3</v>
      </c>
      <c r="D11" t="s">
        <v>8</v>
      </c>
      <c r="E11" s="4" t="s">
        <v>29</v>
      </c>
      <c r="F11" s="6">
        <f t="shared" si="0"/>
        <v>42113</v>
      </c>
      <c r="G11">
        <f t="shared" si="1"/>
        <v>0</v>
      </c>
      <c r="H11" t="str">
        <f>INDEX(State!$B$1:$I$1, MATCH(Data!$E11,State!$B$2:$I$2,0))</f>
        <v>Florida</v>
      </c>
      <c r="I11" t="str">
        <f t="shared" si="2"/>
        <v/>
      </c>
    </row>
    <row r="12" spans="1:9" x14ac:dyDescent="0.3">
      <c r="A12" s="1">
        <v>42108.434999999998</v>
      </c>
      <c r="B12">
        <v>194229</v>
      </c>
      <c r="C12" t="s">
        <v>3</v>
      </c>
      <c r="D12" t="s">
        <v>10</v>
      </c>
      <c r="E12" s="4" t="s">
        <v>26</v>
      </c>
      <c r="F12" s="6">
        <f t="shared" si="0"/>
        <v>42108</v>
      </c>
      <c r="G12">
        <f t="shared" si="1"/>
        <v>0</v>
      </c>
      <c r="H12" t="str">
        <f>INDEX(State!$B$1:$I$1, MATCH(Data!$E12,State!$B$2:$I$2,0))</f>
        <v>California</v>
      </c>
      <c r="I12">
        <f t="shared" si="2"/>
        <v>194229</v>
      </c>
    </row>
    <row r="13" spans="1:9" x14ac:dyDescent="0.3">
      <c r="A13" s="1">
        <v>42107.845347222225</v>
      </c>
      <c r="B13">
        <v>194353</v>
      </c>
      <c r="C13" t="s">
        <v>3</v>
      </c>
      <c r="D13" t="s">
        <v>10</v>
      </c>
      <c r="E13" s="4" t="s">
        <v>25</v>
      </c>
      <c r="F13" s="6">
        <f t="shared" si="0"/>
        <v>42107</v>
      </c>
      <c r="G13">
        <f t="shared" si="1"/>
        <v>0</v>
      </c>
      <c r="H13" t="str">
        <f>INDEX(State!$B$1:$I$1, MATCH(Data!$E13,State!$B$2:$I$2,0))</f>
        <v>Washington</v>
      </c>
      <c r="I13" t="str">
        <f t="shared" si="2"/>
        <v/>
      </c>
    </row>
    <row r="14" spans="1:9" x14ac:dyDescent="0.3">
      <c r="A14" s="1">
        <v>42109.613425925927</v>
      </c>
      <c r="B14">
        <v>200286</v>
      </c>
      <c r="C14" t="s">
        <v>3</v>
      </c>
      <c r="D14" t="s">
        <v>10</v>
      </c>
      <c r="E14" s="4" t="s">
        <v>28</v>
      </c>
      <c r="F14" s="6">
        <f t="shared" si="0"/>
        <v>42109</v>
      </c>
      <c r="G14">
        <f t="shared" si="1"/>
        <v>0</v>
      </c>
      <c r="H14" t="str">
        <f>INDEX(State!$B$1:$I$1, MATCH(Data!$E14,State!$B$2:$I$2,0))</f>
        <v>Pennsylvania</v>
      </c>
      <c r="I14" t="str">
        <f t="shared" si="2"/>
        <v/>
      </c>
    </row>
    <row r="15" spans="1:9" x14ac:dyDescent="0.3">
      <c r="A15" s="1">
        <v>42110.31622685185</v>
      </c>
      <c r="B15">
        <v>201307</v>
      </c>
      <c r="C15" t="s">
        <v>3</v>
      </c>
      <c r="D15" t="s">
        <v>8</v>
      </c>
      <c r="E15" s="4" t="s">
        <v>30</v>
      </c>
      <c r="F15" s="6">
        <f t="shared" si="0"/>
        <v>42110</v>
      </c>
      <c r="G15">
        <f t="shared" si="1"/>
        <v>0</v>
      </c>
      <c r="H15" t="str">
        <f>INDEX(State!$B$1:$I$1, MATCH(Data!$E15,State!$B$2:$I$2,0))</f>
        <v>California</v>
      </c>
      <c r="I15" t="str">
        <f t="shared" si="2"/>
        <v/>
      </c>
    </row>
    <row r="16" spans="1:9" x14ac:dyDescent="0.3">
      <c r="A16" s="1">
        <v>42109.287719907406</v>
      </c>
      <c r="B16">
        <v>203319</v>
      </c>
      <c r="C16" t="s">
        <v>3</v>
      </c>
      <c r="D16" t="s">
        <v>6</v>
      </c>
      <c r="E16" s="4" t="s">
        <v>27</v>
      </c>
      <c r="F16" s="6">
        <f t="shared" si="0"/>
        <v>42109</v>
      </c>
      <c r="G16">
        <f t="shared" si="1"/>
        <v>0</v>
      </c>
      <c r="H16" t="str">
        <f>INDEX(State!$B$1:$I$1, MATCH(Data!$E16,State!$B$2:$I$2,0))</f>
        <v>California</v>
      </c>
      <c r="I16" t="str">
        <f t="shared" si="2"/>
        <v/>
      </c>
    </row>
    <row r="17" spans="1:9" x14ac:dyDescent="0.3">
      <c r="A17" s="1">
        <v>42108.357870370368</v>
      </c>
      <c r="B17">
        <v>205233</v>
      </c>
      <c r="C17" t="s">
        <v>3</v>
      </c>
      <c r="D17" t="s">
        <v>8</v>
      </c>
      <c r="E17" s="4" t="s">
        <v>26</v>
      </c>
      <c r="F17" s="6">
        <f t="shared" si="0"/>
        <v>42108</v>
      </c>
      <c r="G17">
        <f t="shared" si="1"/>
        <v>0</v>
      </c>
      <c r="H17" t="str">
        <f>INDEX(State!$B$1:$I$1, MATCH(Data!$E17,State!$B$2:$I$2,0))</f>
        <v>California</v>
      </c>
      <c r="I17">
        <f t="shared" si="2"/>
        <v>205233</v>
      </c>
    </row>
    <row r="18" spans="1:9" x14ac:dyDescent="0.3">
      <c r="A18" s="1">
        <v>42107.50577546296</v>
      </c>
      <c r="B18">
        <v>205322</v>
      </c>
      <c r="C18" t="s">
        <v>3</v>
      </c>
      <c r="D18" t="s">
        <v>6</v>
      </c>
      <c r="E18" s="4" t="s">
        <v>24</v>
      </c>
      <c r="F18" s="6">
        <f t="shared" si="0"/>
        <v>42107</v>
      </c>
      <c r="G18">
        <f t="shared" si="1"/>
        <v>0</v>
      </c>
      <c r="H18" t="str">
        <f>INDEX(State!$B$1:$I$1, MATCH(Data!$E18,State!$B$2:$I$2,0))</f>
        <v>Illinois</v>
      </c>
      <c r="I18" t="str">
        <f t="shared" si="2"/>
        <v/>
      </c>
    </row>
    <row r="19" spans="1:9" x14ac:dyDescent="0.3">
      <c r="A19" s="1">
        <v>42110.211354166669</v>
      </c>
      <c r="B19">
        <v>205611</v>
      </c>
      <c r="C19" t="s">
        <v>3</v>
      </c>
      <c r="D19" t="s">
        <v>8</v>
      </c>
      <c r="E19" s="4" t="s">
        <v>30</v>
      </c>
      <c r="F19" s="6">
        <f t="shared" si="0"/>
        <v>42110</v>
      </c>
      <c r="G19">
        <f t="shared" si="1"/>
        <v>0</v>
      </c>
      <c r="H19" t="str">
        <f>INDEX(State!$B$1:$I$1, MATCH(Data!$E19,State!$B$2:$I$2,0))</f>
        <v>California</v>
      </c>
      <c r="I19" t="str">
        <f t="shared" si="2"/>
        <v/>
      </c>
    </row>
    <row r="20" spans="1:9" x14ac:dyDescent="0.3">
      <c r="A20" s="1">
        <v>42109.512013888889</v>
      </c>
      <c r="B20">
        <v>208066</v>
      </c>
      <c r="C20" t="s">
        <v>9</v>
      </c>
      <c r="D20" t="s">
        <v>6</v>
      </c>
      <c r="E20" s="4" t="s">
        <v>28</v>
      </c>
      <c r="F20" s="6">
        <f t="shared" si="0"/>
        <v>42109</v>
      </c>
      <c r="G20">
        <f t="shared" si="1"/>
        <v>0</v>
      </c>
      <c r="H20" t="str">
        <f>INDEX(State!$B$1:$I$1, MATCH(Data!$E20,State!$B$2:$I$2,0))</f>
        <v>Pennsylvania</v>
      </c>
      <c r="I20" t="str">
        <f t="shared" si="2"/>
        <v/>
      </c>
    </row>
    <row r="21" spans="1:9" x14ac:dyDescent="0.3">
      <c r="A21" s="1">
        <v>42108.737719907411</v>
      </c>
      <c r="B21">
        <v>208079</v>
      </c>
      <c r="C21" t="s">
        <v>3</v>
      </c>
      <c r="D21" t="s">
        <v>6</v>
      </c>
      <c r="E21" s="4" t="s">
        <v>27</v>
      </c>
      <c r="F21" s="6">
        <f t="shared" si="0"/>
        <v>42108</v>
      </c>
      <c r="G21">
        <f t="shared" si="1"/>
        <v>0</v>
      </c>
      <c r="H21" t="str">
        <f>INDEX(State!$B$1:$I$1, MATCH(Data!$E21,State!$B$2:$I$2,0))</f>
        <v>California</v>
      </c>
      <c r="I21">
        <f t="shared" si="2"/>
        <v>208079</v>
      </c>
    </row>
    <row r="22" spans="1:9" x14ac:dyDescent="0.3">
      <c r="A22" s="1">
        <v>42109.415497685186</v>
      </c>
      <c r="B22">
        <v>209055</v>
      </c>
      <c r="C22" t="s">
        <v>3</v>
      </c>
      <c r="D22" t="s">
        <v>6</v>
      </c>
      <c r="E22" s="4" t="s">
        <v>28</v>
      </c>
      <c r="F22" s="6">
        <f t="shared" si="0"/>
        <v>42109</v>
      </c>
      <c r="G22">
        <f t="shared" si="1"/>
        <v>0</v>
      </c>
      <c r="H22" t="str">
        <f>INDEX(State!$B$1:$I$1, MATCH(Data!$E22,State!$B$2:$I$2,0))</f>
        <v>Pennsylvania</v>
      </c>
      <c r="I22" t="str">
        <f t="shared" si="2"/>
        <v/>
      </c>
    </row>
    <row r="23" spans="1:9" x14ac:dyDescent="0.3">
      <c r="A23" s="1">
        <v>42108.243981481479</v>
      </c>
      <c r="B23">
        <v>213420</v>
      </c>
      <c r="C23" t="s">
        <v>5</v>
      </c>
      <c r="D23" t="s">
        <v>6</v>
      </c>
      <c r="E23" s="4" t="s">
        <v>26</v>
      </c>
      <c r="F23" s="6">
        <f t="shared" si="0"/>
        <v>42108</v>
      </c>
      <c r="G23">
        <f t="shared" si="1"/>
        <v>0</v>
      </c>
      <c r="H23" t="str">
        <f>INDEX(State!$B$1:$I$1, MATCH(Data!$E23,State!$B$2:$I$2,0))</f>
        <v>California</v>
      </c>
      <c r="I23">
        <f t="shared" si="2"/>
        <v>213420</v>
      </c>
    </row>
    <row r="24" spans="1:9" x14ac:dyDescent="0.3">
      <c r="A24" s="1">
        <v>42109.854375000003</v>
      </c>
      <c r="B24">
        <v>213584</v>
      </c>
      <c r="C24" t="s">
        <v>5</v>
      </c>
      <c r="D24" t="s">
        <v>6</v>
      </c>
      <c r="E24" s="4" t="s">
        <v>30</v>
      </c>
      <c r="F24" s="6">
        <f t="shared" si="0"/>
        <v>42109</v>
      </c>
      <c r="G24">
        <f t="shared" si="1"/>
        <v>0</v>
      </c>
      <c r="H24" t="str">
        <f>INDEX(State!$B$1:$I$1, MATCH(Data!$E24,State!$B$2:$I$2,0))</f>
        <v>California</v>
      </c>
      <c r="I24" t="str">
        <f t="shared" si="2"/>
        <v/>
      </c>
    </row>
    <row r="25" spans="1:9" x14ac:dyDescent="0.3">
      <c r="A25" s="1">
        <v>42108.655069444445</v>
      </c>
      <c r="B25">
        <v>213711</v>
      </c>
      <c r="C25" t="s">
        <v>3</v>
      </c>
      <c r="D25" t="s">
        <v>6</v>
      </c>
      <c r="E25" s="4" t="s">
        <v>27</v>
      </c>
      <c r="F25" s="6">
        <f t="shared" si="0"/>
        <v>42108</v>
      </c>
      <c r="G25">
        <f t="shared" si="1"/>
        <v>0</v>
      </c>
      <c r="H25" t="str">
        <f>INDEX(State!$B$1:$I$1, MATCH(Data!$E25,State!$B$2:$I$2,0))</f>
        <v>California</v>
      </c>
      <c r="I25">
        <f t="shared" si="2"/>
        <v>213711</v>
      </c>
    </row>
    <row r="26" spans="1:9" x14ac:dyDescent="0.3">
      <c r="A26" s="1">
        <v>42110.399594907409</v>
      </c>
      <c r="B26">
        <v>214129</v>
      </c>
      <c r="C26" t="s">
        <v>5</v>
      </c>
      <c r="D26" t="s">
        <v>10</v>
      </c>
      <c r="E26" s="4" t="s">
        <v>30</v>
      </c>
      <c r="F26" s="6">
        <f t="shared" si="0"/>
        <v>42110</v>
      </c>
      <c r="G26">
        <f t="shared" si="1"/>
        <v>0</v>
      </c>
      <c r="H26" t="str">
        <f>INDEX(State!$B$1:$I$1, MATCH(Data!$E26,State!$B$2:$I$2,0))</f>
        <v>California</v>
      </c>
      <c r="I26" t="str">
        <f t="shared" si="2"/>
        <v/>
      </c>
    </row>
    <row r="27" spans="1:9" x14ac:dyDescent="0.3">
      <c r="A27" s="1">
        <v>42107.340497685182</v>
      </c>
      <c r="B27">
        <v>214667</v>
      </c>
      <c r="C27" t="s">
        <v>3</v>
      </c>
      <c r="D27" t="s">
        <v>8</v>
      </c>
      <c r="E27" s="4" t="s">
        <v>24</v>
      </c>
      <c r="F27" s="6">
        <f t="shared" si="0"/>
        <v>42107</v>
      </c>
      <c r="G27">
        <f t="shared" si="1"/>
        <v>0</v>
      </c>
      <c r="H27" t="str">
        <f>INDEX(State!$B$1:$I$1, MATCH(Data!$E27,State!$B$2:$I$2,0))</f>
        <v>Illinois</v>
      </c>
      <c r="I27" t="str">
        <f t="shared" si="2"/>
        <v/>
      </c>
    </row>
    <row r="28" spans="1:9" x14ac:dyDescent="0.3">
      <c r="A28" s="1">
        <v>42109.789120370369</v>
      </c>
      <c r="B28">
        <v>214779</v>
      </c>
      <c r="C28" t="s">
        <v>3</v>
      </c>
      <c r="D28" t="s">
        <v>8</v>
      </c>
      <c r="E28" s="4" t="s">
        <v>28</v>
      </c>
      <c r="F28" s="6">
        <f t="shared" si="0"/>
        <v>42109</v>
      </c>
      <c r="G28">
        <f t="shared" si="1"/>
        <v>0</v>
      </c>
      <c r="H28" t="str">
        <f>INDEX(State!$B$1:$I$1, MATCH(Data!$E28,State!$B$2:$I$2,0))</f>
        <v>Pennsylvania</v>
      </c>
      <c r="I28" t="str">
        <f t="shared" si="2"/>
        <v/>
      </c>
    </row>
    <row r="29" spans="1:9" x14ac:dyDescent="0.3">
      <c r="A29" s="1">
        <v>42111.218298611115</v>
      </c>
      <c r="B29">
        <v>215253</v>
      </c>
      <c r="C29" t="s">
        <v>3</v>
      </c>
      <c r="D29" t="s">
        <v>6</v>
      </c>
      <c r="E29" s="4" t="s">
        <v>30</v>
      </c>
      <c r="F29" s="6">
        <f t="shared" si="0"/>
        <v>42111</v>
      </c>
      <c r="G29">
        <f t="shared" si="1"/>
        <v>0</v>
      </c>
      <c r="H29" t="str">
        <f>INDEX(State!$B$1:$I$1, MATCH(Data!$E29,State!$B$2:$I$2,0))</f>
        <v>California</v>
      </c>
      <c r="I29" t="str">
        <f t="shared" si="2"/>
        <v/>
      </c>
    </row>
    <row r="30" spans="1:9" x14ac:dyDescent="0.3">
      <c r="A30" s="1">
        <v>42107.741886574076</v>
      </c>
      <c r="B30">
        <v>215309</v>
      </c>
      <c r="C30" t="s">
        <v>3</v>
      </c>
      <c r="D30" t="s">
        <v>8</v>
      </c>
      <c r="E30" s="4" t="s">
        <v>25</v>
      </c>
      <c r="F30" s="6">
        <f t="shared" si="0"/>
        <v>42107</v>
      </c>
      <c r="G30">
        <f t="shared" si="1"/>
        <v>0</v>
      </c>
      <c r="H30" t="str">
        <f>INDEX(State!$B$1:$I$1, MATCH(Data!$E30,State!$B$2:$I$2,0))</f>
        <v>Washington</v>
      </c>
      <c r="I30" t="str">
        <f t="shared" si="2"/>
        <v/>
      </c>
    </row>
    <row r="31" spans="1:9" x14ac:dyDescent="0.3">
      <c r="A31" s="1">
        <v>42107.709930555553</v>
      </c>
      <c r="B31">
        <v>215319</v>
      </c>
      <c r="C31" t="s">
        <v>5</v>
      </c>
      <c r="D31" t="s">
        <v>6</v>
      </c>
      <c r="E31" s="4" t="s">
        <v>25</v>
      </c>
      <c r="F31" s="6">
        <f t="shared" si="0"/>
        <v>42107</v>
      </c>
      <c r="G31">
        <f t="shared" si="1"/>
        <v>0</v>
      </c>
      <c r="H31" t="str">
        <f>INDEX(State!$B$1:$I$1, MATCH(Data!$E31,State!$B$2:$I$2,0))</f>
        <v>Washington</v>
      </c>
      <c r="I31" t="str">
        <f t="shared" si="2"/>
        <v/>
      </c>
    </row>
    <row r="32" spans="1:9" x14ac:dyDescent="0.3">
      <c r="A32" s="1">
        <v>42108.723194444443</v>
      </c>
      <c r="B32">
        <v>215332</v>
      </c>
      <c r="C32" t="s">
        <v>5</v>
      </c>
      <c r="D32" t="s">
        <v>6</v>
      </c>
      <c r="E32" s="4" t="s">
        <v>27</v>
      </c>
      <c r="F32" s="6">
        <f t="shared" si="0"/>
        <v>42108</v>
      </c>
      <c r="G32">
        <f t="shared" si="1"/>
        <v>0</v>
      </c>
      <c r="H32" t="str">
        <f>INDEX(State!$B$1:$I$1, MATCH(Data!$E32,State!$B$2:$I$2,0))</f>
        <v>California</v>
      </c>
      <c r="I32">
        <f t="shared" si="2"/>
        <v>215332</v>
      </c>
    </row>
    <row r="33" spans="1:9" x14ac:dyDescent="0.3">
      <c r="A33" s="1">
        <v>42107.368275462963</v>
      </c>
      <c r="B33">
        <v>215381</v>
      </c>
      <c r="C33" t="s">
        <v>3</v>
      </c>
      <c r="D33" t="s">
        <v>6</v>
      </c>
      <c r="E33" s="4" t="s">
        <v>24</v>
      </c>
      <c r="F33" s="6">
        <f t="shared" si="0"/>
        <v>42107</v>
      </c>
      <c r="G33">
        <f t="shared" si="1"/>
        <v>0</v>
      </c>
      <c r="H33" t="str">
        <f>INDEX(State!$B$1:$I$1, MATCH(Data!$E33,State!$B$2:$I$2,0))</f>
        <v>Illinois</v>
      </c>
      <c r="I33" t="str">
        <f t="shared" si="2"/>
        <v/>
      </c>
    </row>
    <row r="34" spans="1:9" x14ac:dyDescent="0.3">
      <c r="A34" s="1">
        <v>42107.69326388889</v>
      </c>
      <c r="B34">
        <v>215386</v>
      </c>
      <c r="C34" t="s">
        <v>4</v>
      </c>
      <c r="D34" t="s">
        <v>8</v>
      </c>
      <c r="E34" s="4" t="s">
        <v>25</v>
      </c>
      <c r="F34" s="6">
        <f t="shared" si="0"/>
        <v>42107</v>
      </c>
      <c r="G34">
        <f t="shared" si="1"/>
        <v>0</v>
      </c>
      <c r="H34" t="str">
        <f>INDEX(State!$B$1:$I$1, MATCH(Data!$E34,State!$B$2:$I$2,0))</f>
        <v>Washington</v>
      </c>
      <c r="I34" t="str">
        <f t="shared" si="2"/>
        <v/>
      </c>
    </row>
    <row r="35" spans="1:9" x14ac:dyDescent="0.3">
      <c r="A35" s="1">
        <v>42110.39607638889</v>
      </c>
      <c r="B35">
        <v>215505</v>
      </c>
      <c r="C35" t="s">
        <v>3</v>
      </c>
      <c r="D35" t="s">
        <v>8</v>
      </c>
      <c r="E35" s="4" t="s">
        <v>30</v>
      </c>
      <c r="F35" s="6">
        <f t="shared" si="0"/>
        <v>42110</v>
      </c>
      <c r="G35">
        <f t="shared" si="1"/>
        <v>0</v>
      </c>
      <c r="H35" t="str">
        <f>INDEX(State!$B$1:$I$1, MATCH(Data!$E35,State!$B$2:$I$2,0))</f>
        <v>California</v>
      </c>
      <c r="I35" t="str">
        <f t="shared" si="2"/>
        <v/>
      </c>
    </row>
    <row r="36" spans="1:9" x14ac:dyDescent="0.3">
      <c r="A36" s="1">
        <v>42107.381458333337</v>
      </c>
      <c r="B36">
        <v>215561</v>
      </c>
      <c r="C36" t="s">
        <v>3</v>
      </c>
      <c r="D36" t="s">
        <v>6</v>
      </c>
      <c r="E36" s="4" t="s">
        <v>24</v>
      </c>
      <c r="F36" s="6">
        <f t="shared" si="0"/>
        <v>42107</v>
      </c>
      <c r="G36">
        <f t="shared" si="1"/>
        <v>0</v>
      </c>
      <c r="H36" t="str">
        <f>INDEX(State!$B$1:$I$1, MATCH(Data!$E36,State!$B$2:$I$2,0))</f>
        <v>Illinois</v>
      </c>
      <c r="I36" t="str">
        <f t="shared" si="2"/>
        <v/>
      </c>
    </row>
    <row r="37" spans="1:9" x14ac:dyDescent="0.3">
      <c r="A37" s="1">
        <v>42107.100208333337</v>
      </c>
      <c r="B37">
        <v>215609</v>
      </c>
      <c r="C37" t="s">
        <v>3</v>
      </c>
      <c r="D37" t="s">
        <v>6</v>
      </c>
      <c r="E37" s="4" t="s">
        <v>23</v>
      </c>
      <c r="F37" s="6">
        <f t="shared" si="0"/>
        <v>42107</v>
      </c>
      <c r="G37">
        <f t="shared" si="1"/>
        <v>1</v>
      </c>
      <c r="H37" t="str">
        <f>INDEX(State!$B$1:$I$1, MATCH(Data!$E37,State!$B$2:$I$2,0))</f>
        <v>New York</v>
      </c>
      <c r="I37" t="str">
        <f t="shared" si="2"/>
        <v/>
      </c>
    </row>
    <row r="38" spans="1:9" x14ac:dyDescent="0.3">
      <c r="A38" s="1">
        <v>42107.185624999998</v>
      </c>
      <c r="B38">
        <v>215627</v>
      </c>
      <c r="C38" t="s">
        <v>3</v>
      </c>
      <c r="D38" t="s">
        <v>6</v>
      </c>
      <c r="E38" s="4" t="s">
        <v>23</v>
      </c>
      <c r="F38" s="6">
        <f t="shared" si="0"/>
        <v>42107</v>
      </c>
      <c r="G38">
        <f t="shared" si="1"/>
        <v>1</v>
      </c>
      <c r="H38" t="str">
        <f>INDEX(State!$B$1:$I$1, MATCH(Data!$E38,State!$B$2:$I$2,0))</f>
        <v>New York</v>
      </c>
      <c r="I38" t="str">
        <f t="shared" si="2"/>
        <v/>
      </c>
    </row>
    <row r="39" spans="1:9" x14ac:dyDescent="0.3">
      <c r="A39" s="1">
        <v>42107.208541666667</v>
      </c>
      <c r="B39">
        <v>215635</v>
      </c>
      <c r="C39" t="s">
        <v>3</v>
      </c>
      <c r="D39" t="s">
        <v>7</v>
      </c>
      <c r="E39" s="4" t="s">
        <v>23</v>
      </c>
      <c r="F39" s="6">
        <f t="shared" si="0"/>
        <v>42107</v>
      </c>
      <c r="G39">
        <f t="shared" si="1"/>
        <v>0</v>
      </c>
      <c r="H39" t="str">
        <f>INDEX(State!$B$1:$I$1, MATCH(Data!$E39,State!$B$2:$I$2,0))</f>
        <v>New York</v>
      </c>
      <c r="I39" t="str">
        <f t="shared" si="2"/>
        <v/>
      </c>
    </row>
    <row r="40" spans="1:9" x14ac:dyDescent="0.3">
      <c r="A40" s="1">
        <v>42107.218958333331</v>
      </c>
      <c r="B40">
        <v>215640</v>
      </c>
      <c r="C40" t="s">
        <v>5</v>
      </c>
      <c r="D40" t="s">
        <v>8</v>
      </c>
      <c r="E40" s="4" t="s">
        <v>23</v>
      </c>
      <c r="F40" s="6">
        <f t="shared" si="0"/>
        <v>42107</v>
      </c>
      <c r="G40">
        <f t="shared" si="1"/>
        <v>0</v>
      </c>
      <c r="H40" t="str">
        <f>INDEX(State!$B$1:$I$1, MATCH(Data!$E40,State!$B$2:$I$2,0))</f>
        <v>New York</v>
      </c>
      <c r="I40" t="str">
        <f t="shared" si="2"/>
        <v/>
      </c>
    </row>
    <row r="41" spans="1:9" x14ac:dyDescent="0.3">
      <c r="A41" s="1">
        <v>42107.223819444444</v>
      </c>
      <c r="B41">
        <v>215642</v>
      </c>
      <c r="C41" t="s">
        <v>3</v>
      </c>
      <c r="D41" t="s">
        <v>8</v>
      </c>
      <c r="E41" s="4" t="s">
        <v>23</v>
      </c>
      <c r="F41" s="6">
        <f t="shared" si="0"/>
        <v>42107</v>
      </c>
      <c r="G41">
        <f t="shared" si="1"/>
        <v>0</v>
      </c>
      <c r="H41" t="str">
        <f>INDEX(State!$B$1:$I$1, MATCH(Data!$E41,State!$B$2:$I$2,0))</f>
        <v>New York</v>
      </c>
      <c r="I41" t="str">
        <f t="shared" si="2"/>
        <v/>
      </c>
    </row>
    <row r="42" spans="1:9" x14ac:dyDescent="0.3">
      <c r="A42" s="1">
        <v>42107.240497685183</v>
      </c>
      <c r="B42">
        <v>215662</v>
      </c>
      <c r="C42" t="s">
        <v>4</v>
      </c>
      <c r="D42" t="s">
        <v>10</v>
      </c>
      <c r="E42" s="4" t="s">
        <v>23</v>
      </c>
      <c r="F42" s="6">
        <f t="shared" si="0"/>
        <v>42107</v>
      </c>
      <c r="G42">
        <f t="shared" si="1"/>
        <v>0</v>
      </c>
      <c r="H42" t="str">
        <f>INDEX(State!$B$1:$I$1, MATCH(Data!$E42,State!$B$2:$I$2,0))</f>
        <v>New York</v>
      </c>
      <c r="I42" t="str">
        <f t="shared" si="2"/>
        <v/>
      </c>
    </row>
    <row r="43" spans="1:9" x14ac:dyDescent="0.3">
      <c r="A43" s="1">
        <v>42107.260682870372</v>
      </c>
      <c r="B43">
        <v>215668</v>
      </c>
      <c r="C43" t="s">
        <v>4</v>
      </c>
      <c r="D43" t="s">
        <v>6</v>
      </c>
      <c r="E43" s="4" t="s">
        <v>23</v>
      </c>
      <c r="F43" s="6">
        <f t="shared" si="0"/>
        <v>42107</v>
      </c>
      <c r="G43">
        <f t="shared" si="1"/>
        <v>1</v>
      </c>
      <c r="H43" t="str">
        <f>INDEX(State!$B$1:$I$1, MATCH(Data!$E43,State!$B$2:$I$2,0))</f>
        <v>New York</v>
      </c>
      <c r="I43" t="str">
        <f t="shared" si="2"/>
        <v/>
      </c>
    </row>
    <row r="44" spans="1:9" x14ac:dyDescent="0.3">
      <c r="A44" s="1">
        <v>42107.266203703701</v>
      </c>
      <c r="B44">
        <v>215686</v>
      </c>
      <c r="C44" t="s">
        <v>3</v>
      </c>
      <c r="D44" t="s">
        <v>8</v>
      </c>
      <c r="E44" s="4" t="s">
        <v>23</v>
      </c>
      <c r="F44" s="6">
        <f t="shared" si="0"/>
        <v>42107</v>
      </c>
      <c r="G44">
        <f t="shared" si="1"/>
        <v>0</v>
      </c>
      <c r="H44" t="str">
        <f>INDEX(State!$B$1:$I$1, MATCH(Data!$E44,State!$B$2:$I$2,0))</f>
        <v>New York</v>
      </c>
      <c r="I44" t="str">
        <f t="shared" si="2"/>
        <v/>
      </c>
    </row>
    <row r="45" spans="1:9" x14ac:dyDescent="0.3">
      <c r="A45" s="1">
        <v>42107.293263888889</v>
      </c>
      <c r="B45">
        <v>215723</v>
      </c>
      <c r="C45" t="s">
        <v>5</v>
      </c>
      <c r="D45" t="s">
        <v>10</v>
      </c>
      <c r="E45" s="4" t="s">
        <v>23</v>
      </c>
      <c r="F45" s="6">
        <f t="shared" si="0"/>
        <v>42107</v>
      </c>
      <c r="G45">
        <f t="shared" si="1"/>
        <v>0</v>
      </c>
      <c r="H45" t="str">
        <f>INDEX(State!$B$1:$I$1, MATCH(Data!$E45,State!$B$2:$I$2,0))</f>
        <v>New York</v>
      </c>
      <c r="I45" t="str">
        <f t="shared" si="2"/>
        <v/>
      </c>
    </row>
    <row r="46" spans="1:9" x14ac:dyDescent="0.3">
      <c r="A46" s="1">
        <v>42107.302997685183</v>
      </c>
      <c r="B46">
        <v>215757</v>
      </c>
      <c r="C46" t="s">
        <v>3</v>
      </c>
      <c r="D46" t="s">
        <v>6</v>
      </c>
      <c r="E46" s="4" t="s">
        <v>23</v>
      </c>
      <c r="F46" s="6">
        <f t="shared" si="0"/>
        <v>42107</v>
      </c>
      <c r="G46">
        <f t="shared" si="1"/>
        <v>1</v>
      </c>
      <c r="H46" t="str">
        <f>INDEX(State!$B$1:$I$1, MATCH(Data!$E46,State!$B$2:$I$2,0))</f>
        <v>New York</v>
      </c>
      <c r="I46" t="str">
        <f t="shared" si="2"/>
        <v/>
      </c>
    </row>
    <row r="47" spans="1:9" x14ac:dyDescent="0.3">
      <c r="A47" s="1">
        <v>42107.309976851851</v>
      </c>
      <c r="B47">
        <v>215760</v>
      </c>
      <c r="C47" t="s">
        <v>3</v>
      </c>
      <c r="D47" t="s">
        <v>7</v>
      </c>
      <c r="E47" s="4" t="s">
        <v>23</v>
      </c>
      <c r="F47" s="6">
        <f t="shared" si="0"/>
        <v>42107</v>
      </c>
      <c r="G47">
        <f t="shared" si="1"/>
        <v>0</v>
      </c>
      <c r="H47" t="str">
        <f>INDEX(State!$B$1:$I$1, MATCH(Data!$E47,State!$B$2:$I$2,0))</f>
        <v>New York</v>
      </c>
      <c r="I47" t="str">
        <f t="shared" si="2"/>
        <v/>
      </c>
    </row>
    <row r="48" spans="1:9" x14ac:dyDescent="0.3">
      <c r="A48" s="1">
        <v>42107.312013888892</v>
      </c>
      <c r="B48">
        <v>215768</v>
      </c>
      <c r="C48" t="s">
        <v>3</v>
      </c>
      <c r="D48" t="s">
        <v>6</v>
      </c>
      <c r="E48" s="4" t="s">
        <v>23</v>
      </c>
      <c r="F48" s="6">
        <f t="shared" si="0"/>
        <v>42107</v>
      </c>
      <c r="G48">
        <f t="shared" si="1"/>
        <v>1</v>
      </c>
      <c r="H48" t="str">
        <f>INDEX(State!$B$1:$I$1, MATCH(Data!$E48,State!$B$2:$I$2,0))</f>
        <v>New York</v>
      </c>
      <c r="I48" t="str">
        <f t="shared" si="2"/>
        <v/>
      </c>
    </row>
    <row r="49" spans="1:9" x14ac:dyDescent="0.3">
      <c r="A49" s="1">
        <v>42107.314097222225</v>
      </c>
      <c r="B49">
        <v>215777</v>
      </c>
      <c r="C49" t="s">
        <v>3</v>
      </c>
      <c r="D49" t="s">
        <v>8</v>
      </c>
      <c r="E49" s="4" t="s">
        <v>23</v>
      </c>
      <c r="F49" s="6">
        <f t="shared" si="0"/>
        <v>42107</v>
      </c>
      <c r="G49">
        <f t="shared" si="1"/>
        <v>0</v>
      </c>
      <c r="H49" t="str">
        <f>INDEX(State!$B$1:$I$1, MATCH(Data!$E49,State!$B$2:$I$2,0))</f>
        <v>New York</v>
      </c>
      <c r="I49" t="str">
        <f t="shared" si="2"/>
        <v/>
      </c>
    </row>
    <row r="50" spans="1:9" x14ac:dyDescent="0.3">
      <c r="A50" s="1">
        <v>42107.332152777781</v>
      </c>
      <c r="B50">
        <v>215811</v>
      </c>
      <c r="C50" t="s">
        <v>3</v>
      </c>
      <c r="D50" t="s">
        <v>6</v>
      </c>
      <c r="E50" s="4" t="s">
        <v>23</v>
      </c>
      <c r="F50" s="6">
        <f t="shared" si="0"/>
        <v>42107</v>
      </c>
      <c r="G50">
        <f t="shared" si="1"/>
        <v>1</v>
      </c>
      <c r="H50" t="str">
        <f>INDEX(State!$B$1:$I$1, MATCH(Data!$E50,State!$B$2:$I$2,0))</f>
        <v>New York</v>
      </c>
      <c r="I50" t="str">
        <f t="shared" si="2"/>
        <v/>
      </c>
    </row>
    <row r="51" spans="1:9" x14ac:dyDescent="0.3">
      <c r="A51" s="1">
        <v>42107.339791666665</v>
      </c>
      <c r="B51">
        <v>215827</v>
      </c>
      <c r="C51" t="s">
        <v>3</v>
      </c>
      <c r="D51" t="s">
        <v>7</v>
      </c>
      <c r="E51" s="4" t="s">
        <v>23</v>
      </c>
      <c r="F51" s="6">
        <f t="shared" si="0"/>
        <v>42107</v>
      </c>
      <c r="G51">
        <f t="shared" si="1"/>
        <v>0</v>
      </c>
      <c r="H51" t="str">
        <f>INDEX(State!$B$1:$I$1, MATCH(Data!$E51,State!$B$2:$I$2,0))</f>
        <v>New York</v>
      </c>
      <c r="I51" t="str">
        <f t="shared" si="2"/>
        <v/>
      </c>
    </row>
    <row r="52" spans="1:9" x14ac:dyDescent="0.3">
      <c r="A52" s="1">
        <v>42107.341898148145</v>
      </c>
      <c r="B52">
        <v>215835</v>
      </c>
      <c r="C52" t="s">
        <v>3</v>
      </c>
      <c r="D52" t="s">
        <v>6</v>
      </c>
      <c r="E52" s="4" t="s">
        <v>24</v>
      </c>
      <c r="F52" s="6">
        <f t="shared" si="0"/>
        <v>42107</v>
      </c>
      <c r="G52">
        <f t="shared" si="1"/>
        <v>0</v>
      </c>
      <c r="H52" t="str">
        <f>INDEX(State!$B$1:$I$1, MATCH(Data!$E52,State!$B$2:$I$2,0))</f>
        <v>Illinois</v>
      </c>
      <c r="I52" t="str">
        <f t="shared" si="2"/>
        <v/>
      </c>
    </row>
    <row r="53" spans="1:9" x14ac:dyDescent="0.3">
      <c r="A53" s="1">
        <v>42107.587708333333</v>
      </c>
      <c r="B53">
        <v>215845</v>
      </c>
      <c r="C53" t="s">
        <v>5</v>
      </c>
      <c r="D53" t="s">
        <v>6</v>
      </c>
      <c r="E53" s="4" t="s">
        <v>24</v>
      </c>
      <c r="F53" s="6">
        <f t="shared" si="0"/>
        <v>42107</v>
      </c>
      <c r="G53">
        <f t="shared" si="1"/>
        <v>0</v>
      </c>
      <c r="H53" t="str">
        <f>INDEX(State!$B$1:$I$1, MATCH(Data!$E53,State!$B$2:$I$2,0))</f>
        <v>Illinois</v>
      </c>
      <c r="I53" t="str">
        <f t="shared" si="2"/>
        <v/>
      </c>
    </row>
    <row r="54" spans="1:9" x14ac:dyDescent="0.3">
      <c r="A54" s="1">
        <v>42107.348124999997</v>
      </c>
      <c r="B54">
        <v>215849</v>
      </c>
      <c r="C54" t="s">
        <v>3</v>
      </c>
      <c r="D54" t="s">
        <v>6</v>
      </c>
      <c r="E54" s="4" t="s">
        <v>24</v>
      </c>
      <c r="F54" s="6">
        <f t="shared" si="0"/>
        <v>42107</v>
      </c>
      <c r="G54">
        <f t="shared" si="1"/>
        <v>0</v>
      </c>
      <c r="H54" t="str">
        <f>INDEX(State!$B$1:$I$1, MATCH(Data!$E54,State!$B$2:$I$2,0))</f>
        <v>Illinois</v>
      </c>
      <c r="I54" t="str">
        <f t="shared" si="2"/>
        <v/>
      </c>
    </row>
    <row r="55" spans="1:9" x14ac:dyDescent="0.3">
      <c r="A55" s="1">
        <v>42107.357847222222</v>
      </c>
      <c r="B55">
        <v>215866</v>
      </c>
      <c r="C55" t="s">
        <v>3</v>
      </c>
      <c r="D55" t="s">
        <v>6</v>
      </c>
      <c r="E55" s="4" t="s">
        <v>24</v>
      </c>
      <c r="F55" s="6">
        <f t="shared" si="0"/>
        <v>42107</v>
      </c>
      <c r="G55">
        <f t="shared" si="1"/>
        <v>0</v>
      </c>
      <c r="H55" t="str">
        <f>INDEX(State!$B$1:$I$1, MATCH(Data!$E55,State!$B$2:$I$2,0))</f>
        <v>Illinois</v>
      </c>
      <c r="I55" t="str">
        <f t="shared" si="2"/>
        <v/>
      </c>
    </row>
    <row r="56" spans="1:9" x14ac:dyDescent="0.3">
      <c r="A56" s="1">
        <v>42107.359930555554</v>
      </c>
      <c r="B56">
        <v>215886</v>
      </c>
      <c r="C56" t="s">
        <v>4</v>
      </c>
      <c r="D56" t="s">
        <v>7</v>
      </c>
      <c r="E56" s="4" t="s">
        <v>24</v>
      </c>
      <c r="F56" s="6">
        <f t="shared" si="0"/>
        <v>42107</v>
      </c>
      <c r="G56">
        <f t="shared" si="1"/>
        <v>0</v>
      </c>
      <c r="H56" t="str">
        <f>INDEX(State!$B$1:$I$1, MATCH(Data!$E56,State!$B$2:$I$2,0))</f>
        <v>Illinois</v>
      </c>
      <c r="I56" t="str">
        <f t="shared" si="2"/>
        <v/>
      </c>
    </row>
    <row r="57" spans="1:9" x14ac:dyDescent="0.3">
      <c r="A57" s="1">
        <v>42107.364803240744</v>
      </c>
      <c r="B57">
        <v>215899</v>
      </c>
      <c r="C57" t="s">
        <v>3</v>
      </c>
      <c r="D57" t="s">
        <v>6</v>
      </c>
      <c r="E57" s="4" t="s">
        <v>24</v>
      </c>
      <c r="F57" s="6">
        <f t="shared" si="0"/>
        <v>42107</v>
      </c>
      <c r="G57">
        <f t="shared" si="1"/>
        <v>0</v>
      </c>
      <c r="H57" t="str">
        <f>INDEX(State!$B$1:$I$1, MATCH(Data!$E57,State!$B$2:$I$2,0))</f>
        <v>Illinois</v>
      </c>
      <c r="I57" t="str">
        <f t="shared" si="2"/>
        <v/>
      </c>
    </row>
    <row r="58" spans="1:9" x14ac:dyDescent="0.3">
      <c r="A58" s="1">
        <v>42107.368263888886</v>
      </c>
      <c r="B58">
        <v>215911</v>
      </c>
      <c r="C58" t="s">
        <v>3</v>
      </c>
      <c r="D58" t="s">
        <v>10</v>
      </c>
      <c r="E58" s="4" t="s">
        <v>24</v>
      </c>
      <c r="F58" s="6">
        <f t="shared" si="0"/>
        <v>42107</v>
      </c>
      <c r="G58">
        <f t="shared" si="1"/>
        <v>0</v>
      </c>
      <c r="H58" t="str">
        <f>INDEX(State!$B$1:$I$1, MATCH(Data!$E58,State!$B$2:$I$2,0))</f>
        <v>Illinois</v>
      </c>
      <c r="I58" t="str">
        <f t="shared" si="2"/>
        <v/>
      </c>
    </row>
    <row r="59" spans="1:9" x14ac:dyDescent="0.3">
      <c r="A59" s="1">
        <v>42107.375891203701</v>
      </c>
      <c r="B59">
        <v>215926</v>
      </c>
      <c r="C59" t="s">
        <v>3</v>
      </c>
      <c r="D59" t="s">
        <v>6</v>
      </c>
      <c r="E59" s="4" t="s">
        <v>24</v>
      </c>
      <c r="F59" s="6">
        <f t="shared" si="0"/>
        <v>42107</v>
      </c>
      <c r="G59">
        <f t="shared" si="1"/>
        <v>0</v>
      </c>
      <c r="H59" t="str">
        <f>INDEX(State!$B$1:$I$1, MATCH(Data!$E59,State!$B$2:$I$2,0))</f>
        <v>Illinois</v>
      </c>
      <c r="I59" t="str">
        <f t="shared" si="2"/>
        <v/>
      </c>
    </row>
    <row r="60" spans="1:9" x14ac:dyDescent="0.3">
      <c r="A60" s="1">
        <v>42107.389803240738</v>
      </c>
      <c r="B60">
        <v>215957</v>
      </c>
      <c r="C60" t="s">
        <v>3</v>
      </c>
      <c r="D60" t="s">
        <v>8</v>
      </c>
      <c r="E60" s="4" t="s">
        <v>24</v>
      </c>
      <c r="F60" s="6">
        <f t="shared" si="0"/>
        <v>42107</v>
      </c>
      <c r="G60">
        <f t="shared" si="1"/>
        <v>0</v>
      </c>
      <c r="H60" t="str">
        <f>INDEX(State!$B$1:$I$1, MATCH(Data!$E60,State!$B$2:$I$2,0))</f>
        <v>Illinois</v>
      </c>
      <c r="I60" t="str">
        <f t="shared" si="2"/>
        <v/>
      </c>
    </row>
    <row r="61" spans="1:9" x14ac:dyDescent="0.3">
      <c r="A61" s="1">
        <v>42107.390497685185</v>
      </c>
      <c r="B61">
        <v>215960</v>
      </c>
      <c r="C61" t="s">
        <v>5</v>
      </c>
      <c r="D61" t="s">
        <v>7</v>
      </c>
      <c r="E61" s="4" t="s">
        <v>24</v>
      </c>
      <c r="F61" s="6">
        <f t="shared" si="0"/>
        <v>42107</v>
      </c>
      <c r="G61">
        <f t="shared" si="1"/>
        <v>0</v>
      </c>
      <c r="H61" t="str">
        <f>INDEX(State!$B$1:$I$1, MATCH(Data!$E61,State!$B$2:$I$2,0))</f>
        <v>Illinois</v>
      </c>
      <c r="I61" t="str">
        <f t="shared" si="2"/>
        <v/>
      </c>
    </row>
    <row r="62" spans="1:9" x14ac:dyDescent="0.3">
      <c r="A62" s="1">
        <v>42107.396053240744</v>
      </c>
      <c r="B62">
        <v>215976</v>
      </c>
      <c r="C62" t="s">
        <v>3</v>
      </c>
      <c r="D62" t="s">
        <v>8</v>
      </c>
      <c r="E62" s="4" t="s">
        <v>24</v>
      </c>
      <c r="F62" s="6">
        <f t="shared" si="0"/>
        <v>42107</v>
      </c>
      <c r="G62">
        <f t="shared" si="1"/>
        <v>0</v>
      </c>
      <c r="H62" t="str">
        <f>INDEX(State!$B$1:$I$1, MATCH(Data!$E62,State!$B$2:$I$2,0))</f>
        <v>Illinois</v>
      </c>
      <c r="I62" t="str">
        <f t="shared" si="2"/>
        <v/>
      </c>
    </row>
    <row r="63" spans="1:9" x14ac:dyDescent="0.3">
      <c r="A63" s="1">
        <v>42107.400219907409</v>
      </c>
      <c r="B63">
        <v>215980</v>
      </c>
      <c r="C63" t="s">
        <v>5</v>
      </c>
      <c r="D63" t="s">
        <v>10</v>
      </c>
      <c r="E63" s="4" t="s">
        <v>24</v>
      </c>
      <c r="F63" s="6">
        <f t="shared" si="0"/>
        <v>42107</v>
      </c>
      <c r="G63">
        <f t="shared" si="1"/>
        <v>0</v>
      </c>
      <c r="H63" t="str">
        <f>INDEX(State!$B$1:$I$1, MATCH(Data!$E63,State!$B$2:$I$2,0))</f>
        <v>Illinois</v>
      </c>
      <c r="I63" t="str">
        <f t="shared" si="2"/>
        <v/>
      </c>
    </row>
    <row r="64" spans="1:9" x14ac:dyDescent="0.3">
      <c r="A64" s="1">
        <v>42107.401620370372</v>
      </c>
      <c r="B64">
        <v>215992</v>
      </c>
      <c r="C64" t="s">
        <v>4</v>
      </c>
      <c r="D64" t="s">
        <v>8</v>
      </c>
      <c r="E64" s="4" t="s">
        <v>24</v>
      </c>
      <c r="F64" s="6">
        <f t="shared" si="0"/>
        <v>42107</v>
      </c>
      <c r="G64">
        <f t="shared" si="1"/>
        <v>0</v>
      </c>
      <c r="H64" t="str">
        <f>INDEX(State!$B$1:$I$1, MATCH(Data!$E64,State!$B$2:$I$2,0))</f>
        <v>Illinois</v>
      </c>
      <c r="I64" t="str">
        <f t="shared" si="2"/>
        <v/>
      </c>
    </row>
    <row r="65" spans="1:9" x14ac:dyDescent="0.3">
      <c r="A65" s="1">
        <v>42107.417581018519</v>
      </c>
      <c r="B65">
        <v>216034</v>
      </c>
      <c r="C65" t="s">
        <v>5</v>
      </c>
      <c r="D65" t="s">
        <v>6</v>
      </c>
      <c r="E65" s="4" t="s">
        <v>24</v>
      </c>
      <c r="F65" s="6">
        <f t="shared" si="0"/>
        <v>42107</v>
      </c>
      <c r="G65">
        <f t="shared" si="1"/>
        <v>0</v>
      </c>
      <c r="H65" t="str">
        <f>INDEX(State!$B$1:$I$1, MATCH(Data!$E65,State!$B$2:$I$2,0))</f>
        <v>Illinois</v>
      </c>
      <c r="I65" t="str">
        <f t="shared" si="2"/>
        <v/>
      </c>
    </row>
    <row r="66" spans="1:9" x14ac:dyDescent="0.3">
      <c r="A66" s="1">
        <v>42107.426631944443</v>
      </c>
      <c r="B66">
        <v>216038</v>
      </c>
      <c r="C66" t="s">
        <v>5</v>
      </c>
      <c r="D66" t="s">
        <v>8</v>
      </c>
      <c r="E66" s="4" t="s">
        <v>24</v>
      </c>
      <c r="F66" s="6">
        <f t="shared" si="0"/>
        <v>42107</v>
      </c>
      <c r="G66">
        <f t="shared" si="1"/>
        <v>0</v>
      </c>
      <c r="H66" t="str">
        <f>INDEX(State!$B$1:$I$1, MATCH(Data!$E66,State!$B$2:$I$2,0))</f>
        <v>Illinois</v>
      </c>
      <c r="I66" t="str">
        <f t="shared" si="2"/>
        <v/>
      </c>
    </row>
    <row r="67" spans="1:9" x14ac:dyDescent="0.3">
      <c r="A67" s="1">
        <v>42107.542604166665</v>
      </c>
      <c r="B67">
        <v>216049</v>
      </c>
      <c r="C67" t="s">
        <v>3</v>
      </c>
      <c r="D67" t="s">
        <v>6</v>
      </c>
      <c r="E67" s="4" t="s">
        <v>24</v>
      </c>
      <c r="F67" s="6">
        <f t="shared" ref="F67:F130" si="3">DATE(YEAR($A67),MONTH($A67),DAY($A67))</f>
        <v>42107</v>
      </c>
      <c r="G67">
        <f t="shared" ref="G67:G130" si="4">IF(AND($D67="Newsletters (internal)", $E67="New York"),1,0)</f>
        <v>0</v>
      </c>
      <c r="H67" t="str">
        <f>INDEX(State!$B$1:$I$1, MATCH(Data!$E67,State!$B$2:$I$2,0))</f>
        <v>Illinois</v>
      </c>
      <c r="I67" t="str">
        <f t="shared" si="2"/>
        <v/>
      </c>
    </row>
    <row r="68" spans="1:9" x14ac:dyDescent="0.3">
      <c r="A68" s="1">
        <v>42107.432870370372</v>
      </c>
      <c r="B68">
        <v>216058</v>
      </c>
      <c r="C68" t="s">
        <v>3</v>
      </c>
      <c r="D68" t="s">
        <v>7</v>
      </c>
      <c r="E68" s="4" t="s">
        <v>24</v>
      </c>
      <c r="F68" s="6">
        <f t="shared" si="3"/>
        <v>42107</v>
      </c>
      <c r="G68">
        <f t="shared" si="4"/>
        <v>0</v>
      </c>
      <c r="H68" t="str">
        <f>INDEX(State!$B$1:$I$1, MATCH(Data!$E68,State!$B$2:$I$2,0))</f>
        <v>Illinois</v>
      </c>
      <c r="I68" t="str">
        <f t="shared" ref="I68:I131" si="5">IF($F68 = DATE(2015,4,14),$B68,"")</f>
        <v/>
      </c>
    </row>
    <row r="69" spans="1:9" x14ac:dyDescent="0.3">
      <c r="A69" s="1">
        <v>42107.430081018516</v>
      </c>
      <c r="B69">
        <v>216066</v>
      </c>
      <c r="C69" t="s">
        <v>3</v>
      </c>
      <c r="D69" t="s">
        <v>8</v>
      </c>
      <c r="E69" s="4" t="s">
        <v>24</v>
      </c>
      <c r="F69" s="6">
        <f t="shared" si="3"/>
        <v>42107</v>
      </c>
      <c r="G69">
        <f t="shared" si="4"/>
        <v>0</v>
      </c>
      <c r="H69" t="str">
        <f>INDEX(State!$B$1:$I$1, MATCH(Data!$E69,State!$B$2:$I$2,0))</f>
        <v>Illinois</v>
      </c>
      <c r="I69" t="str">
        <f t="shared" si="5"/>
        <v/>
      </c>
    </row>
    <row r="70" spans="1:9" x14ac:dyDescent="0.3">
      <c r="A70" s="1">
        <v>42107.433564814812</v>
      </c>
      <c r="B70">
        <v>216079</v>
      </c>
      <c r="C70" t="s">
        <v>3</v>
      </c>
      <c r="D70" t="s">
        <v>7</v>
      </c>
      <c r="E70" s="4" t="s">
        <v>24</v>
      </c>
      <c r="F70" s="6">
        <f t="shared" si="3"/>
        <v>42107</v>
      </c>
      <c r="G70">
        <f t="shared" si="4"/>
        <v>0</v>
      </c>
      <c r="H70" t="str">
        <f>INDEX(State!$B$1:$I$1, MATCH(Data!$E70,State!$B$2:$I$2,0))</f>
        <v>Illinois</v>
      </c>
      <c r="I70" t="str">
        <f t="shared" si="5"/>
        <v/>
      </c>
    </row>
    <row r="71" spans="1:9" x14ac:dyDescent="0.3">
      <c r="A71" s="1">
        <v>42107.455775462964</v>
      </c>
      <c r="B71">
        <v>216141</v>
      </c>
      <c r="C71" t="s">
        <v>3</v>
      </c>
      <c r="D71" t="s">
        <v>6</v>
      </c>
      <c r="E71" s="4" t="s">
        <v>24</v>
      </c>
      <c r="F71" s="6">
        <f t="shared" si="3"/>
        <v>42107</v>
      </c>
      <c r="G71">
        <f t="shared" si="4"/>
        <v>0</v>
      </c>
      <c r="H71" t="str">
        <f>INDEX(State!$B$1:$I$1, MATCH(Data!$E71,State!$B$2:$I$2,0))</f>
        <v>Illinois</v>
      </c>
      <c r="I71" t="str">
        <f t="shared" si="5"/>
        <v/>
      </c>
    </row>
    <row r="72" spans="1:9" x14ac:dyDescent="0.3">
      <c r="A72" s="1">
        <v>42107.458541666667</v>
      </c>
      <c r="B72">
        <v>216146</v>
      </c>
      <c r="C72" t="s">
        <v>3</v>
      </c>
      <c r="D72" t="s">
        <v>8</v>
      </c>
      <c r="E72" s="4" t="s">
        <v>24</v>
      </c>
      <c r="F72" s="6">
        <f t="shared" si="3"/>
        <v>42107</v>
      </c>
      <c r="G72">
        <f t="shared" si="4"/>
        <v>0</v>
      </c>
      <c r="H72" t="str">
        <f>INDEX(State!$B$1:$I$1, MATCH(Data!$E72,State!$B$2:$I$2,0))</f>
        <v>Illinois</v>
      </c>
      <c r="I72" t="str">
        <f t="shared" si="5"/>
        <v/>
      </c>
    </row>
    <row r="73" spans="1:9" x14ac:dyDescent="0.3">
      <c r="A73" s="1">
        <v>42107.473136574074</v>
      </c>
      <c r="B73">
        <v>216171</v>
      </c>
      <c r="C73" t="s">
        <v>3</v>
      </c>
      <c r="D73" t="s">
        <v>8</v>
      </c>
      <c r="E73" s="4" t="s">
        <v>24</v>
      </c>
      <c r="F73" s="6">
        <f t="shared" si="3"/>
        <v>42107</v>
      </c>
      <c r="G73">
        <f t="shared" si="4"/>
        <v>0</v>
      </c>
      <c r="H73" t="str">
        <f>INDEX(State!$B$1:$I$1, MATCH(Data!$E73,State!$B$2:$I$2,0))</f>
        <v>Illinois</v>
      </c>
      <c r="I73" t="str">
        <f t="shared" si="5"/>
        <v/>
      </c>
    </row>
    <row r="74" spans="1:9" x14ac:dyDescent="0.3">
      <c r="A74" s="1">
        <v>42107.48841435185</v>
      </c>
      <c r="B74">
        <v>216213</v>
      </c>
      <c r="C74" t="s">
        <v>3</v>
      </c>
      <c r="D74" t="s">
        <v>8</v>
      </c>
      <c r="E74" s="4" t="s">
        <v>24</v>
      </c>
      <c r="F74" s="6">
        <f t="shared" si="3"/>
        <v>42107</v>
      </c>
      <c r="G74">
        <f t="shared" si="4"/>
        <v>0</v>
      </c>
      <c r="H74" t="str">
        <f>INDEX(State!$B$1:$I$1, MATCH(Data!$E74,State!$B$2:$I$2,0))</f>
        <v>Illinois</v>
      </c>
      <c r="I74" t="str">
        <f t="shared" si="5"/>
        <v/>
      </c>
    </row>
    <row r="75" spans="1:9" x14ac:dyDescent="0.3">
      <c r="A75" s="1">
        <v>42107.490497685183</v>
      </c>
      <c r="B75">
        <v>216218</v>
      </c>
      <c r="C75" t="s">
        <v>3</v>
      </c>
      <c r="D75" t="s">
        <v>7</v>
      </c>
      <c r="E75" s="4" t="s">
        <v>24</v>
      </c>
      <c r="F75" s="6">
        <f t="shared" si="3"/>
        <v>42107</v>
      </c>
      <c r="G75">
        <f t="shared" si="4"/>
        <v>0</v>
      </c>
      <c r="H75" t="str">
        <f>INDEX(State!$B$1:$I$1, MATCH(Data!$E75,State!$B$2:$I$2,0))</f>
        <v>Illinois</v>
      </c>
      <c r="I75" t="str">
        <f t="shared" si="5"/>
        <v/>
      </c>
    </row>
    <row r="76" spans="1:9" x14ac:dyDescent="0.3">
      <c r="A76" s="1">
        <v>42107.494664351849</v>
      </c>
      <c r="B76">
        <v>216226</v>
      </c>
      <c r="C76" t="s">
        <v>3</v>
      </c>
      <c r="D76" t="s">
        <v>10</v>
      </c>
      <c r="E76" s="4" t="s">
        <v>24</v>
      </c>
      <c r="F76" s="6">
        <f t="shared" si="3"/>
        <v>42107</v>
      </c>
      <c r="G76">
        <f t="shared" si="4"/>
        <v>0</v>
      </c>
      <c r="H76" t="str">
        <f>INDEX(State!$B$1:$I$1, MATCH(Data!$E76,State!$B$2:$I$2,0))</f>
        <v>Illinois</v>
      </c>
      <c r="I76" t="str">
        <f t="shared" si="5"/>
        <v/>
      </c>
    </row>
    <row r="77" spans="1:9" x14ac:dyDescent="0.3">
      <c r="A77" s="1">
        <v>42107.526655092595</v>
      </c>
      <c r="B77">
        <v>216327</v>
      </c>
      <c r="C77" t="s">
        <v>3</v>
      </c>
      <c r="D77" t="s">
        <v>10</v>
      </c>
      <c r="E77" s="4" t="s">
        <v>24</v>
      </c>
      <c r="F77" s="6">
        <f t="shared" si="3"/>
        <v>42107</v>
      </c>
      <c r="G77">
        <f t="shared" si="4"/>
        <v>0</v>
      </c>
      <c r="H77" t="str">
        <f>INDEX(State!$B$1:$I$1, MATCH(Data!$E77,State!$B$2:$I$2,0))</f>
        <v>Illinois</v>
      </c>
      <c r="I77" t="str">
        <f t="shared" si="5"/>
        <v/>
      </c>
    </row>
    <row r="78" spans="1:9" x14ac:dyDescent="0.3">
      <c r="A78" s="1">
        <v>42107.527986111112</v>
      </c>
      <c r="B78">
        <v>216331</v>
      </c>
      <c r="C78" t="s">
        <v>3</v>
      </c>
      <c r="D78" t="s">
        <v>8</v>
      </c>
      <c r="E78" s="4" t="s">
        <v>24</v>
      </c>
      <c r="F78" s="6">
        <f t="shared" si="3"/>
        <v>42107</v>
      </c>
      <c r="G78">
        <f t="shared" si="4"/>
        <v>0</v>
      </c>
      <c r="H78" t="str">
        <f>INDEX(State!$B$1:$I$1, MATCH(Data!$E78,State!$B$2:$I$2,0))</f>
        <v>Illinois</v>
      </c>
      <c r="I78" t="str">
        <f t="shared" si="5"/>
        <v/>
      </c>
    </row>
    <row r="79" spans="1:9" x14ac:dyDescent="0.3">
      <c r="A79" s="1">
        <v>42107.549537037034</v>
      </c>
      <c r="B79">
        <v>216401</v>
      </c>
      <c r="C79" t="s">
        <v>3</v>
      </c>
      <c r="D79" t="s">
        <v>10</v>
      </c>
      <c r="E79" s="4" t="s">
        <v>24</v>
      </c>
      <c r="F79" s="6">
        <f t="shared" si="3"/>
        <v>42107</v>
      </c>
      <c r="G79">
        <f t="shared" si="4"/>
        <v>0</v>
      </c>
      <c r="H79" t="str">
        <f>INDEX(State!$B$1:$I$1, MATCH(Data!$E79,State!$B$2:$I$2,0))</f>
        <v>Illinois</v>
      </c>
      <c r="I79" t="str">
        <f t="shared" si="5"/>
        <v/>
      </c>
    </row>
    <row r="80" spans="1:9" x14ac:dyDescent="0.3">
      <c r="A80" s="1">
        <v>42107.553680555553</v>
      </c>
      <c r="B80">
        <v>216422</v>
      </c>
      <c r="C80" t="s">
        <v>3</v>
      </c>
      <c r="D80" t="s">
        <v>6</v>
      </c>
      <c r="E80" s="4" t="s">
        <v>24</v>
      </c>
      <c r="F80" s="6">
        <f t="shared" si="3"/>
        <v>42107</v>
      </c>
      <c r="G80">
        <f t="shared" si="4"/>
        <v>0</v>
      </c>
      <c r="H80" t="str">
        <f>INDEX(State!$B$1:$I$1, MATCH(Data!$E80,State!$B$2:$I$2,0))</f>
        <v>Illinois</v>
      </c>
      <c r="I80" t="str">
        <f t="shared" si="5"/>
        <v/>
      </c>
    </row>
    <row r="81" spans="1:9" x14ac:dyDescent="0.3">
      <c r="A81" s="1">
        <v>42107.562777777777</v>
      </c>
      <c r="B81">
        <v>216453</v>
      </c>
      <c r="C81" t="s">
        <v>3</v>
      </c>
      <c r="D81" t="s">
        <v>6</v>
      </c>
      <c r="E81" s="4" t="s">
        <v>24</v>
      </c>
      <c r="F81" s="6">
        <f t="shared" si="3"/>
        <v>42107</v>
      </c>
      <c r="G81">
        <f t="shared" si="4"/>
        <v>0</v>
      </c>
      <c r="H81" t="str">
        <f>INDEX(State!$B$1:$I$1, MATCH(Data!$E81,State!$B$2:$I$2,0))</f>
        <v>Illinois</v>
      </c>
      <c r="I81" t="str">
        <f t="shared" si="5"/>
        <v/>
      </c>
    </row>
    <row r="82" spans="1:9" x14ac:dyDescent="0.3">
      <c r="A82" s="1">
        <v>42107.565625000003</v>
      </c>
      <c r="B82">
        <v>216463</v>
      </c>
      <c r="C82" t="s">
        <v>3</v>
      </c>
      <c r="D82" t="s">
        <v>6</v>
      </c>
      <c r="E82" s="4" t="s">
        <v>24</v>
      </c>
      <c r="F82" s="6">
        <f t="shared" si="3"/>
        <v>42107</v>
      </c>
      <c r="G82">
        <f t="shared" si="4"/>
        <v>0</v>
      </c>
      <c r="H82" t="str">
        <f>INDEX(State!$B$1:$I$1, MATCH(Data!$E82,State!$B$2:$I$2,0))</f>
        <v>Illinois</v>
      </c>
      <c r="I82" t="str">
        <f t="shared" si="5"/>
        <v/>
      </c>
    </row>
    <row r="83" spans="1:9" x14ac:dyDescent="0.3">
      <c r="A83" s="1">
        <v>42107.568958333337</v>
      </c>
      <c r="B83">
        <v>216466</v>
      </c>
      <c r="C83" t="s">
        <v>3</v>
      </c>
      <c r="D83" t="s">
        <v>7</v>
      </c>
      <c r="E83" s="4" t="s">
        <v>24</v>
      </c>
      <c r="F83" s="6">
        <f t="shared" si="3"/>
        <v>42107</v>
      </c>
      <c r="G83">
        <f t="shared" si="4"/>
        <v>0</v>
      </c>
      <c r="H83" t="str">
        <f>INDEX(State!$B$1:$I$1, MATCH(Data!$E83,State!$B$2:$I$2,0))</f>
        <v>Illinois</v>
      </c>
      <c r="I83" t="str">
        <f t="shared" si="5"/>
        <v/>
      </c>
    </row>
    <row r="84" spans="1:9" x14ac:dyDescent="0.3">
      <c r="A84" s="1">
        <v>42107.572430555556</v>
      </c>
      <c r="B84">
        <v>216479</v>
      </c>
      <c r="C84" t="s">
        <v>3</v>
      </c>
      <c r="D84" t="s">
        <v>6</v>
      </c>
      <c r="E84" s="4" t="s">
        <v>24</v>
      </c>
      <c r="F84" s="6">
        <f t="shared" si="3"/>
        <v>42107</v>
      </c>
      <c r="G84">
        <f t="shared" si="4"/>
        <v>0</v>
      </c>
      <c r="H84" t="str">
        <f>INDEX(State!$B$1:$I$1, MATCH(Data!$E84,State!$B$2:$I$2,0))</f>
        <v>Illinois</v>
      </c>
      <c r="I84" t="str">
        <f t="shared" si="5"/>
        <v/>
      </c>
    </row>
    <row r="85" spans="1:9" x14ac:dyDescent="0.3">
      <c r="A85" s="1">
        <v>42107.591886574075</v>
      </c>
      <c r="B85">
        <v>216487</v>
      </c>
      <c r="C85" t="s">
        <v>3</v>
      </c>
      <c r="D85" t="s">
        <v>6</v>
      </c>
      <c r="E85" s="4" t="s">
        <v>24</v>
      </c>
      <c r="F85" s="6">
        <f t="shared" si="3"/>
        <v>42107</v>
      </c>
      <c r="G85">
        <f t="shared" si="4"/>
        <v>0</v>
      </c>
      <c r="H85" t="str">
        <f>INDEX(State!$B$1:$I$1, MATCH(Data!$E85,State!$B$2:$I$2,0))</f>
        <v>Illinois</v>
      </c>
      <c r="I85" t="str">
        <f t="shared" si="5"/>
        <v/>
      </c>
    </row>
    <row r="86" spans="1:9" x14ac:dyDescent="0.3">
      <c r="A86" s="1">
        <v>42107.580787037034</v>
      </c>
      <c r="B86">
        <v>216509</v>
      </c>
      <c r="C86" t="s">
        <v>3</v>
      </c>
      <c r="D86" t="s">
        <v>7</v>
      </c>
      <c r="E86" s="4" t="s">
        <v>24</v>
      </c>
      <c r="F86" s="6">
        <f t="shared" si="3"/>
        <v>42107</v>
      </c>
      <c r="G86">
        <f t="shared" si="4"/>
        <v>0</v>
      </c>
      <c r="H86" t="str">
        <f>INDEX(State!$B$1:$I$1, MATCH(Data!$E86,State!$B$2:$I$2,0))</f>
        <v>Illinois</v>
      </c>
      <c r="I86" t="str">
        <f t="shared" si="5"/>
        <v/>
      </c>
    </row>
    <row r="87" spans="1:9" x14ac:dyDescent="0.3">
      <c r="A87" s="1">
        <v>42107.598136574074</v>
      </c>
      <c r="B87">
        <v>216561</v>
      </c>
      <c r="C87" t="s">
        <v>3</v>
      </c>
      <c r="D87" t="s">
        <v>10</v>
      </c>
      <c r="E87" s="4" t="s">
        <v>25</v>
      </c>
      <c r="F87" s="6">
        <f t="shared" si="3"/>
        <v>42107</v>
      </c>
      <c r="G87">
        <f t="shared" si="4"/>
        <v>0</v>
      </c>
      <c r="H87" t="str">
        <f>INDEX(State!$B$1:$I$1, MATCH(Data!$E87,State!$B$2:$I$2,0))</f>
        <v>Washington</v>
      </c>
      <c r="I87" t="str">
        <f t="shared" si="5"/>
        <v/>
      </c>
    </row>
    <row r="88" spans="1:9" x14ac:dyDescent="0.3">
      <c r="A88" s="1">
        <v>42107.599502314813</v>
      </c>
      <c r="B88">
        <v>216563</v>
      </c>
      <c r="C88" t="s">
        <v>3</v>
      </c>
      <c r="D88" t="s">
        <v>6</v>
      </c>
      <c r="E88" s="4" t="s">
        <v>25</v>
      </c>
      <c r="F88" s="6">
        <f t="shared" si="3"/>
        <v>42107</v>
      </c>
      <c r="G88">
        <f t="shared" si="4"/>
        <v>0</v>
      </c>
      <c r="H88" t="str">
        <f>INDEX(State!$B$1:$I$1, MATCH(Data!$E88,State!$B$2:$I$2,0))</f>
        <v>Washington</v>
      </c>
      <c r="I88" t="str">
        <f t="shared" si="5"/>
        <v/>
      </c>
    </row>
    <row r="89" spans="1:9" x14ac:dyDescent="0.3">
      <c r="A89" s="1">
        <v>42107.606469907405</v>
      </c>
      <c r="B89">
        <v>216587</v>
      </c>
      <c r="C89" t="s">
        <v>3</v>
      </c>
      <c r="D89" t="s">
        <v>8</v>
      </c>
      <c r="E89" s="4" t="s">
        <v>25</v>
      </c>
      <c r="F89" s="6">
        <f t="shared" si="3"/>
        <v>42107</v>
      </c>
      <c r="G89">
        <f t="shared" si="4"/>
        <v>0</v>
      </c>
      <c r="H89" t="str">
        <f>INDEX(State!$B$1:$I$1, MATCH(Data!$E89,State!$B$2:$I$2,0))</f>
        <v>Washington</v>
      </c>
      <c r="I89" t="str">
        <f t="shared" si="5"/>
        <v/>
      </c>
    </row>
    <row r="90" spans="1:9" x14ac:dyDescent="0.3">
      <c r="A90" s="1">
        <v>42107.618275462963</v>
      </c>
      <c r="B90">
        <v>216617</v>
      </c>
      <c r="C90" t="s">
        <v>9</v>
      </c>
      <c r="D90" t="s">
        <v>6</v>
      </c>
      <c r="E90" s="4" t="s">
        <v>25</v>
      </c>
      <c r="F90" s="6">
        <f t="shared" si="3"/>
        <v>42107</v>
      </c>
      <c r="G90">
        <f t="shared" si="4"/>
        <v>0</v>
      </c>
      <c r="H90" t="str">
        <f>INDEX(State!$B$1:$I$1, MATCH(Data!$E90,State!$B$2:$I$2,0))</f>
        <v>Washington</v>
      </c>
      <c r="I90" t="str">
        <f t="shared" si="5"/>
        <v/>
      </c>
    </row>
    <row r="91" spans="1:9" x14ac:dyDescent="0.3">
      <c r="A91" s="1">
        <v>42107.651597222219</v>
      </c>
      <c r="B91">
        <v>216669</v>
      </c>
      <c r="C91" t="s">
        <v>5</v>
      </c>
      <c r="D91" t="s">
        <v>6</v>
      </c>
      <c r="E91" s="4" t="s">
        <v>25</v>
      </c>
      <c r="F91" s="6">
        <f t="shared" si="3"/>
        <v>42107</v>
      </c>
      <c r="G91">
        <f t="shared" si="4"/>
        <v>0</v>
      </c>
      <c r="H91" t="str">
        <f>INDEX(State!$B$1:$I$1, MATCH(Data!$E91,State!$B$2:$I$2,0))</f>
        <v>Washington</v>
      </c>
      <c r="I91" t="str">
        <f t="shared" si="5"/>
        <v/>
      </c>
    </row>
    <row r="92" spans="1:9" x14ac:dyDescent="0.3">
      <c r="A92" s="1">
        <v>42107.649513888886</v>
      </c>
      <c r="B92">
        <v>216702</v>
      </c>
      <c r="C92" t="s">
        <v>3</v>
      </c>
      <c r="D92" t="s">
        <v>8</v>
      </c>
      <c r="E92" s="4" t="s">
        <v>25</v>
      </c>
      <c r="F92" s="6">
        <f t="shared" si="3"/>
        <v>42107</v>
      </c>
      <c r="G92">
        <f t="shared" si="4"/>
        <v>0</v>
      </c>
      <c r="H92" t="str">
        <f>INDEX(State!$B$1:$I$1, MATCH(Data!$E92,State!$B$2:$I$2,0))</f>
        <v>Washington</v>
      </c>
      <c r="I92" t="str">
        <f t="shared" si="5"/>
        <v/>
      </c>
    </row>
    <row r="93" spans="1:9" x14ac:dyDescent="0.3">
      <c r="A93" s="1">
        <v>42107.649525462963</v>
      </c>
      <c r="B93">
        <v>216703</v>
      </c>
      <c r="C93" t="s">
        <v>3</v>
      </c>
      <c r="D93" t="s">
        <v>10</v>
      </c>
      <c r="E93" s="4" t="s">
        <v>25</v>
      </c>
      <c r="F93" s="6">
        <f t="shared" si="3"/>
        <v>42107</v>
      </c>
      <c r="G93">
        <f t="shared" si="4"/>
        <v>0</v>
      </c>
      <c r="H93" t="str">
        <f>INDEX(State!$B$1:$I$1, MATCH(Data!$E93,State!$B$2:$I$2,0))</f>
        <v>Washington</v>
      </c>
      <c r="I93" t="str">
        <f t="shared" si="5"/>
        <v/>
      </c>
    </row>
    <row r="94" spans="1:9" x14ac:dyDescent="0.3">
      <c r="A94" s="1">
        <v>42107.653009259258</v>
      </c>
      <c r="B94">
        <v>216709</v>
      </c>
      <c r="C94" t="s">
        <v>3</v>
      </c>
      <c r="D94" t="s">
        <v>8</v>
      </c>
      <c r="E94" s="4" t="s">
        <v>25</v>
      </c>
      <c r="F94" s="6">
        <f t="shared" si="3"/>
        <v>42107</v>
      </c>
      <c r="G94">
        <f t="shared" si="4"/>
        <v>0</v>
      </c>
      <c r="H94" t="str">
        <f>INDEX(State!$B$1:$I$1, MATCH(Data!$E94,State!$B$2:$I$2,0))</f>
        <v>Washington</v>
      </c>
      <c r="I94" t="str">
        <f t="shared" si="5"/>
        <v/>
      </c>
    </row>
    <row r="95" spans="1:9" x14ac:dyDescent="0.3">
      <c r="A95" s="1">
        <v>42107.654374999998</v>
      </c>
      <c r="B95">
        <v>216712</v>
      </c>
      <c r="C95" t="s">
        <v>4</v>
      </c>
      <c r="D95" t="s">
        <v>6</v>
      </c>
      <c r="E95" s="4" t="s">
        <v>25</v>
      </c>
      <c r="F95" s="6">
        <f t="shared" si="3"/>
        <v>42107</v>
      </c>
      <c r="G95">
        <f t="shared" si="4"/>
        <v>0</v>
      </c>
      <c r="H95" t="str">
        <f>INDEX(State!$B$1:$I$1, MATCH(Data!$E95,State!$B$2:$I$2,0))</f>
        <v>Washington</v>
      </c>
      <c r="I95" t="str">
        <f t="shared" si="5"/>
        <v/>
      </c>
    </row>
    <row r="96" spans="1:9" x14ac:dyDescent="0.3">
      <c r="A96" s="1">
        <v>42107.656458333331</v>
      </c>
      <c r="B96">
        <v>216718</v>
      </c>
      <c r="C96" t="s">
        <v>3</v>
      </c>
      <c r="D96" t="s">
        <v>10</v>
      </c>
      <c r="E96" s="4" t="s">
        <v>25</v>
      </c>
      <c r="F96" s="6">
        <f t="shared" si="3"/>
        <v>42107</v>
      </c>
      <c r="G96">
        <f t="shared" si="4"/>
        <v>0</v>
      </c>
      <c r="H96" t="str">
        <f>INDEX(State!$B$1:$I$1, MATCH(Data!$E96,State!$B$2:$I$2,0))</f>
        <v>Washington</v>
      </c>
      <c r="I96" t="str">
        <f t="shared" si="5"/>
        <v/>
      </c>
    </row>
    <row r="97" spans="1:9" x14ac:dyDescent="0.3">
      <c r="A97" s="1">
        <v>42107.657152777778</v>
      </c>
      <c r="B97">
        <v>216721</v>
      </c>
      <c r="C97" t="s">
        <v>4</v>
      </c>
      <c r="D97" t="s">
        <v>6</v>
      </c>
      <c r="E97" s="4" t="s">
        <v>25</v>
      </c>
      <c r="F97" s="6">
        <f t="shared" si="3"/>
        <v>42107</v>
      </c>
      <c r="G97">
        <f t="shared" si="4"/>
        <v>0</v>
      </c>
      <c r="H97" t="str">
        <f>INDEX(State!$B$1:$I$1, MATCH(Data!$E97,State!$B$2:$I$2,0))</f>
        <v>Washington</v>
      </c>
      <c r="I97" t="str">
        <f t="shared" si="5"/>
        <v/>
      </c>
    </row>
    <row r="98" spans="1:9" x14ac:dyDescent="0.3">
      <c r="A98" s="1">
        <v>42107.661354166667</v>
      </c>
      <c r="B98">
        <v>216734</v>
      </c>
      <c r="C98" t="s">
        <v>3</v>
      </c>
      <c r="D98" t="s">
        <v>8</v>
      </c>
      <c r="E98" s="4" t="s">
        <v>25</v>
      </c>
      <c r="F98" s="6">
        <f t="shared" si="3"/>
        <v>42107</v>
      </c>
      <c r="G98">
        <f t="shared" si="4"/>
        <v>0</v>
      </c>
      <c r="H98" t="str">
        <f>INDEX(State!$B$1:$I$1, MATCH(Data!$E98,State!$B$2:$I$2,0))</f>
        <v>Washington</v>
      </c>
      <c r="I98" t="str">
        <f t="shared" si="5"/>
        <v/>
      </c>
    </row>
    <row r="99" spans="1:9" x14ac:dyDescent="0.3">
      <c r="A99" s="1">
        <v>42107.66202546296</v>
      </c>
      <c r="B99">
        <v>216735</v>
      </c>
      <c r="C99" t="s">
        <v>3</v>
      </c>
      <c r="D99" t="s">
        <v>8</v>
      </c>
      <c r="E99" s="4" t="s">
        <v>25</v>
      </c>
      <c r="F99" s="6">
        <f t="shared" si="3"/>
        <v>42107</v>
      </c>
      <c r="G99">
        <f t="shared" si="4"/>
        <v>0</v>
      </c>
      <c r="H99" t="str">
        <f>INDEX(State!$B$1:$I$1, MATCH(Data!$E99,State!$B$2:$I$2,0))</f>
        <v>Washington</v>
      </c>
      <c r="I99" t="str">
        <f t="shared" si="5"/>
        <v/>
      </c>
    </row>
    <row r="100" spans="1:9" x14ac:dyDescent="0.3">
      <c r="A100" s="1">
        <v>42107.678680555553</v>
      </c>
      <c r="B100">
        <v>216782</v>
      </c>
      <c r="C100" t="s">
        <v>4</v>
      </c>
      <c r="D100" t="s">
        <v>8</v>
      </c>
      <c r="E100" s="4" t="s">
        <v>25</v>
      </c>
      <c r="F100" s="6">
        <f t="shared" si="3"/>
        <v>42107</v>
      </c>
      <c r="G100">
        <f t="shared" si="4"/>
        <v>0</v>
      </c>
      <c r="H100" t="str">
        <f>INDEX(State!$B$1:$I$1, MATCH(Data!$E100,State!$B$2:$I$2,0))</f>
        <v>Washington</v>
      </c>
      <c r="I100" t="str">
        <f t="shared" si="5"/>
        <v/>
      </c>
    </row>
    <row r="101" spans="1:9" x14ac:dyDescent="0.3">
      <c r="A101" s="1">
        <v>42107.703680555554</v>
      </c>
      <c r="B101">
        <v>216799</v>
      </c>
      <c r="C101" t="s">
        <v>3</v>
      </c>
      <c r="D101" t="s">
        <v>6</v>
      </c>
      <c r="E101" s="4" t="s">
        <v>25</v>
      </c>
      <c r="F101" s="6">
        <f t="shared" si="3"/>
        <v>42107</v>
      </c>
      <c r="G101">
        <f t="shared" si="4"/>
        <v>0</v>
      </c>
      <c r="H101" t="str">
        <f>INDEX(State!$B$1:$I$1, MATCH(Data!$E101,State!$B$2:$I$2,0))</f>
        <v>Washington</v>
      </c>
      <c r="I101" t="str">
        <f t="shared" si="5"/>
        <v/>
      </c>
    </row>
    <row r="102" spans="1:9" x14ac:dyDescent="0.3">
      <c r="A102" s="1">
        <v>42107.691874999997</v>
      </c>
      <c r="B102">
        <v>216808</v>
      </c>
      <c r="C102" t="s">
        <v>3</v>
      </c>
      <c r="D102" t="s">
        <v>7</v>
      </c>
      <c r="E102" s="4" t="s">
        <v>25</v>
      </c>
      <c r="F102" s="6">
        <f t="shared" si="3"/>
        <v>42107</v>
      </c>
      <c r="G102">
        <f t="shared" si="4"/>
        <v>0</v>
      </c>
      <c r="H102" t="str">
        <f>INDEX(State!$B$1:$I$1, MATCH(Data!$E102,State!$B$2:$I$2,0))</f>
        <v>Washington</v>
      </c>
      <c r="I102" t="str">
        <f t="shared" si="5"/>
        <v/>
      </c>
    </row>
    <row r="103" spans="1:9" x14ac:dyDescent="0.3">
      <c r="A103" s="1">
        <v>42107.706458333334</v>
      </c>
      <c r="B103">
        <v>216833</v>
      </c>
      <c r="C103" t="s">
        <v>3</v>
      </c>
      <c r="D103" t="s">
        <v>10</v>
      </c>
      <c r="E103" s="4" t="s">
        <v>25</v>
      </c>
      <c r="F103" s="6">
        <f t="shared" si="3"/>
        <v>42107</v>
      </c>
      <c r="G103">
        <f t="shared" si="4"/>
        <v>0</v>
      </c>
      <c r="H103" t="str">
        <f>INDEX(State!$B$1:$I$1, MATCH(Data!$E103,State!$B$2:$I$2,0))</f>
        <v>Washington</v>
      </c>
      <c r="I103" t="str">
        <f t="shared" si="5"/>
        <v/>
      </c>
    </row>
    <row r="104" spans="1:9" x14ac:dyDescent="0.3">
      <c r="A104" s="1">
        <v>42107.709930555553</v>
      </c>
      <c r="B104">
        <v>216850</v>
      </c>
      <c r="C104" t="s">
        <v>3</v>
      </c>
      <c r="D104" t="s">
        <v>7</v>
      </c>
      <c r="E104" s="4" t="s">
        <v>25</v>
      </c>
      <c r="F104" s="6">
        <f t="shared" si="3"/>
        <v>42107</v>
      </c>
      <c r="G104">
        <f t="shared" si="4"/>
        <v>0</v>
      </c>
      <c r="H104" t="str">
        <f>INDEX(State!$B$1:$I$1, MATCH(Data!$E104,State!$B$2:$I$2,0))</f>
        <v>Washington</v>
      </c>
      <c r="I104" t="str">
        <f t="shared" si="5"/>
        <v/>
      </c>
    </row>
    <row r="105" spans="1:9" x14ac:dyDescent="0.3">
      <c r="A105" s="1">
        <v>42107.718263888892</v>
      </c>
      <c r="B105">
        <v>216853</v>
      </c>
      <c r="C105" t="s">
        <v>3</v>
      </c>
      <c r="D105" t="s">
        <v>6</v>
      </c>
      <c r="E105" s="4" t="s">
        <v>25</v>
      </c>
      <c r="F105" s="6">
        <f t="shared" si="3"/>
        <v>42107</v>
      </c>
      <c r="G105">
        <f t="shared" si="4"/>
        <v>0</v>
      </c>
      <c r="H105" t="str">
        <f>INDEX(State!$B$1:$I$1, MATCH(Data!$E105,State!$B$2:$I$2,0))</f>
        <v>Washington</v>
      </c>
      <c r="I105" t="str">
        <f t="shared" si="5"/>
        <v/>
      </c>
    </row>
    <row r="106" spans="1:9" x14ac:dyDescent="0.3">
      <c r="A106" s="1">
        <v>42107.712118055555</v>
      </c>
      <c r="B106">
        <v>216858</v>
      </c>
      <c r="C106" t="s">
        <v>3</v>
      </c>
      <c r="D106" t="s">
        <v>6</v>
      </c>
      <c r="E106" s="4" t="s">
        <v>25</v>
      </c>
      <c r="F106" s="6">
        <f t="shared" si="3"/>
        <v>42107</v>
      </c>
      <c r="G106">
        <f t="shared" si="4"/>
        <v>0</v>
      </c>
      <c r="H106" t="str">
        <f>INDEX(State!$B$1:$I$1, MATCH(Data!$E106,State!$B$2:$I$2,0))</f>
        <v>Washington</v>
      </c>
      <c r="I106" t="str">
        <f t="shared" si="5"/>
        <v/>
      </c>
    </row>
    <row r="107" spans="1:9" x14ac:dyDescent="0.3">
      <c r="A107" s="1">
        <v>42107.733541666668</v>
      </c>
      <c r="B107">
        <v>216897</v>
      </c>
      <c r="C107" t="s">
        <v>4</v>
      </c>
      <c r="D107" t="s">
        <v>10</v>
      </c>
      <c r="E107" s="4" t="s">
        <v>25</v>
      </c>
      <c r="F107" s="6">
        <f t="shared" si="3"/>
        <v>42107</v>
      </c>
      <c r="G107">
        <f t="shared" si="4"/>
        <v>0</v>
      </c>
      <c r="H107" t="str">
        <f>INDEX(State!$B$1:$I$1, MATCH(Data!$E107,State!$B$2:$I$2,0))</f>
        <v>Washington</v>
      </c>
      <c r="I107" t="str">
        <f t="shared" si="5"/>
        <v/>
      </c>
    </row>
    <row r="108" spans="1:9" x14ac:dyDescent="0.3">
      <c r="A108" s="1">
        <v>42107.73909722222</v>
      </c>
      <c r="B108">
        <v>216922</v>
      </c>
      <c r="C108" t="s">
        <v>3</v>
      </c>
      <c r="D108" t="s">
        <v>8</v>
      </c>
      <c r="E108" s="4" t="s">
        <v>25</v>
      </c>
      <c r="F108" s="6">
        <f t="shared" si="3"/>
        <v>42107</v>
      </c>
      <c r="G108">
        <f t="shared" si="4"/>
        <v>0</v>
      </c>
      <c r="H108" t="str">
        <f>INDEX(State!$B$1:$I$1, MATCH(Data!$E108,State!$B$2:$I$2,0))</f>
        <v>Washington</v>
      </c>
      <c r="I108" t="str">
        <f t="shared" si="5"/>
        <v/>
      </c>
    </row>
    <row r="109" spans="1:9" x14ac:dyDescent="0.3">
      <c r="A109" s="1">
        <v>42107.740497685183</v>
      </c>
      <c r="B109">
        <v>216938</v>
      </c>
      <c r="C109" t="s">
        <v>5</v>
      </c>
      <c r="D109" t="s">
        <v>8</v>
      </c>
      <c r="E109" s="4" t="s">
        <v>25</v>
      </c>
      <c r="F109" s="6">
        <f t="shared" si="3"/>
        <v>42107</v>
      </c>
      <c r="G109">
        <f t="shared" si="4"/>
        <v>0</v>
      </c>
      <c r="H109" t="str">
        <f>INDEX(State!$B$1:$I$1, MATCH(Data!$E109,State!$B$2:$I$2,0))</f>
        <v>Washington</v>
      </c>
      <c r="I109" t="str">
        <f t="shared" si="5"/>
        <v/>
      </c>
    </row>
    <row r="110" spans="1:9" x14ac:dyDescent="0.3">
      <c r="A110" s="1">
        <v>42107.75576388889</v>
      </c>
      <c r="B110">
        <v>216946</v>
      </c>
      <c r="C110" t="s">
        <v>3</v>
      </c>
      <c r="D110" t="s">
        <v>8</v>
      </c>
      <c r="E110" s="4" t="s">
        <v>25</v>
      </c>
      <c r="F110" s="6">
        <f t="shared" si="3"/>
        <v>42107</v>
      </c>
      <c r="G110">
        <f t="shared" si="4"/>
        <v>0</v>
      </c>
      <c r="H110" t="str">
        <f>INDEX(State!$B$1:$I$1, MATCH(Data!$E110,State!$B$2:$I$2,0))</f>
        <v>Washington</v>
      </c>
      <c r="I110" t="str">
        <f t="shared" si="5"/>
        <v/>
      </c>
    </row>
    <row r="111" spans="1:9" x14ac:dyDescent="0.3">
      <c r="A111" s="1">
        <v>42107.747453703705</v>
      </c>
      <c r="B111">
        <v>216949</v>
      </c>
      <c r="C111" t="s">
        <v>3</v>
      </c>
      <c r="D111" t="s">
        <v>8</v>
      </c>
      <c r="E111" s="4" t="s">
        <v>25</v>
      </c>
      <c r="F111" s="6">
        <f t="shared" si="3"/>
        <v>42107</v>
      </c>
      <c r="G111">
        <f t="shared" si="4"/>
        <v>0</v>
      </c>
      <c r="H111" t="str">
        <f>INDEX(State!$B$1:$I$1, MATCH(Data!$E111,State!$B$2:$I$2,0))</f>
        <v>Washington</v>
      </c>
      <c r="I111" t="str">
        <f t="shared" si="5"/>
        <v/>
      </c>
    </row>
    <row r="112" spans="1:9" x14ac:dyDescent="0.3">
      <c r="A112" s="1">
        <v>42107.748842592591</v>
      </c>
      <c r="B112">
        <v>216960</v>
      </c>
      <c r="C112" t="s">
        <v>5</v>
      </c>
      <c r="D112" t="s">
        <v>7</v>
      </c>
      <c r="E112" s="4" t="s">
        <v>25</v>
      </c>
      <c r="F112" s="6">
        <f t="shared" si="3"/>
        <v>42107</v>
      </c>
      <c r="G112">
        <f t="shared" si="4"/>
        <v>0</v>
      </c>
      <c r="H112" t="str">
        <f>INDEX(State!$B$1:$I$1, MATCH(Data!$E112,State!$B$2:$I$2,0))</f>
        <v>Washington</v>
      </c>
      <c r="I112" t="str">
        <f t="shared" si="5"/>
        <v/>
      </c>
    </row>
    <row r="113" spans="1:9" x14ac:dyDescent="0.3">
      <c r="A113" s="1">
        <v>42107.749513888892</v>
      </c>
      <c r="B113">
        <v>216962</v>
      </c>
      <c r="C113" t="s">
        <v>3</v>
      </c>
      <c r="D113" t="s">
        <v>6</v>
      </c>
      <c r="E113" s="4" t="s">
        <v>25</v>
      </c>
      <c r="F113" s="6">
        <f t="shared" si="3"/>
        <v>42107</v>
      </c>
      <c r="G113">
        <f t="shared" si="4"/>
        <v>0</v>
      </c>
      <c r="H113" t="str">
        <f>INDEX(State!$B$1:$I$1, MATCH(Data!$E113,State!$B$2:$I$2,0))</f>
        <v>Washington</v>
      </c>
      <c r="I113" t="str">
        <f t="shared" si="5"/>
        <v/>
      </c>
    </row>
    <row r="114" spans="1:9" x14ac:dyDescent="0.3">
      <c r="A114" s="1">
        <v>42107.759953703702</v>
      </c>
      <c r="B114">
        <v>216977</v>
      </c>
      <c r="C114" t="s">
        <v>3</v>
      </c>
      <c r="D114" t="s">
        <v>6</v>
      </c>
      <c r="E114" s="4" t="s">
        <v>25</v>
      </c>
      <c r="F114" s="6">
        <f t="shared" si="3"/>
        <v>42107</v>
      </c>
      <c r="G114">
        <f t="shared" si="4"/>
        <v>0</v>
      </c>
      <c r="H114" t="str">
        <f>INDEX(State!$B$1:$I$1, MATCH(Data!$E114,State!$B$2:$I$2,0))</f>
        <v>Washington</v>
      </c>
      <c r="I114" t="str">
        <f t="shared" si="5"/>
        <v/>
      </c>
    </row>
    <row r="115" spans="1:9" x14ac:dyDescent="0.3">
      <c r="A115" s="1">
        <v>42107.771736111114</v>
      </c>
      <c r="B115">
        <v>217010</v>
      </c>
      <c r="C115" t="s">
        <v>5</v>
      </c>
      <c r="D115" t="s">
        <v>6</v>
      </c>
      <c r="E115" s="4" t="s">
        <v>25</v>
      </c>
      <c r="F115" s="6">
        <f t="shared" si="3"/>
        <v>42107</v>
      </c>
      <c r="G115">
        <f t="shared" si="4"/>
        <v>0</v>
      </c>
      <c r="H115" t="str">
        <f>INDEX(State!$B$1:$I$1, MATCH(Data!$E115,State!$B$2:$I$2,0))</f>
        <v>Washington</v>
      </c>
      <c r="I115" t="str">
        <f t="shared" si="5"/>
        <v/>
      </c>
    </row>
    <row r="116" spans="1:9" x14ac:dyDescent="0.3">
      <c r="A116" s="1">
        <v>42107.768969907411</v>
      </c>
      <c r="B116">
        <v>217020</v>
      </c>
      <c r="C116" t="s">
        <v>3</v>
      </c>
      <c r="D116" t="s">
        <v>6</v>
      </c>
      <c r="E116" s="4" t="s">
        <v>25</v>
      </c>
      <c r="F116" s="6">
        <f t="shared" si="3"/>
        <v>42107</v>
      </c>
      <c r="G116">
        <f t="shared" si="4"/>
        <v>0</v>
      </c>
      <c r="H116" t="str">
        <f>INDEX(State!$B$1:$I$1, MATCH(Data!$E116,State!$B$2:$I$2,0))</f>
        <v>Washington</v>
      </c>
      <c r="I116" t="str">
        <f t="shared" si="5"/>
        <v/>
      </c>
    </row>
    <row r="117" spans="1:9" x14ac:dyDescent="0.3">
      <c r="A117" s="1">
        <v>42107.78702546296</v>
      </c>
      <c r="B117">
        <v>217076</v>
      </c>
      <c r="C117" t="s">
        <v>3</v>
      </c>
      <c r="D117" t="s">
        <v>8</v>
      </c>
      <c r="E117" s="4" t="s">
        <v>25</v>
      </c>
      <c r="F117" s="6">
        <f t="shared" si="3"/>
        <v>42107</v>
      </c>
      <c r="G117">
        <f t="shared" si="4"/>
        <v>0</v>
      </c>
      <c r="H117" t="str">
        <f>INDEX(State!$B$1:$I$1, MATCH(Data!$E117,State!$B$2:$I$2,0))</f>
        <v>Washington</v>
      </c>
      <c r="I117" t="str">
        <f t="shared" si="5"/>
        <v/>
      </c>
    </row>
    <row r="118" spans="1:9" x14ac:dyDescent="0.3">
      <c r="A118" s="1">
        <v>42107.7891087963</v>
      </c>
      <c r="B118">
        <v>217081</v>
      </c>
      <c r="C118" t="s">
        <v>4</v>
      </c>
      <c r="D118" t="s">
        <v>6</v>
      </c>
      <c r="E118" s="4" t="s">
        <v>25</v>
      </c>
      <c r="F118" s="6">
        <f t="shared" si="3"/>
        <v>42107</v>
      </c>
      <c r="G118">
        <f t="shared" si="4"/>
        <v>0</v>
      </c>
      <c r="H118" t="str">
        <f>INDEX(State!$B$1:$I$1, MATCH(Data!$E118,State!$B$2:$I$2,0))</f>
        <v>Washington</v>
      </c>
      <c r="I118" t="str">
        <f t="shared" si="5"/>
        <v/>
      </c>
    </row>
    <row r="119" spans="1:9" x14ac:dyDescent="0.3">
      <c r="A119" s="1">
        <v>42107.803703703707</v>
      </c>
      <c r="B119">
        <v>217111</v>
      </c>
      <c r="C119" t="s">
        <v>3</v>
      </c>
      <c r="D119" t="s">
        <v>6</v>
      </c>
      <c r="E119" s="4" t="s">
        <v>25</v>
      </c>
      <c r="F119" s="6">
        <f t="shared" si="3"/>
        <v>42107</v>
      </c>
      <c r="G119">
        <f t="shared" si="4"/>
        <v>0</v>
      </c>
      <c r="H119" t="str">
        <f>INDEX(State!$B$1:$I$1, MATCH(Data!$E119,State!$B$2:$I$2,0))</f>
        <v>Washington</v>
      </c>
      <c r="I119" t="str">
        <f t="shared" si="5"/>
        <v/>
      </c>
    </row>
    <row r="120" spans="1:9" x14ac:dyDescent="0.3">
      <c r="A120" s="1">
        <v>42107.814791666664</v>
      </c>
      <c r="B120">
        <v>217134</v>
      </c>
      <c r="C120" t="s">
        <v>9</v>
      </c>
      <c r="D120" t="s">
        <v>10</v>
      </c>
      <c r="E120" s="4" t="s">
        <v>25</v>
      </c>
      <c r="F120" s="6">
        <f t="shared" si="3"/>
        <v>42107</v>
      </c>
      <c r="G120">
        <f t="shared" si="4"/>
        <v>0</v>
      </c>
      <c r="H120" t="str">
        <f>INDEX(State!$B$1:$I$1, MATCH(Data!$E120,State!$B$2:$I$2,0))</f>
        <v>Washington</v>
      </c>
      <c r="I120" t="str">
        <f t="shared" si="5"/>
        <v/>
      </c>
    </row>
    <row r="121" spans="1:9" x14ac:dyDescent="0.3">
      <c r="A121" s="1">
        <v>42107.822430555556</v>
      </c>
      <c r="B121">
        <v>217141</v>
      </c>
      <c r="C121" t="s">
        <v>4</v>
      </c>
      <c r="D121" t="s">
        <v>8</v>
      </c>
      <c r="E121" s="4" t="s">
        <v>25</v>
      </c>
      <c r="F121" s="6">
        <f t="shared" si="3"/>
        <v>42107</v>
      </c>
      <c r="G121">
        <f t="shared" si="4"/>
        <v>0</v>
      </c>
      <c r="H121" t="str">
        <f>INDEX(State!$B$1:$I$1, MATCH(Data!$E121,State!$B$2:$I$2,0))</f>
        <v>Washington</v>
      </c>
      <c r="I121" t="str">
        <f t="shared" si="5"/>
        <v/>
      </c>
    </row>
    <row r="122" spans="1:9" x14ac:dyDescent="0.3">
      <c r="A122" s="1">
        <v>42107.835625</v>
      </c>
      <c r="B122">
        <v>217145</v>
      </c>
      <c r="C122" t="s">
        <v>3</v>
      </c>
      <c r="D122" t="s">
        <v>10</v>
      </c>
      <c r="E122" s="4" t="s">
        <v>25</v>
      </c>
      <c r="F122" s="6">
        <f t="shared" si="3"/>
        <v>42107</v>
      </c>
      <c r="G122">
        <f t="shared" si="4"/>
        <v>0</v>
      </c>
      <c r="H122" t="str">
        <f>INDEX(State!$B$1:$I$1, MATCH(Data!$E122,State!$B$2:$I$2,0))</f>
        <v>Washington</v>
      </c>
      <c r="I122" t="str">
        <f t="shared" si="5"/>
        <v/>
      </c>
    </row>
    <row r="123" spans="1:9" x14ac:dyDescent="0.3">
      <c r="A123" s="1">
        <v>42107.824513888889</v>
      </c>
      <c r="B123">
        <v>217153</v>
      </c>
      <c r="C123" t="s">
        <v>3</v>
      </c>
      <c r="D123" t="s">
        <v>8</v>
      </c>
      <c r="E123" s="4" t="s">
        <v>25</v>
      </c>
      <c r="F123" s="6">
        <f t="shared" si="3"/>
        <v>42107</v>
      </c>
      <c r="G123">
        <f t="shared" si="4"/>
        <v>0</v>
      </c>
      <c r="H123" t="str">
        <f>INDEX(State!$B$1:$I$1, MATCH(Data!$E123,State!$B$2:$I$2,0))</f>
        <v>Washington</v>
      </c>
      <c r="I123" t="str">
        <f t="shared" si="5"/>
        <v/>
      </c>
    </row>
    <row r="124" spans="1:9" x14ac:dyDescent="0.3">
      <c r="A124" s="1">
        <v>42107.825231481482</v>
      </c>
      <c r="B124">
        <v>217157</v>
      </c>
      <c r="C124" t="s">
        <v>5</v>
      </c>
      <c r="D124" t="s">
        <v>6</v>
      </c>
      <c r="E124" s="4" t="s">
        <v>25</v>
      </c>
      <c r="F124" s="6">
        <f t="shared" si="3"/>
        <v>42107</v>
      </c>
      <c r="G124">
        <f t="shared" si="4"/>
        <v>0</v>
      </c>
      <c r="H124" t="str">
        <f>INDEX(State!$B$1:$I$1, MATCH(Data!$E124,State!$B$2:$I$2,0))</f>
        <v>Washington</v>
      </c>
      <c r="I124" t="str">
        <f t="shared" si="5"/>
        <v/>
      </c>
    </row>
    <row r="125" spans="1:9" x14ac:dyDescent="0.3">
      <c r="A125" s="1">
        <v>42107.825925925928</v>
      </c>
      <c r="B125">
        <v>217161</v>
      </c>
      <c r="C125" t="s">
        <v>4</v>
      </c>
      <c r="D125" t="s">
        <v>6</v>
      </c>
      <c r="E125" s="4" t="s">
        <v>25</v>
      </c>
      <c r="F125" s="6">
        <f t="shared" si="3"/>
        <v>42107</v>
      </c>
      <c r="G125">
        <f t="shared" si="4"/>
        <v>0</v>
      </c>
      <c r="H125" t="str">
        <f>INDEX(State!$B$1:$I$1, MATCH(Data!$E125,State!$B$2:$I$2,0))</f>
        <v>Washington</v>
      </c>
      <c r="I125" t="str">
        <f t="shared" si="5"/>
        <v/>
      </c>
    </row>
    <row r="126" spans="1:9" x14ac:dyDescent="0.3">
      <c r="A126" s="1">
        <v>42109.559953703705</v>
      </c>
      <c r="B126">
        <v>217179</v>
      </c>
      <c r="C126" t="s">
        <v>3</v>
      </c>
      <c r="D126" t="s">
        <v>6</v>
      </c>
      <c r="E126" s="4" t="s">
        <v>28</v>
      </c>
      <c r="F126" s="6">
        <f t="shared" si="3"/>
        <v>42109</v>
      </c>
      <c r="G126">
        <f t="shared" si="4"/>
        <v>0</v>
      </c>
      <c r="H126" t="str">
        <f>INDEX(State!$B$1:$I$1, MATCH(Data!$E126,State!$B$2:$I$2,0))</f>
        <v>Pennsylvania</v>
      </c>
      <c r="I126" t="str">
        <f t="shared" si="5"/>
        <v/>
      </c>
    </row>
    <row r="127" spans="1:9" x14ac:dyDescent="0.3">
      <c r="A127" s="1">
        <v>42107.837708333333</v>
      </c>
      <c r="B127">
        <v>217186</v>
      </c>
      <c r="C127" t="s">
        <v>3</v>
      </c>
      <c r="D127" t="s">
        <v>8</v>
      </c>
      <c r="E127" s="4" t="s">
        <v>25</v>
      </c>
      <c r="F127" s="6">
        <f t="shared" si="3"/>
        <v>42107</v>
      </c>
      <c r="G127">
        <f t="shared" si="4"/>
        <v>0</v>
      </c>
      <c r="H127" t="str">
        <f>INDEX(State!$B$1:$I$1, MATCH(Data!$E127,State!$B$2:$I$2,0))</f>
        <v>Washington</v>
      </c>
      <c r="I127" t="str">
        <f t="shared" si="5"/>
        <v/>
      </c>
    </row>
    <row r="128" spans="1:9" x14ac:dyDescent="0.3">
      <c r="A128" s="1">
        <v>42107.848113425927</v>
      </c>
      <c r="B128">
        <v>217211</v>
      </c>
      <c r="C128" t="s">
        <v>3</v>
      </c>
      <c r="D128" t="s">
        <v>10</v>
      </c>
      <c r="E128" s="4" t="s">
        <v>25</v>
      </c>
      <c r="F128" s="6">
        <f t="shared" si="3"/>
        <v>42107</v>
      </c>
      <c r="G128">
        <f t="shared" si="4"/>
        <v>0</v>
      </c>
      <c r="H128" t="str">
        <f>INDEX(State!$B$1:$I$1, MATCH(Data!$E128,State!$B$2:$I$2,0))</f>
        <v>Washington</v>
      </c>
      <c r="I128" t="str">
        <f t="shared" si="5"/>
        <v/>
      </c>
    </row>
    <row r="129" spans="1:9" x14ac:dyDescent="0.3">
      <c r="A129" s="1">
        <v>42107.862013888887</v>
      </c>
      <c r="B129">
        <v>217219</v>
      </c>
      <c r="C129" t="s">
        <v>5</v>
      </c>
      <c r="D129" t="s">
        <v>10</v>
      </c>
      <c r="E129" s="4" t="s">
        <v>25</v>
      </c>
      <c r="F129" s="6">
        <f t="shared" si="3"/>
        <v>42107</v>
      </c>
      <c r="G129">
        <f t="shared" si="4"/>
        <v>0</v>
      </c>
      <c r="H129" t="str">
        <f>INDEX(State!$B$1:$I$1, MATCH(Data!$E129,State!$B$2:$I$2,0))</f>
        <v>Washington</v>
      </c>
      <c r="I129" t="str">
        <f t="shared" si="5"/>
        <v/>
      </c>
    </row>
    <row r="130" spans="1:9" x14ac:dyDescent="0.3">
      <c r="A130" s="1">
        <v>42107.858541666668</v>
      </c>
      <c r="B130">
        <v>217233</v>
      </c>
      <c r="C130" t="s">
        <v>3</v>
      </c>
      <c r="D130" t="s">
        <v>8</v>
      </c>
      <c r="E130" s="4" t="s">
        <v>25</v>
      </c>
      <c r="F130" s="6">
        <f t="shared" si="3"/>
        <v>42107</v>
      </c>
      <c r="G130">
        <f t="shared" si="4"/>
        <v>0</v>
      </c>
      <c r="H130" t="str">
        <f>INDEX(State!$B$1:$I$1, MATCH(Data!$E130,State!$B$2:$I$2,0))</f>
        <v>Washington</v>
      </c>
      <c r="I130" t="str">
        <f t="shared" si="5"/>
        <v/>
      </c>
    </row>
    <row r="131" spans="1:9" x14ac:dyDescent="0.3">
      <c r="A131" s="1">
        <v>42107.885625000003</v>
      </c>
      <c r="B131">
        <v>217264</v>
      </c>
      <c r="C131" t="s">
        <v>3</v>
      </c>
      <c r="D131" t="s">
        <v>6</v>
      </c>
      <c r="E131" s="4" t="s">
        <v>25</v>
      </c>
      <c r="F131" s="6">
        <f t="shared" ref="F131:F194" si="6">DATE(YEAR($A131),MONTH($A131),DAY($A131))</f>
        <v>42107</v>
      </c>
      <c r="G131">
        <f t="shared" ref="G131:G194" si="7">IF(AND($D131="Newsletters (internal)", $E131="New York"),1,0)</f>
        <v>0</v>
      </c>
      <c r="H131" t="str">
        <f>INDEX(State!$B$1:$I$1, MATCH(Data!$E131,State!$B$2:$I$2,0))</f>
        <v>Washington</v>
      </c>
      <c r="I131" t="str">
        <f t="shared" si="5"/>
        <v/>
      </c>
    </row>
    <row r="132" spans="1:9" x14ac:dyDescent="0.3">
      <c r="A132" s="1">
        <v>42107.898819444446</v>
      </c>
      <c r="B132">
        <v>217282</v>
      </c>
      <c r="C132" t="s">
        <v>3</v>
      </c>
      <c r="D132" t="s">
        <v>6</v>
      </c>
      <c r="E132" s="4" t="s">
        <v>25</v>
      </c>
      <c r="F132" s="6">
        <f t="shared" si="6"/>
        <v>42107</v>
      </c>
      <c r="G132">
        <f t="shared" si="7"/>
        <v>0</v>
      </c>
      <c r="H132" t="str">
        <f>INDEX(State!$B$1:$I$1, MATCH(Data!$E132,State!$B$2:$I$2,0))</f>
        <v>Washington</v>
      </c>
      <c r="I132" t="str">
        <f t="shared" ref="I132:I195" si="8">IF($F132 = DATE(2015,4,14),$B132,"")</f>
        <v/>
      </c>
    </row>
    <row r="133" spans="1:9" x14ac:dyDescent="0.3">
      <c r="A133" s="1">
        <v>42107.900902777779</v>
      </c>
      <c r="B133">
        <v>217286</v>
      </c>
      <c r="C133" t="s">
        <v>3</v>
      </c>
      <c r="D133" t="s">
        <v>6</v>
      </c>
      <c r="E133" s="4" t="s">
        <v>26</v>
      </c>
      <c r="F133" s="6">
        <f t="shared" si="6"/>
        <v>42107</v>
      </c>
      <c r="G133">
        <f t="shared" si="7"/>
        <v>0</v>
      </c>
      <c r="H133" t="str">
        <f>INDEX(State!$B$1:$I$1, MATCH(Data!$E133,State!$B$2:$I$2,0))</f>
        <v>California</v>
      </c>
      <c r="I133" t="str">
        <f t="shared" si="8"/>
        <v/>
      </c>
    </row>
    <row r="134" spans="1:9" x14ac:dyDescent="0.3">
      <c r="A134" s="1">
        <v>42107.946736111109</v>
      </c>
      <c r="B134">
        <v>217319</v>
      </c>
      <c r="C134" t="s">
        <v>4</v>
      </c>
      <c r="D134" t="s">
        <v>7</v>
      </c>
      <c r="E134" s="4" t="s">
        <v>26</v>
      </c>
      <c r="F134" s="6">
        <f t="shared" si="6"/>
        <v>42107</v>
      </c>
      <c r="G134">
        <f t="shared" si="7"/>
        <v>0</v>
      </c>
      <c r="H134" t="str">
        <f>INDEX(State!$B$1:$I$1, MATCH(Data!$E134,State!$B$2:$I$2,0))</f>
        <v>California</v>
      </c>
      <c r="I134" t="str">
        <f t="shared" si="8"/>
        <v/>
      </c>
    </row>
    <row r="135" spans="1:9" x14ac:dyDescent="0.3">
      <c r="A135" s="1">
        <v>42108.136319444442</v>
      </c>
      <c r="B135">
        <v>217365</v>
      </c>
      <c r="C135" t="s">
        <v>5</v>
      </c>
      <c r="D135" t="s">
        <v>10</v>
      </c>
      <c r="E135" s="4" t="s">
        <v>26</v>
      </c>
      <c r="F135" s="6">
        <f t="shared" si="6"/>
        <v>42108</v>
      </c>
      <c r="G135">
        <f t="shared" si="7"/>
        <v>0</v>
      </c>
      <c r="H135" t="str">
        <f>INDEX(State!$B$1:$I$1, MATCH(Data!$E135,State!$B$2:$I$2,0))</f>
        <v>California</v>
      </c>
      <c r="I135">
        <f t="shared" si="8"/>
        <v>217365</v>
      </c>
    </row>
    <row r="136" spans="1:9" x14ac:dyDescent="0.3">
      <c r="A136" s="1">
        <v>42108.177314814813</v>
      </c>
      <c r="B136">
        <v>217380</v>
      </c>
      <c r="C136" t="s">
        <v>5</v>
      </c>
      <c r="D136" t="s">
        <v>6</v>
      </c>
      <c r="E136" s="4" t="s">
        <v>26</v>
      </c>
      <c r="F136" s="6">
        <f t="shared" si="6"/>
        <v>42108</v>
      </c>
      <c r="G136">
        <f t="shared" si="7"/>
        <v>0</v>
      </c>
      <c r="H136" t="str">
        <f>INDEX(State!$B$1:$I$1, MATCH(Data!$E136,State!$B$2:$I$2,0))</f>
        <v>California</v>
      </c>
      <c r="I136">
        <f t="shared" si="8"/>
        <v>217380</v>
      </c>
    </row>
    <row r="137" spans="1:9" x14ac:dyDescent="0.3">
      <c r="A137" s="1">
        <v>42108.253032407411</v>
      </c>
      <c r="B137">
        <v>217455</v>
      </c>
      <c r="C137" t="s">
        <v>3</v>
      </c>
      <c r="D137" t="s">
        <v>10</v>
      </c>
      <c r="E137" s="4" t="s">
        <v>26</v>
      </c>
      <c r="F137" s="6">
        <f t="shared" si="6"/>
        <v>42108</v>
      </c>
      <c r="G137">
        <f t="shared" si="7"/>
        <v>0</v>
      </c>
      <c r="H137" t="str">
        <f>INDEX(State!$B$1:$I$1, MATCH(Data!$E137,State!$B$2:$I$2,0))</f>
        <v>California</v>
      </c>
      <c r="I137">
        <f t="shared" si="8"/>
        <v>217455</v>
      </c>
    </row>
    <row r="138" spans="1:9" x14ac:dyDescent="0.3">
      <c r="A138" s="1">
        <v>42108.261342592596</v>
      </c>
      <c r="B138">
        <v>217460</v>
      </c>
      <c r="C138" t="s">
        <v>4</v>
      </c>
      <c r="D138" t="s">
        <v>6</v>
      </c>
      <c r="E138" s="4" t="s">
        <v>26</v>
      </c>
      <c r="F138" s="6">
        <f t="shared" si="6"/>
        <v>42108</v>
      </c>
      <c r="G138">
        <f t="shared" si="7"/>
        <v>0</v>
      </c>
      <c r="H138" t="str">
        <f>INDEX(State!$B$1:$I$1, MATCH(Data!$E138,State!$B$2:$I$2,0))</f>
        <v>California</v>
      </c>
      <c r="I138">
        <f t="shared" si="8"/>
        <v>217460</v>
      </c>
    </row>
    <row r="139" spans="1:9" x14ac:dyDescent="0.3">
      <c r="A139" s="1">
        <v>42108.266180555554</v>
      </c>
      <c r="B139">
        <v>217477</v>
      </c>
      <c r="C139" t="s">
        <v>5</v>
      </c>
      <c r="D139" t="s">
        <v>6</v>
      </c>
      <c r="E139" s="4" t="s">
        <v>26</v>
      </c>
      <c r="F139" s="6">
        <f t="shared" si="6"/>
        <v>42108</v>
      </c>
      <c r="G139">
        <f t="shared" si="7"/>
        <v>0</v>
      </c>
      <c r="H139" t="str">
        <f>INDEX(State!$B$1:$I$1, MATCH(Data!$E139,State!$B$2:$I$2,0))</f>
        <v>California</v>
      </c>
      <c r="I139">
        <f t="shared" si="8"/>
        <v>217477</v>
      </c>
    </row>
    <row r="140" spans="1:9" x14ac:dyDescent="0.3">
      <c r="A140" s="1">
        <v>42108.298842592594</v>
      </c>
      <c r="B140">
        <v>217539</v>
      </c>
      <c r="C140" t="s">
        <v>5</v>
      </c>
      <c r="D140" t="s">
        <v>8</v>
      </c>
      <c r="E140" s="4" t="s">
        <v>26</v>
      </c>
      <c r="F140" s="6">
        <f t="shared" si="6"/>
        <v>42108</v>
      </c>
      <c r="G140">
        <f t="shared" si="7"/>
        <v>0</v>
      </c>
      <c r="H140" t="str">
        <f>INDEX(State!$B$1:$I$1, MATCH(Data!$E140,State!$B$2:$I$2,0))</f>
        <v>California</v>
      </c>
      <c r="I140">
        <f t="shared" si="8"/>
        <v>217539</v>
      </c>
    </row>
    <row r="141" spans="1:9" x14ac:dyDescent="0.3">
      <c r="A141" s="1">
        <v>42108.315497685187</v>
      </c>
      <c r="B141">
        <v>217566</v>
      </c>
      <c r="C141" t="s">
        <v>4</v>
      </c>
      <c r="D141" t="s">
        <v>6</v>
      </c>
      <c r="E141" s="4" t="s">
        <v>26</v>
      </c>
      <c r="F141" s="6">
        <f t="shared" si="6"/>
        <v>42108</v>
      </c>
      <c r="G141">
        <f t="shared" si="7"/>
        <v>0</v>
      </c>
      <c r="H141" t="str">
        <f>INDEX(State!$B$1:$I$1, MATCH(Data!$E141,State!$B$2:$I$2,0))</f>
        <v>California</v>
      </c>
      <c r="I141">
        <f t="shared" si="8"/>
        <v>217566</v>
      </c>
    </row>
    <row r="142" spans="1:9" x14ac:dyDescent="0.3">
      <c r="A142" s="1">
        <v>42108.309236111112</v>
      </c>
      <c r="B142">
        <v>217572</v>
      </c>
      <c r="C142" t="s">
        <v>4</v>
      </c>
      <c r="D142" t="s">
        <v>6</v>
      </c>
      <c r="E142" s="4" t="s">
        <v>26</v>
      </c>
      <c r="F142" s="6">
        <f t="shared" si="6"/>
        <v>42108</v>
      </c>
      <c r="G142">
        <f t="shared" si="7"/>
        <v>0</v>
      </c>
      <c r="H142" t="str">
        <f>INDEX(State!$B$1:$I$1, MATCH(Data!$E142,State!$B$2:$I$2,0))</f>
        <v>California</v>
      </c>
      <c r="I142">
        <f t="shared" si="8"/>
        <v>217572</v>
      </c>
    </row>
    <row r="143" spans="1:9" x14ac:dyDescent="0.3">
      <c r="A143" s="1">
        <v>42108.334247685183</v>
      </c>
      <c r="B143">
        <v>217631</v>
      </c>
      <c r="C143" t="s">
        <v>5</v>
      </c>
      <c r="D143" t="s">
        <v>6</v>
      </c>
      <c r="E143" s="4" t="s">
        <v>26</v>
      </c>
      <c r="F143" s="6">
        <f t="shared" si="6"/>
        <v>42108</v>
      </c>
      <c r="G143">
        <f t="shared" si="7"/>
        <v>0</v>
      </c>
      <c r="H143" t="str">
        <f>INDEX(State!$B$1:$I$1, MATCH(Data!$E143,State!$B$2:$I$2,0))</f>
        <v>California</v>
      </c>
      <c r="I143">
        <f t="shared" si="8"/>
        <v>217631</v>
      </c>
    </row>
    <row r="144" spans="1:9" x14ac:dyDescent="0.3">
      <c r="A144" s="1">
        <v>42108.339791666665</v>
      </c>
      <c r="B144">
        <v>217652</v>
      </c>
      <c r="C144" t="s">
        <v>3</v>
      </c>
      <c r="D144" t="s">
        <v>10</v>
      </c>
      <c r="E144" s="4" t="s">
        <v>26</v>
      </c>
      <c r="F144" s="6">
        <f t="shared" si="6"/>
        <v>42108</v>
      </c>
      <c r="G144">
        <f t="shared" si="7"/>
        <v>0</v>
      </c>
      <c r="H144" t="str">
        <f>INDEX(State!$B$1:$I$1, MATCH(Data!$E144,State!$B$2:$I$2,0))</f>
        <v>California</v>
      </c>
      <c r="I144">
        <f t="shared" si="8"/>
        <v>217652</v>
      </c>
    </row>
    <row r="145" spans="1:9" x14ac:dyDescent="0.3">
      <c r="A145" s="1">
        <v>42108.341886574075</v>
      </c>
      <c r="B145">
        <v>217658</v>
      </c>
      <c r="C145" t="s">
        <v>3</v>
      </c>
      <c r="D145" t="s">
        <v>7</v>
      </c>
      <c r="E145" s="4" t="s">
        <v>26</v>
      </c>
      <c r="F145" s="6">
        <f t="shared" si="6"/>
        <v>42108</v>
      </c>
      <c r="G145">
        <f t="shared" si="7"/>
        <v>0</v>
      </c>
      <c r="H145" t="str">
        <f>INDEX(State!$B$1:$I$1, MATCH(Data!$E145,State!$B$2:$I$2,0))</f>
        <v>California</v>
      </c>
      <c r="I145">
        <f t="shared" si="8"/>
        <v>217658</v>
      </c>
    </row>
    <row r="146" spans="1:9" x14ac:dyDescent="0.3">
      <c r="A146" s="1">
        <v>42108.355081018519</v>
      </c>
      <c r="B146">
        <v>217690</v>
      </c>
      <c r="C146" t="s">
        <v>3</v>
      </c>
      <c r="D146" t="s">
        <v>6</v>
      </c>
      <c r="E146" s="4" t="s">
        <v>26</v>
      </c>
      <c r="F146" s="6">
        <f t="shared" si="6"/>
        <v>42108</v>
      </c>
      <c r="G146">
        <f t="shared" si="7"/>
        <v>0</v>
      </c>
      <c r="H146" t="str">
        <f>INDEX(State!$B$1:$I$1, MATCH(Data!$E146,State!$B$2:$I$2,0))</f>
        <v>California</v>
      </c>
      <c r="I146">
        <f t="shared" si="8"/>
        <v>217690</v>
      </c>
    </row>
    <row r="147" spans="1:9" x14ac:dyDescent="0.3">
      <c r="A147" s="1">
        <v>42108.364791666667</v>
      </c>
      <c r="B147">
        <v>217717</v>
      </c>
      <c r="C147" t="s">
        <v>3</v>
      </c>
      <c r="D147" t="s">
        <v>6</v>
      </c>
      <c r="E147" s="4" t="s">
        <v>26</v>
      </c>
      <c r="F147" s="6">
        <f t="shared" si="6"/>
        <v>42108</v>
      </c>
      <c r="G147">
        <f t="shared" si="7"/>
        <v>0</v>
      </c>
      <c r="H147" t="str">
        <f>INDEX(State!$B$1:$I$1, MATCH(Data!$E147,State!$B$2:$I$2,0))</f>
        <v>California</v>
      </c>
      <c r="I147">
        <f t="shared" si="8"/>
        <v>217717</v>
      </c>
    </row>
    <row r="148" spans="1:9" x14ac:dyDescent="0.3">
      <c r="A148" s="1">
        <v>42108.368969907409</v>
      </c>
      <c r="B148">
        <v>217730</v>
      </c>
      <c r="C148" t="s">
        <v>3</v>
      </c>
      <c r="D148" t="s">
        <v>6</v>
      </c>
      <c r="E148" s="4" t="s">
        <v>26</v>
      </c>
      <c r="F148" s="6">
        <f t="shared" si="6"/>
        <v>42108</v>
      </c>
      <c r="G148">
        <f t="shared" si="7"/>
        <v>0</v>
      </c>
      <c r="H148" t="str">
        <f>INDEX(State!$B$1:$I$1, MATCH(Data!$E148,State!$B$2:$I$2,0))</f>
        <v>California</v>
      </c>
      <c r="I148">
        <f t="shared" si="8"/>
        <v>217730</v>
      </c>
    </row>
    <row r="149" spans="1:9" x14ac:dyDescent="0.3">
      <c r="A149" s="1">
        <v>42108.371736111112</v>
      </c>
      <c r="B149">
        <v>217735</v>
      </c>
      <c r="C149" t="s">
        <v>3</v>
      </c>
      <c r="D149" t="s">
        <v>8</v>
      </c>
      <c r="E149" s="4" t="s">
        <v>26</v>
      </c>
      <c r="F149" s="6">
        <f t="shared" si="6"/>
        <v>42108</v>
      </c>
      <c r="G149">
        <f t="shared" si="7"/>
        <v>0</v>
      </c>
      <c r="H149" t="str">
        <f>INDEX(State!$B$1:$I$1, MATCH(Data!$E149,State!$B$2:$I$2,0))</f>
        <v>California</v>
      </c>
      <c r="I149">
        <f t="shared" si="8"/>
        <v>217735</v>
      </c>
    </row>
    <row r="150" spans="1:9" x14ac:dyDescent="0.3">
      <c r="A150" s="1">
        <v>42110.492569444446</v>
      </c>
      <c r="B150">
        <v>217739</v>
      </c>
      <c r="C150" t="s">
        <v>5</v>
      </c>
      <c r="D150" t="s">
        <v>6</v>
      </c>
      <c r="E150" s="4" t="s">
        <v>30</v>
      </c>
      <c r="F150" s="6">
        <f t="shared" si="6"/>
        <v>42110</v>
      </c>
      <c r="G150">
        <f t="shared" si="7"/>
        <v>0</v>
      </c>
      <c r="H150" t="str">
        <f>INDEX(State!$B$1:$I$1, MATCH(Data!$E150,State!$B$2:$I$2,0))</f>
        <v>California</v>
      </c>
      <c r="I150" t="str">
        <f t="shared" si="8"/>
        <v/>
      </c>
    </row>
    <row r="151" spans="1:9" x14ac:dyDescent="0.3">
      <c r="A151" s="1">
        <v>42108.373136574075</v>
      </c>
      <c r="B151">
        <v>217749</v>
      </c>
      <c r="C151" t="s">
        <v>3</v>
      </c>
      <c r="D151" t="s">
        <v>6</v>
      </c>
      <c r="E151" s="4" t="s">
        <v>26</v>
      </c>
      <c r="F151" s="6">
        <f t="shared" si="6"/>
        <v>42108</v>
      </c>
      <c r="G151">
        <f t="shared" si="7"/>
        <v>0</v>
      </c>
      <c r="H151" t="str">
        <f>INDEX(State!$B$1:$I$1, MATCH(Data!$E151,State!$B$2:$I$2,0))</f>
        <v>California</v>
      </c>
      <c r="I151">
        <f t="shared" si="8"/>
        <v>217749</v>
      </c>
    </row>
    <row r="152" spans="1:9" x14ac:dyDescent="0.3">
      <c r="A152" s="1">
        <v>42108.377303240741</v>
      </c>
      <c r="B152">
        <v>217758</v>
      </c>
      <c r="C152" t="s">
        <v>3</v>
      </c>
      <c r="D152" t="s">
        <v>6</v>
      </c>
      <c r="E152" s="4" t="s">
        <v>26</v>
      </c>
      <c r="F152" s="6">
        <f t="shared" si="6"/>
        <v>42108</v>
      </c>
      <c r="G152">
        <f t="shared" si="7"/>
        <v>0</v>
      </c>
      <c r="H152" t="str">
        <f>INDEX(State!$B$1:$I$1, MATCH(Data!$E152,State!$B$2:$I$2,0))</f>
        <v>California</v>
      </c>
      <c r="I152">
        <f t="shared" si="8"/>
        <v>217758</v>
      </c>
    </row>
    <row r="153" spans="1:9" x14ac:dyDescent="0.3">
      <c r="A153" s="1">
        <v>42108.4141087963</v>
      </c>
      <c r="B153">
        <v>217776</v>
      </c>
      <c r="C153" t="s">
        <v>4</v>
      </c>
      <c r="D153" t="s">
        <v>7</v>
      </c>
      <c r="E153" s="4" t="s">
        <v>26</v>
      </c>
      <c r="F153" s="6">
        <f t="shared" si="6"/>
        <v>42108</v>
      </c>
      <c r="G153">
        <f t="shared" si="7"/>
        <v>0</v>
      </c>
      <c r="H153" t="str">
        <f>INDEX(State!$B$1:$I$1, MATCH(Data!$E153,State!$B$2:$I$2,0))</f>
        <v>California</v>
      </c>
      <c r="I153">
        <f t="shared" si="8"/>
        <v>217776</v>
      </c>
    </row>
    <row r="154" spans="1:9" x14ac:dyDescent="0.3">
      <c r="A154" s="1">
        <v>42108.384247685186</v>
      </c>
      <c r="B154">
        <v>217778</v>
      </c>
      <c r="C154" t="s">
        <v>3</v>
      </c>
      <c r="D154" t="s">
        <v>6</v>
      </c>
      <c r="E154" s="4" t="s">
        <v>26</v>
      </c>
      <c r="F154" s="6">
        <f t="shared" si="6"/>
        <v>42108</v>
      </c>
      <c r="G154">
        <f t="shared" si="7"/>
        <v>0</v>
      </c>
      <c r="H154" t="str">
        <f>INDEX(State!$B$1:$I$1, MATCH(Data!$E154,State!$B$2:$I$2,0))</f>
        <v>California</v>
      </c>
      <c r="I154">
        <f t="shared" si="8"/>
        <v>217778</v>
      </c>
    </row>
    <row r="155" spans="1:9" x14ac:dyDescent="0.3">
      <c r="A155" s="1">
        <v>42111.402303240742</v>
      </c>
      <c r="B155">
        <v>217784</v>
      </c>
      <c r="C155" t="s">
        <v>5</v>
      </c>
      <c r="D155" t="s">
        <v>6</v>
      </c>
      <c r="E155" s="4" t="s">
        <v>30</v>
      </c>
      <c r="F155" s="6">
        <f t="shared" si="6"/>
        <v>42111</v>
      </c>
      <c r="G155">
        <f t="shared" si="7"/>
        <v>0</v>
      </c>
      <c r="H155" t="str">
        <f>INDEX(State!$B$1:$I$1, MATCH(Data!$E155,State!$B$2:$I$2,0))</f>
        <v>California</v>
      </c>
      <c r="I155" t="str">
        <f t="shared" si="8"/>
        <v/>
      </c>
    </row>
    <row r="156" spans="1:9" x14ac:dyDescent="0.3">
      <c r="A156" s="1">
        <v>42108.389097222222</v>
      </c>
      <c r="B156">
        <v>217787</v>
      </c>
      <c r="C156" t="s">
        <v>3</v>
      </c>
      <c r="D156" t="s">
        <v>6</v>
      </c>
      <c r="E156" s="4" t="s">
        <v>26</v>
      </c>
      <c r="F156" s="6">
        <f t="shared" si="6"/>
        <v>42108</v>
      </c>
      <c r="G156">
        <f t="shared" si="7"/>
        <v>0</v>
      </c>
      <c r="H156" t="str">
        <f>INDEX(State!$B$1:$I$1, MATCH(Data!$E156,State!$B$2:$I$2,0))</f>
        <v>California</v>
      </c>
      <c r="I156">
        <f t="shared" si="8"/>
        <v>217787</v>
      </c>
    </row>
    <row r="157" spans="1:9" x14ac:dyDescent="0.3">
      <c r="A157" s="1">
        <v>42108.386319444442</v>
      </c>
      <c r="B157">
        <v>217788</v>
      </c>
      <c r="C157" t="s">
        <v>4</v>
      </c>
      <c r="D157" t="s">
        <v>6</v>
      </c>
      <c r="E157" s="4" t="s">
        <v>26</v>
      </c>
      <c r="F157" s="6">
        <f t="shared" si="6"/>
        <v>42108</v>
      </c>
      <c r="G157">
        <f t="shared" si="7"/>
        <v>0</v>
      </c>
      <c r="H157" t="str">
        <f>INDEX(State!$B$1:$I$1, MATCH(Data!$E157,State!$B$2:$I$2,0))</f>
        <v>California</v>
      </c>
      <c r="I157">
        <f t="shared" si="8"/>
        <v>217788</v>
      </c>
    </row>
    <row r="158" spans="1:9" x14ac:dyDescent="0.3">
      <c r="A158" s="1">
        <v>42108.487719907411</v>
      </c>
      <c r="B158">
        <v>217792</v>
      </c>
      <c r="C158" t="s">
        <v>3</v>
      </c>
      <c r="D158" t="s">
        <v>6</v>
      </c>
      <c r="E158" s="4" t="s">
        <v>26</v>
      </c>
      <c r="F158" s="6">
        <f t="shared" si="6"/>
        <v>42108</v>
      </c>
      <c r="G158">
        <f t="shared" si="7"/>
        <v>0</v>
      </c>
      <c r="H158" t="str">
        <f>INDEX(State!$B$1:$I$1, MATCH(Data!$E158,State!$B$2:$I$2,0))</f>
        <v>California</v>
      </c>
      <c r="I158">
        <f t="shared" si="8"/>
        <v>217792</v>
      </c>
    </row>
    <row r="159" spans="1:9" x14ac:dyDescent="0.3">
      <c r="A159" s="1">
        <v>42108.388402777775</v>
      </c>
      <c r="B159">
        <v>217800</v>
      </c>
      <c r="C159" t="s">
        <v>3</v>
      </c>
      <c r="D159" t="s">
        <v>6</v>
      </c>
      <c r="E159" s="4" t="s">
        <v>26</v>
      </c>
      <c r="F159" s="6">
        <f t="shared" si="6"/>
        <v>42108</v>
      </c>
      <c r="G159">
        <f t="shared" si="7"/>
        <v>0</v>
      </c>
      <c r="H159" t="str">
        <f>INDEX(State!$B$1:$I$1, MATCH(Data!$E159,State!$B$2:$I$2,0))</f>
        <v>California</v>
      </c>
      <c r="I159">
        <f t="shared" si="8"/>
        <v>217800</v>
      </c>
    </row>
    <row r="160" spans="1:9" x14ac:dyDescent="0.3">
      <c r="A160" s="1">
        <v>42108.388414351852</v>
      </c>
      <c r="B160">
        <v>217801</v>
      </c>
      <c r="C160" t="s">
        <v>3</v>
      </c>
      <c r="D160" t="s">
        <v>6</v>
      </c>
      <c r="E160" s="4" t="s">
        <v>26</v>
      </c>
      <c r="F160" s="6">
        <f t="shared" si="6"/>
        <v>42108</v>
      </c>
      <c r="G160">
        <f t="shared" si="7"/>
        <v>0</v>
      </c>
      <c r="H160" t="str">
        <f>INDEX(State!$B$1:$I$1, MATCH(Data!$E160,State!$B$2:$I$2,0))</f>
        <v>California</v>
      </c>
      <c r="I160">
        <f t="shared" si="8"/>
        <v>217801</v>
      </c>
    </row>
    <row r="161" spans="1:9" x14ac:dyDescent="0.3">
      <c r="A161" s="1">
        <v>42108.392569444448</v>
      </c>
      <c r="B161">
        <v>217802</v>
      </c>
      <c r="C161" t="s">
        <v>3</v>
      </c>
      <c r="D161" t="s">
        <v>6</v>
      </c>
      <c r="E161" s="4" t="s">
        <v>26</v>
      </c>
      <c r="F161" s="6">
        <f t="shared" si="6"/>
        <v>42108</v>
      </c>
      <c r="G161">
        <f t="shared" si="7"/>
        <v>0</v>
      </c>
      <c r="H161" t="str">
        <f>INDEX(State!$B$1:$I$1, MATCH(Data!$E161,State!$B$2:$I$2,0))</f>
        <v>California</v>
      </c>
      <c r="I161">
        <f t="shared" si="8"/>
        <v>217802</v>
      </c>
    </row>
    <row r="162" spans="1:9" x14ac:dyDescent="0.3">
      <c r="A162" s="1">
        <v>42108.391192129631</v>
      </c>
      <c r="B162">
        <v>217815</v>
      </c>
      <c r="C162" t="s">
        <v>3</v>
      </c>
      <c r="D162" t="s">
        <v>6</v>
      </c>
      <c r="E162" s="4" t="s">
        <v>26</v>
      </c>
      <c r="F162" s="6">
        <f t="shared" si="6"/>
        <v>42108</v>
      </c>
      <c r="G162">
        <f t="shared" si="7"/>
        <v>0</v>
      </c>
      <c r="H162" t="str">
        <f>INDEX(State!$B$1:$I$1, MATCH(Data!$E162,State!$B$2:$I$2,0))</f>
        <v>California</v>
      </c>
      <c r="I162">
        <f t="shared" si="8"/>
        <v>217815</v>
      </c>
    </row>
    <row r="163" spans="1:9" x14ac:dyDescent="0.3">
      <c r="A163" s="1">
        <v>42108.395358796297</v>
      </c>
      <c r="B163">
        <v>217818</v>
      </c>
      <c r="C163" t="s">
        <v>3</v>
      </c>
      <c r="D163" t="s">
        <v>10</v>
      </c>
      <c r="E163" s="4" t="s">
        <v>26</v>
      </c>
      <c r="F163" s="6">
        <f t="shared" si="6"/>
        <v>42108</v>
      </c>
      <c r="G163">
        <f t="shared" si="7"/>
        <v>0</v>
      </c>
      <c r="H163" t="str">
        <f>INDEX(State!$B$1:$I$1, MATCH(Data!$E163,State!$B$2:$I$2,0))</f>
        <v>California</v>
      </c>
      <c r="I163">
        <f t="shared" si="8"/>
        <v>217818</v>
      </c>
    </row>
    <row r="164" spans="1:9" x14ac:dyDescent="0.3">
      <c r="A164" s="1">
        <v>42108.393287037034</v>
      </c>
      <c r="B164">
        <v>217822</v>
      </c>
      <c r="C164" t="s">
        <v>5</v>
      </c>
      <c r="D164" t="s">
        <v>6</v>
      </c>
      <c r="E164" s="4" t="s">
        <v>26</v>
      </c>
      <c r="F164" s="6">
        <f t="shared" si="6"/>
        <v>42108</v>
      </c>
      <c r="G164">
        <f t="shared" si="7"/>
        <v>0</v>
      </c>
      <c r="H164" t="str">
        <f>INDEX(State!$B$1:$I$1, MATCH(Data!$E164,State!$B$2:$I$2,0))</f>
        <v>California</v>
      </c>
      <c r="I164">
        <f t="shared" si="8"/>
        <v>217822</v>
      </c>
    </row>
    <row r="165" spans="1:9" x14ac:dyDescent="0.3">
      <c r="A165" s="1">
        <v>42108.418263888889</v>
      </c>
      <c r="B165">
        <v>217887</v>
      </c>
      <c r="C165" t="s">
        <v>3</v>
      </c>
      <c r="D165" t="s">
        <v>6</v>
      </c>
      <c r="E165" s="4" t="s">
        <v>26</v>
      </c>
      <c r="F165" s="6">
        <f t="shared" si="6"/>
        <v>42108</v>
      </c>
      <c r="G165">
        <f t="shared" si="7"/>
        <v>0</v>
      </c>
      <c r="H165" t="str">
        <f>INDEX(State!$B$1:$I$1, MATCH(Data!$E165,State!$B$2:$I$2,0))</f>
        <v>California</v>
      </c>
      <c r="I165">
        <f t="shared" si="8"/>
        <v>217887</v>
      </c>
    </row>
    <row r="166" spans="1:9" x14ac:dyDescent="0.3">
      <c r="A166" s="1">
        <v>42108.414803240739</v>
      </c>
      <c r="B166">
        <v>217890</v>
      </c>
      <c r="C166" t="s">
        <v>3</v>
      </c>
      <c r="D166" t="s">
        <v>8</v>
      </c>
      <c r="E166" s="4" t="s">
        <v>26</v>
      </c>
      <c r="F166" s="6">
        <f t="shared" si="6"/>
        <v>42108</v>
      </c>
      <c r="G166">
        <f t="shared" si="7"/>
        <v>0</v>
      </c>
      <c r="H166" t="str">
        <f>INDEX(State!$B$1:$I$1, MATCH(Data!$E166,State!$B$2:$I$2,0))</f>
        <v>California</v>
      </c>
      <c r="I166">
        <f t="shared" si="8"/>
        <v>217890</v>
      </c>
    </row>
    <row r="167" spans="1:9" x14ac:dyDescent="0.3">
      <c r="A167" s="1">
        <v>42108.414097222223</v>
      </c>
      <c r="B167">
        <v>217893</v>
      </c>
      <c r="C167" t="s">
        <v>3</v>
      </c>
      <c r="D167" t="s">
        <v>6</v>
      </c>
      <c r="E167" s="4" t="s">
        <v>26</v>
      </c>
      <c r="F167" s="6">
        <f t="shared" si="6"/>
        <v>42108</v>
      </c>
      <c r="G167">
        <f t="shared" si="7"/>
        <v>0</v>
      </c>
      <c r="H167" t="str">
        <f>INDEX(State!$B$1:$I$1, MATCH(Data!$E167,State!$B$2:$I$2,0))</f>
        <v>California</v>
      </c>
      <c r="I167">
        <f t="shared" si="8"/>
        <v>217893</v>
      </c>
    </row>
    <row r="168" spans="1:9" x14ac:dyDescent="0.3">
      <c r="A168" s="1">
        <v>42108.415532407409</v>
      </c>
      <c r="B168">
        <v>217897</v>
      </c>
      <c r="C168" t="s">
        <v>3</v>
      </c>
      <c r="D168" t="s">
        <v>10</v>
      </c>
      <c r="E168" s="4" t="s">
        <v>26</v>
      </c>
      <c r="F168" s="6">
        <f t="shared" si="6"/>
        <v>42108</v>
      </c>
      <c r="G168">
        <f t="shared" si="7"/>
        <v>0</v>
      </c>
      <c r="H168" t="str">
        <f>INDEX(State!$B$1:$I$1, MATCH(Data!$E168,State!$B$2:$I$2,0))</f>
        <v>California</v>
      </c>
      <c r="I168">
        <f t="shared" si="8"/>
        <v>217897</v>
      </c>
    </row>
    <row r="169" spans="1:9" x14ac:dyDescent="0.3">
      <c r="A169" s="1">
        <v>42108.428703703707</v>
      </c>
      <c r="B169">
        <v>217940</v>
      </c>
      <c r="C169" t="s">
        <v>3</v>
      </c>
      <c r="D169" t="s">
        <v>6</v>
      </c>
      <c r="E169" s="4" t="s">
        <v>26</v>
      </c>
      <c r="F169" s="6">
        <f t="shared" si="6"/>
        <v>42108</v>
      </c>
      <c r="G169">
        <f t="shared" si="7"/>
        <v>0</v>
      </c>
      <c r="H169" t="str">
        <f>INDEX(State!$B$1:$I$1, MATCH(Data!$E169,State!$B$2:$I$2,0))</f>
        <v>California</v>
      </c>
      <c r="I169">
        <f t="shared" si="8"/>
        <v>217940</v>
      </c>
    </row>
    <row r="170" spans="1:9" x14ac:dyDescent="0.3">
      <c r="A170" s="1">
        <v>42108.432858796295</v>
      </c>
      <c r="B170">
        <v>217941</v>
      </c>
      <c r="C170" t="s">
        <v>3</v>
      </c>
      <c r="D170" t="s">
        <v>6</v>
      </c>
      <c r="E170" s="4" t="s">
        <v>26</v>
      </c>
      <c r="F170" s="6">
        <f t="shared" si="6"/>
        <v>42108</v>
      </c>
      <c r="G170">
        <f t="shared" si="7"/>
        <v>0</v>
      </c>
      <c r="H170" t="str">
        <f>INDEX(State!$B$1:$I$1, MATCH(Data!$E170,State!$B$2:$I$2,0))</f>
        <v>California</v>
      </c>
      <c r="I170">
        <f t="shared" si="8"/>
        <v>217941</v>
      </c>
    </row>
    <row r="171" spans="1:9" x14ac:dyDescent="0.3">
      <c r="A171" s="1">
        <v>42108.432152777779</v>
      </c>
      <c r="B171">
        <v>217945</v>
      </c>
      <c r="C171" t="s">
        <v>3</v>
      </c>
      <c r="D171" t="s">
        <v>6</v>
      </c>
      <c r="E171" s="4" t="s">
        <v>26</v>
      </c>
      <c r="F171" s="6">
        <f t="shared" si="6"/>
        <v>42108</v>
      </c>
      <c r="G171">
        <f t="shared" si="7"/>
        <v>0</v>
      </c>
      <c r="H171" t="str">
        <f>INDEX(State!$B$1:$I$1, MATCH(Data!$E171,State!$B$2:$I$2,0))</f>
        <v>California</v>
      </c>
      <c r="I171">
        <f t="shared" si="8"/>
        <v>217945</v>
      </c>
    </row>
    <row r="172" spans="1:9" x14ac:dyDescent="0.3">
      <c r="A172" s="1">
        <v>42108.430775462963</v>
      </c>
      <c r="B172">
        <v>217950</v>
      </c>
      <c r="C172" t="s">
        <v>3</v>
      </c>
      <c r="D172" t="s">
        <v>6</v>
      </c>
      <c r="E172" s="4" t="s">
        <v>26</v>
      </c>
      <c r="F172" s="6">
        <f t="shared" si="6"/>
        <v>42108</v>
      </c>
      <c r="G172">
        <f t="shared" si="7"/>
        <v>0</v>
      </c>
      <c r="H172" t="str">
        <f>INDEX(State!$B$1:$I$1, MATCH(Data!$E172,State!$B$2:$I$2,0))</f>
        <v>California</v>
      </c>
      <c r="I172">
        <f t="shared" si="8"/>
        <v>217950</v>
      </c>
    </row>
    <row r="173" spans="1:9" x14ac:dyDescent="0.3">
      <c r="A173" s="1">
        <v>42108.431481481479</v>
      </c>
      <c r="B173">
        <v>217962</v>
      </c>
      <c r="C173" t="s">
        <v>3</v>
      </c>
      <c r="D173" t="s">
        <v>6</v>
      </c>
      <c r="E173" s="4" t="s">
        <v>26</v>
      </c>
      <c r="F173" s="6">
        <f t="shared" si="6"/>
        <v>42108</v>
      </c>
      <c r="G173">
        <f t="shared" si="7"/>
        <v>0</v>
      </c>
      <c r="H173" t="str">
        <f>INDEX(State!$B$1:$I$1, MATCH(Data!$E173,State!$B$2:$I$2,0))</f>
        <v>California</v>
      </c>
      <c r="I173">
        <f t="shared" si="8"/>
        <v>217962</v>
      </c>
    </row>
    <row r="174" spans="1:9" x14ac:dyDescent="0.3">
      <c r="A174" s="1">
        <v>42108.432233796295</v>
      </c>
      <c r="B174">
        <v>217967</v>
      </c>
      <c r="C174" t="s">
        <v>3</v>
      </c>
      <c r="D174" t="s">
        <v>6</v>
      </c>
      <c r="E174" s="4" t="s">
        <v>26</v>
      </c>
      <c r="F174" s="6">
        <f t="shared" si="6"/>
        <v>42108</v>
      </c>
      <c r="G174">
        <f t="shared" si="7"/>
        <v>0</v>
      </c>
      <c r="H174" t="str">
        <f>INDEX(State!$B$1:$I$1, MATCH(Data!$E174,State!$B$2:$I$2,0))</f>
        <v>California</v>
      </c>
      <c r="I174">
        <f t="shared" si="8"/>
        <v>217967</v>
      </c>
    </row>
    <row r="175" spans="1:9" x14ac:dyDescent="0.3">
      <c r="A175" s="1">
        <v>42108.435011574074</v>
      </c>
      <c r="B175">
        <v>217973</v>
      </c>
      <c r="C175" t="s">
        <v>3</v>
      </c>
      <c r="D175" t="s">
        <v>6</v>
      </c>
      <c r="E175" s="4" t="s">
        <v>26</v>
      </c>
      <c r="F175" s="6">
        <f t="shared" si="6"/>
        <v>42108</v>
      </c>
      <c r="G175">
        <f t="shared" si="7"/>
        <v>0</v>
      </c>
      <c r="H175" t="str">
        <f>INDEX(State!$B$1:$I$1, MATCH(Data!$E175,State!$B$2:$I$2,0))</f>
        <v>California</v>
      </c>
      <c r="I175">
        <f t="shared" si="8"/>
        <v>217973</v>
      </c>
    </row>
    <row r="176" spans="1:9" x14ac:dyDescent="0.3">
      <c r="A176" s="1">
        <v>42108.439097222225</v>
      </c>
      <c r="B176">
        <v>217982</v>
      </c>
      <c r="C176" t="s">
        <v>3</v>
      </c>
      <c r="D176" t="s">
        <v>6</v>
      </c>
      <c r="E176" s="4" t="s">
        <v>26</v>
      </c>
      <c r="F176" s="6">
        <f t="shared" si="6"/>
        <v>42108</v>
      </c>
      <c r="G176">
        <f t="shared" si="7"/>
        <v>0</v>
      </c>
      <c r="H176" t="str">
        <f>INDEX(State!$B$1:$I$1, MATCH(Data!$E176,State!$B$2:$I$2,0))</f>
        <v>California</v>
      </c>
      <c r="I176">
        <f t="shared" si="8"/>
        <v>217982</v>
      </c>
    </row>
    <row r="177" spans="1:9" x14ac:dyDescent="0.3">
      <c r="A177" s="1">
        <v>42108.437731481485</v>
      </c>
      <c r="B177">
        <v>217983</v>
      </c>
      <c r="C177" t="s">
        <v>3</v>
      </c>
      <c r="D177" t="s">
        <v>6</v>
      </c>
      <c r="E177" s="4" t="s">
        <v>26</v>
      </c>
      <c r="F177" s="6">
        <f t="shared" si="6"/>
        <v>42108</v>
      </c>
      <c r="G177">
        <f t="shared" si="7"/>
        <v>0</v>
      </c>
      <c r="H177" t="str">
        <f>INDEX(State!$B$1:$I$1, MATCH(Data!$E177,State!$B$2:$I$2,0))</f>
        <v>California</v>
      </c>
      <c r="I177">
        <f t="shared" si="8"/>
        <v>217983</v>
      </c>
    </row>
    <row r="178" spans="1:9" x14ac:dyDescent="0.3">
      <c r="A178" s="1">
        <v>42108.437719907408</v>
      </c>
      <c r="B178">
        <v>217990</v>
      </c>
      <c r="C178" t="s">
        <v>5</v>
      </c>
      <c r="D178" t="s">
        <v>6</v>
      </c>
      <c r="E178" s="4" t="s">
        <v>26</v>
      </c>
      <c r="F178" s="6">
        <f t="shared" si="6"/>
        <v>42108</v>
      </c>
      <c r="G178">
        <f t="shared" si="7"/>
        <v>0</v>
      </c>
      <c r="H178" t="str">
        <f>INDEX(State!$B$1:$I$1, MATCH(Data!$E178,State!$B$2:$I$2,0))</f>
        <v>California</v>
      </c>
      <c r="I178">
        <f t="shared" si="8"/>
        <v>217990</v>
      </c>
    </row>
    <row r="179" spans="1:9" x14ac:dyDescent="0.3">
      <c r="A179" s="1">
        <v>42108.439166666663</v>
      </c>
      <c r="B179">
        <v>218000</v>
      </c>
      <c r="C179" t="s">
        <v>3</v>
      </c>
      <c r="D179" t="s">
        <v>6</v>
      </c>
      <c r="E179" s="4" t="s">
        <v>26</v>
      </c>
      <c r="F179" s="6">
        <f t="shared" si="6"/>
        <v>42108</v>
      </c>
      <c r="G179">
        <f t="shared" si="7"/>
        <v>0</v>
      </c>
      <c r="H179" t="str">
        <f>INDEX(State!$B$1:$I$1, MATCH(Data!$E179,State!$B$2:$I$2,0))</f>
        <v>California</v>
      </c>
      <c r="I179">
        <f t="shared" si="8"/>
        <v>218000</v>
      </c>
    </row>
    <row r="180" spans="1:9" x14ac:dyDescent="0.3">
      <c r="A180" s="1">
        <v>42108.44259259259</v>
      </c>
      <c r="B180">
        <v>218011</v>
      </c>
      <c r="C180" t="s">
        <v>5</v>
      </c>
      <c r="D180" t="s">
        <v>6</v>
      </c>
      <c r="E180" s="4" t="s">
        <v>26</v>
      </c>
      <c r="F180" s="6">
        <f t="shared" si="6"/>
        <v>42108</v>
      </c>
      <c r="G180">
        <f t="shared" si="7"/>
        <v>0</v>
      </c>
      <c r="H180" t="str">
        <f>INDEX(State!$B$1:$I$1, MATCH(Data!$E180,State!$B$2:$I$2,0))</f>
        <v>California</v>
      </c>
      <c r="I180">
        <f t="shared" si="8"/>
        <v>218011</v>
      </c>
    </row>
    <row r="181" spans="1:9" x14ac:dyDescent="0.3">
      <c r="A181" s="1">
        <v>42108.44259259259</v>
      </c>
      <c r="B181">
        <v>218012</v>
      </c>
      <c r="C181" t="s">
        <v>3</v>
      </c>
      <c r="D181" t="s">
        <v>6</v>
      </c>
      <c r="E181" s="4" t="s">
        <v>26</v>
      </c>
      <c r="F181" s="6">
        <f t="shared" si="6"/>
        <v>42108</v>
      </c>
      <c r="G181">
        <f t="shared" si="7"/>
        <v>0</v>
      </c>
      <c r="H181" t="str">
        <f>INDEX(State!$B$1:$I$1, MATCH(Data!$E181,State!$B$2:$I$2,0))</f>
        <v>California</v>
      </c>
      <c r="I181">
        <f t="shared" si="8"/>
        <v>218012</v>
      </c>
    </row>
    <row r="182" spans="1:9" x14ac:dyDescent="0.3">
      <c r="A182" s="1">
        <v>42108.444664351853</v>
      </c>
      <c r="B182">
        <v>218014</v>
      </c>
      <c r="C182" t="s">
        <v>4</v>
      </c>
      <c r="D182" t="s">
        <v>6</v>
      </c>
      <c r="E182" s="4" t="s">
        <v>26</v>
      </c>
      <c r="F182" s="6">
        <f t="shared" si="6"/>
        <v>42108</v>
      </c>
      <c r="G182">
        <f t="shared" si="7"/>
        <v>0</v>
      </c>
      <c r="H182" t="str">
        <f>INDEX(State!$B$1:$I$1, MATCH(Data!$E182,State!$B$2:$I$2,0))</f>
        <v>California</v>
      </c>
      <c r="I182">
        <f t="shared" si="8"/>
        <v>218014</v>
      </c>
    </row>
    <row r="183" spans="1:9" x14ac:dyDescent="0.3">
      <c r="A183" s="1">
        <v>42108.444664351853</v>
      </c>
      <c r="B183">
        <v>218015</v>
      </c>
      <c r="C183" t="s">
        <v>4</v>
      </c>
      <c r="D183" t="s">
        <v>6</v>
      </c>
      <c r="E183" s="4" t="s">
        <v>26</v>
      </c>
      <c r="F183" s="6">
        <f t="shared" si="6"/>
        <v>42108</v>
      </c>
      <c r="G183">
        <f t="shared" si="7"/>
        <v>0</v>
      </c>
      <c r="H183" t="str">
        <f>INDEX(State!$B$1:$I$1, MATCH(Data!$E183,State!$B$2:$I$2,0))</f>
        <v>California</v>
      </c>
      <c r="I183">
        <f t="shared" si="8"/>
        <v>218015</v>
      </c>
    </row>
    <row r="184" spans="1:9" x14ac:dyDescent="0.3">
      <c r="A184" s="1">
        <v>42108.449525462966</v>
      </c>
      <c r="B184">
        <v>218022</v>
      </c>
      <c r="C184" t="s">
        <v>3</v>
      </c>
      <c r="D184" t="s">
        <v>10</v>
      </c>
      <c r="E184" s="4" t="s">
        <v>26</v>
      </c>
      <c r="F184" s="6">
        <f t="shared" si="6"/>
        <v>42108</v>
      </c>
      <c r="G184">
        <f t="shared" si="7"/>
        <v>0</v>
      </c>
      <c r="H184" t="str">
        <f>INDEX(State!$B$1:$I$1, MATCH(Data!$E184,State!$B$2:$I$2,0))</f>
        <v>California</v>
      </c>
      <c r="I184">
        <f t="shared" si="8"/>
        <v>218022</v>
      </c>
    </row>
    <row r="185" spans="1:9" x14ac:dyDescent="0.3">
      <c r="A185" s="1">
        <v>42108.445370370369</v>
      </c>
      <c r="B185">
        <v>218025</v>
      </c>
      <c r="C185" t="s">
        <v>4</v>
      </c>
      <c r="D185" t="s">
        <v>6</v>
      </c>
      <c r="E185" s="4" t="s">
        <v>26</v>
      </c>
      <c r="F185" s="6">
        <f t="shared" si="6"/>
        <v>42108</v>
      </c>
      <c r="G185">
        <f t="shared" si="7"/>
        <v>0</v>
      </c>
      <c r="H185" t="str">
        <f>INDEX(State!$B$1:$I$1, MATCH(Data!$E185,State!$B$2:$I$2,0))</f>
        <v>California</v>
      </c>
      <c r="I185">
        <f t="shared" si="8"/>
        <v>218025</v>
      </c>
    </row>
    <row r="186" spans="1:9" x14ac:dyDescent="0.3">
      <c r="A186" s="1">
        <v>42108.448877314811</v>
      </c>
      <c r="B186">
        <v>218030</v>
      </c>
      <c r="C186" t="s">
        <v>3</v>
      </c>
      <c r="D186" t="s">
        <v>6</v>
      </c>
      <c r="E186" s="4" t="s">
        <v>26</v>
      </c>
      <c r="F186" s="6">
        <f t="shared" si="6"/>
        <v>42108</v>
      </c>
      <c r="G186">
        <f t="shared" si="7"/>
        <v>0</v>
      </c>
      <c r="H186" t="str">
        <f>INDEX(State!$B$1:$I$1, MATCH(Data!$E186,State!$B$2:$I$2,0))</f>
        <v>California</v>
      </c>
      <c r="I186">
        <f t="shared" si="8"/>
        <v>218030</v>
      </c>
    </row>
    <row r="187" spans="1:9" x14ac:dyDescent="0.3">
      <c r="A187" s="1">
        <v>42108.450219907405</v>
      </c>
      <c r="B187">
        <v>218033</v>
      </c>
      <c r="C187" t="s">
        <v>3</v>
      </c>
      <c r="D187" t="s">
        <v>6</v>
      </c>
      <c r="E187" s="4" t="s">
        <v>26</v>
      </c>
      <c r="F187" s="6">
        <f t="shared" si="6"/>
        <v>42108</v>
      </c>
      <c r="G187">
        <f t="shared" si="7"/>
        <v>0</v>
      </c>
      <c r="H187" t="str">
        <f>INDEX(State!$B$1:$I$1, MATCH(Data!$E187,State!$B$2:$I$2,0))</f>
        <v>California</v>
      </c>
      <c r="I187">
        <f t="shared" si="8"/>
        <v>218033</v>
      </c>
    </row>
    <row r="188" spans="1:9" x14ac:dyDescent="0.3">
      <c r="A188" s="1">
        <v>42108.448888888888</v>
      </c>
      <c r="B188">
        <v>218038</v>
      </c>
      <c r="C188" t="s">
        <v>4</v>
      </c>
      <c r="D188" t="s">
        <v>6</v>
      </c>
      <c r="E188" s="4" t="s">
        <v>26</v>
      </c>
      <c r="F188" s="6">
        <f t="shared" si="6"/>
        <v>42108</v>
      </c>
      <c r="G188">
        <f t="shared" si="7"/>
        <v>0</v>
      </c>
      <c r="H188" t="str">
        <f>INDEX(State!$B$1:$I$1, MATCH(Data!$E188,State!$B$2:$I$2,0))</f>
        <v>California</v>
      </c>
      <c r="I188">
        <f t="shared" si="8"/>
        <v>218038</v>
      </c>
    </row>
    <row r="189" spans="1:9" x14ac:dyDescent="0.3">
      <c r="A189" s="1">
        <v>42108.451597222222</v>
      </c>
      <c r="B189">
        <v>218041</v>
      </c>
      <c r="C189" t="s">
        <v>3</v>
      </c>
      <c r="D189" t="s">
        <v>6</v>
      </c>
      <c r="E189" s="4" t="s">
        <v>26</v>
      </c>
      <c r="F189" s="6">
        <f t="shared" si="6"/>
        <v>42108</v>
      </c>
      <c r="G189">
        <f t="shared" si="7"/>
        <v>0</v>
      </c>
      <c r="H189" t="str">
        <f>INDEX(State!$B$1:$I$1, MATCH(Data!$E189,State!$B$2:$I$2,0))</f>
        <v>California</v>
      </c>
      <c r="I189">
        <f t="shared" si="8"/>
        <v>218041</v>
      </c>
    </row>
    <row r="190" spans="1:9" x14ac:dyDescent="0.3">
      <c r="A190" s="1">
        <v>42108.453692129631</v>
      </c>
      <c r="B190">
        <v>218045</v>
      </c>
      <c r="C190" t="s">
        <v>5</v>
      </c>
      <c r="D190" t="s">
        <v>6</v>
      </c>
      <c r="E190" s="4" t="s">
        <v>26</v>
      </c>
      <c r="F190" s="6">
        <f t="shared" si="6"/>
        <v>42108</v>
      </c>
      <c r="G190">
        <f t="shared" si="7"/>
        <v>0</v>
      </c>
      <c r="H190" t="str">
        <f>INDEX(State!$B$1:$I$1, MATCH(Data!$E190,State!$B$2:$I$2,0))</f>
        <v>California</v>
      </c>
      <c r="I190">
        <f t="shared" si="8"/>
        <v>218045</v>
      </c>
    </row>
    <row r="191" spans="1:9" x14ac:dyDescent="0.3">
      <c r="A191" s="1">
        <v>42108.450960648152</v>
      </c>
      <c r="B191">
        <v>218046</v>
      </c>
      <c r="C191" t="s">
        <v>3</v>
      </c>
      <c r="D191" t="s">
        <v>8</v>
      </c>
      <c r="E191" s="4" t="s">
        <v>26</v>
      </c>
      <c r="F191" s="6">
        <f t="shared" si="6"/>
        <v>42108</v>
      </c>
      <c r="G191">
        <f t="shared" si="7"/>
        <v>0</v>
      </c>
      <c r="H191" t="str">
        <f>INDEX(State!$B$1:$I$1, MATCH(Data!$E191,State!$B$2:$I$2,0))</f>
        <v>California</v>
      </c>
      <c r="I191">
        <f t="shared" si="8"/>
        <v>218046</v>
      </c>
    </row>
    <row r="192" spans="1:9" x14ac:dyDescent="0.3">
      <c r="A192" s="1">
        <v>42108.451597222222</v>
      </c>
      <c r="B192">
        <v>218048</v>
      </c>
      <c r="C192" t="s">
        <v>3</v>
      </c>
      <c r="D192" t="s">
        <v>6</v>
      </c>
      <c r="E192" s="4" t="s">
        <v>26</v>
      </c>
      <c r="F192" s="6">
        <f t="shared" si="6"/>
        <v>42108</v>
      </c>
      <c r="G192">
        <f t="shared" si="7"/>
        <v>0</v>
      </c>
      <c r="H192" t="str">
        <f>INDEX(State!$B$1:$I$1, MATCH(Data!$E192,State!$B$2:$I$2,0))</f>
        <v>California</v>
      </c>
      <c r="I192">
        <f t="shared" si="8"/>
        <v>218048</v>
      </c>
    </row>
    <row r="193" spans="1:9" x14ac:dyDescent="0.3">
      <c r="A193" s="1">
        <v>42108.452986111108</v>
      </c>
      <c r="B193">
        <v>218050</v>
      </c>
      <c r="C193" t="s">
        <v>3</v>
      </c>
      <c r="D193" t="s">
        <v>6</v>
      </c>
      <c r="E193" s="4" t="s">
        <v>26</v>
      </c>
      <c r="F193" s="6">
        <f t="shared" si="6"/>
        <v>42108</v>
      </c>
      <c r="G193">
        <f t="shared" si="7"/>
        <v>0</v>
      </c>
      <c r="H193" t="str">
        <f>INDEX(State!$B$1:$I$1, MATCH(Data!$E193,State!$B$2:$I$2,0))</f>
        <v>California</v>
      </c>
      <c r="I193">
        <f t="shared" si="8"/>
        <v>218050</v>
      </c>
    </row>
    <row r="194" spans="1:9" x14ac:dyDescent="0.3">
      <c r="A194" s="1">
        <v>42108.454386574071</v>
      </c>
      <c r="B194">
        <v>218054</v>
      </c>
      <c r="C194" t="s">
        <v>3</v>
      </c>
      <c r="D194" t="s">
        <v>6</v>
      </c>
      <c r="E194" s="4" t="s">
        <v>26</v>
      </c>
      <c r="F194" s="6">
        <f t="shared" si="6"/>
        <v>42108</v>
      </c>
      <c r="G194">
        <f t="shared" si="7"/>
        <v>0</v>
      </c>
      <c r="H194" t="str">
        <f>INDEX(State!$B$1:$I$1, MATCH(Data!$E194,State!$B$2:$I$2,0))</f>
        <v>California</v>
      </c>
      <c r="I194">
        <f t="shared" si="8"/>
        <v>218054</v>
      </c>
    </row>
    <row r="195" spans="1:9" x14ac:dyDescent="0.3">
      <c r="A195" s="1">
        <v>42108.455763888887</v>
      </c>
      <c r="B195">
        <v>218055</v>
      </c>
      <c r="C195" t="s">
        <v>3</v>
      </c>
      <c r="D195" t="s">
        <v>6</v>
      </c>
      <c r="E195" s="4" t="s">
        <v>26</v>
      </c>
      <c r="F195" s="6">
        <f t="shared" ref="F195:F258" si="9">DATE(YEAR($A195),MONTH($A195),DAY($A195))</f>
        <v>42108</v>
      </c>
      <c r="G195">
        <f t="shared" ref="G195:G258" si="10">IF(AND($D195="Newsletters (internal)", $E195="New York"),1,0)</f>
        <v>0</v>
      </c>
      <c r="H195" t="str">
        <f>INDEX(State!$B$1:$I$1, MATCH(Data!$E195,State!$B$2:$I$2,0))</f>
        <v>California</v>
      </c>
      <c r="I195">
        <f t="shared" si="8"/>
        <v>218055</v>
      </c>
    </row>
    <row r="196" spans="1:9" x14ac:dyDescent="0.3">
      <c r="A196" s="1">
        <v>42108.455787037034</v>
      </c>
      <c r="B196">
        <v>218057</v>
      </c>
      <c r="C196" t="s">
        <v>3</v>
      </c>
      <c r="D196" t="s">
        <v>6</v>
      </c>
      <c r="E196" s="4" t="s">
        <v>26</v>
      </c>
      <c r="F196" s="6">
        <f t="shared" si="9"/>
        <v>42108</v>
      </c>
      <c r="G196">
        <f t="shared" si="10"/>
        <v>0</v>
      </c>
      <c r="H196" t="str">
        <f>INDEX(State!$B$1:$I$1, MATCH(Data!$E196,State!$B$2:$I$2,0))</f>
        <v>California</v>
      </c>
      <c r="I196">
        <f t="shared" ref="I196:I259" si="11">IF($F196 = DATE(2015,4,14),$B196,"")</f>
        <v>218057</v>
      </c>
    </row>
    <row r="197" spans="1:9" x14ac:dyDescent="0.3">
      <c r="A197" s="1">
        <v>42108.459236111114</v>
      </c>
      <c r="B197">
        <v>218060</v>
      </c>
      <c r="C197" t="s">
        <v>3</v>
      </c>
      <c r="D197" t="s">
        <v>8</v>
      </c>
      <c r="E197" s="4" t="s">
        <v>26</v>
      </c>
      <c r="F197" s="6">
        <f t="shared" si="9"/>
        <v>42108</v>
      </c>
      <c r="G197">
        <f t="shared" si="10"/>
        <v>0</v>
      </c>
      <c r="H197" t="str">
        <f>INDEX(State!$B$1:$I$1, MATCH(Data!$E197,State!$B$2:$I$2,0))</f>
        <v>California</v>
      </c>
      <c r="I197">
        <f t="shared" si="11"/>
        <v>218060</v>
      </c>
    </row>
    <row r="198" spans="1:9" x14ac:dyDescent="0.3">
      <c r="A198" s="1">
        <v>42108.457152777781</v>
      </c>
      <c r="B198">
        <v>218061</v>
      </c>
      <c r="C198" t="s">
        <v>3</v>
      </c>
      <c r="D198" t="s">
        <v>6</v>
      </c>
      <c r="E198" s="4" t="s">
        <v>26</v>
      </c>
      <c r="F198" s="6">
        <f t="shared" si="9"/>
        <v>42108</v>
      </c>
      <c r="G198">
        <f t="shared" si="10"/>
        <v>0</v>
      </c>
      <c r="H198" t="str">
        <f>INDEX(State!$B$1:$I$1, MATCH(Data!$E198,State!$B$2:$I$2,0))</f>
        <v>California</v>
      </c>
      <c r="I198">
        <f t="shared" si="11"/>
        <v>218061</v>
      </c>
    </row>
    <row r="199" spans="1:9" x14ac:dyDescent="0.3">
      <c r="A199" s="1">
        <v>42108.477326388886</v>
      </c>
      <c r="B199">
        <v>218063</v>
      </c>
      <c r="C199" t="s">
        <v>5</v>
      </c>
      <c r="D199" t="s">
        <v>6</v>
      </c>
      <c r="E199" s="4" t="s">
        <v>26</v>
      </c>
      <c r="F199" s="6">
        <f t="shared" si="9"/>
        <v>42108</v>
      </c>
      <c r="G199">
        <f t="shared" si="10"/>
        <v>0</v>
      </c>
      <c r="H199" t="str">
        <f>INDEX(State!$B$1:$I$1, MATCH(Data!$E199,State!$B$2:$I$2,0))</f>
        <v>California</v>
      </c>
      <c r="I199">
        <f t="shared" si="11"/>
        <v>218063</v>
      </c>
    </row>
    <row r="200" spans="1:9" x14ac:dyDescent="0.3">
      <c r="A200" s="1">
        <v>42108.489803240744</v>
      </c>
      <c r="B200">
        <v>218070</v>
      </c>
      <c r="C200" t="s">
        <v>3</v>
      </c>
      <c r="D200" t="s">
        <v>6</v>
      </c>
      <c r="E200" s="4" t="s">
        <v>26</v>
      </c>
      <c r="F200" s="6">
        <f t="shared" si="9"/>
        <v>42108</v>
      </c>
      <c r="G200">
        <f t="shared" si="10"/>
        <v>0</v>
      </c>
      <c r="H200" t="str">
        <f>INDEX(State!$B$1:$I$1, MATCH(Data!$E200,State!$B$2:$I$2,0))</f>
        <v>California</v>
      </c>
      <c r="I200">
        <f t="shared" si="11"/>
        <v>218070</v>
      </c>
    </row>
    <row r="201" spans="1:9" x14ac:dyDescent="0.3">
      <c r="A201" s="1">
        <v>42108.460625</v>
      </c>
      <c r="B201">
        <v>218072</v>
      </c>
      <c r="C201" t="s">
        <v>3</v>
      </c>
      <c r="D201" t="s">
        <v>6</v>
      </c>
      <c r="E201" s="4" t="s">
        <v>26</v>
      </c>
      <c r="F201" s="6">
        <f t="shared" si="9"/>
        <v>42108</v>
      </c>
      <c r="G201">
        <f t="shared" si="10"/>
        <v>0</v>
      </c>
      <c r="H201" t="str">
        <f>INDEX(State!$B$1:$I$1, MATCH(Data!$E201,State!$B$2:$I$2,0))</f>
        <v>California</v>
      </c>
      <c r="I201">
        <f t="shared" si="11"/>
        <v>218072</v>
      </c>
    </row>
    <row r="202" spans="1:9" x14ac:dyDescent="0.3">
      <c r="A202" s="1">
        <v>42108.462025462963</v>
      </c>
      <c r="B202">
        <v>218076</v>
      </c>
      <c r="C202" t="s">
        <v>5</v>
      </c>
      <c r="D202" t="s">
        <v>6</v>
      </c>
      <c r="E202" s="4" t="s">
        <v>26</v>
      </c>
      <c r="F202" s="6">
        <f t="shared" si="9"/>
        <v>42108</v>
      </c>
      <c r="G202">
        <f t="shared" si="10"/>
        <v>0</v>
      </c>
      <c r="H202" t="str">
        <f>INDEX(State!$B$1:$I$1, MATCH(Data!$E202,State!$B$2:$I$2,0))</f>
        <v>California</v>
      </c>
      <c r="I202">
        <f t="shared" si="11"/>
        <v>218076</v>
      </c>
    </row>
    <row r="203" spans="1:9" x14ac:dyDescent="0.3">
      <c r="A203" s="1">
        <v>42108.462037037039</v>
      </c>
      <c r="B203">
        <v>218077</v>
      </c>
      <c r="C203" t="s">
        <v>3</v>
      </c>
      <c r="D203" t="s">
        <v>8</v>
      </c>
      <c r="E203" s="4" t="s">
        <v>26</v>
      </c>
      <c r="F203" s="6">
        <f t="shared" si="9"/>
        <v>42108</v>
      </c>
      <c r="G203">
        <f t="shared" si="10"/>
        <v>0</v>
      </c>
      <c r="H203" t="str">
        <f>INDEX(State!$B$1:$I$1, MATCH(Data!$E203,State!$B$2:$I$2,0))</f>
        <v>California</v>
      </c>
      <c r="I203">
        <f t="shared" si="11"/>
        <v>218077</v>
      </c>
    </row>
    <row r="204" spans="1:9" x14ac:dyDescent="0.3">
      <c r="A204" s="1">
        <v>42108.651620370372</v>
      </c>
      <c r="B204">
        <v>218093</v>
      </c>
      <c r="C204" t="s">
        <v>3</v>
      </c>
      <c r="D204" t="s">
        <v>6</v>
      </c>
      <c r="E204" s="4" t="s">
        <v>27</v>
      </c>
      <c r="F204" s="6">
        <f t="shared" si="9"/>
        <v>42108</v>
      </c>
      <c r="G204">
        <f t="shared" si="10"/>
        <v>0</v>
      </c>
      <c r="H204" t="str">
        <f>INDEX(State!$B$1:$I$1, MATCH(Data!$E204,State!$B$2:$I$2,0))</f>
        <v>California</v>
      </c>
      <c r="I204">
        <f t="shared" si="11"/>
        <v>218093</v>
      </c>
    </row>
    <row r="205" spans="1:9" x14ac:dyDescent="0.3">
      <c r="A205" s="1">
        <v>42108.466192129628</v>
      </c>
      <c r="B205">
        <v>218096</v>
      </c>
      <c r="C205" t="s">
        <v>5</v>
      </c>
      <c r="D205" t="s">
        <v>8</v>
      </c>
      <c r="E205" s="4" t="s">
        <v>26</v>
      </c>
      <c r="F205" s="6">
        <f t="shared" si="9"/>
        <v>42108</v>
      </c>
      <c r="G205">
        <f t="shared" si="10"/>
        <v>0</v>
      </c>
      <c r="H205" t="str">
        <f>INDEX(State!$B$1:$I$1, MATCH(Data!$E205,State!$B$2:$I$2,0))</f>
        <v>California</v>
      </c>
      <c r="I205">
        <f t="shared" si="11"/>
        <v>218096</v>
      </c>
    </row>
    <row r="206" spans="1:9" x14ac:dyDescent="0.3">
      <c r="A206" s="1">
        <v>42108.468287037038</v>
      </c>
      <c r="B206">
        <v>218100</v>
      </c>
      <c r="C206" t="s">
        <v>3</v>
      </c>
      <c r="D206" t="s">
        <v>6</v>
      </c>
      <c r="E206" s="4" t="s">
        <v>26</v>
      </c>
      <c r="F206" s="6">
        <f t="shared" si="9"/>
        <v>42108</v>
      </c>
      <c r="G206">
        <f t="shared" si="10"/>
        <v>0</v>
      </c>
      <c r="H206" t="str">
        <f>INDEX(State!$B$1:$I$1, MATCH(Data!$E206,State!$B$2:$I$2,0))</f>
        <v>California</v>
      </c>
      <c r="I206">
        <f t="shared" si="11"/>
        <v>218100</v>
      </c>
    </row>
    <row r="207" spans="1:9" x14ac:dyDescent="0.3">
      <c r="A207" s="1">
        <v>42108.471053240741</v>
      </c>
      <c r="B207">
        <v>218111</v>
      </c>
      <c r="C207" t="s">
        <v>9</v>
      </c>
      <c r="D207" t="s">
        <v>6</v>
      </c>
      <c r="E207" s="4" t="s">
        <v>26</v>
      </c>
      <c r="F207" s="6">
        <f t="shared" si="9"/>
        <v>42108</v>
      </c>
      <c r="G207">
        <f t="shared" si="10"/>
        <v>0</v>
      </c>
      <c r="H207" t="str">
        <f>INDEX(State!$B$1:$I$1, MATCH(Data!$E207,State!$B$2:$I$2,0))</f>
        <v>California</v>
      </c>
      <c r="I207">
        <f t="shared" si="11"/>
        <v>218111</v>
      </c>
    </row>
    <row r="208" spans="1:9" x14ac:dyDescent="0.3">
      <c r="A208" s="1">
        <v>42108.471747685187</v>
      </c>
      <c r="B208">
        <v>218113</v>
      </c>
      <c r="C208" t="s">
        <v>5</v>
      </c>
      <c r="D208" t="s">
        <v>6</v>
      </c>
      <c r="E208" s="4" t="s">
        <v>26</v>
      </c>
      <c r="F208" s="6">
        <f t="shared" si="9"/>
        <v>42108</v>
      </c>
      <c r="G208">
        <f t="shared" si="10"/>
        <v>0</v>
      </c>
      <c r="H208" t="str">
        <f>INDEX(State!$B$1:$I$1, MATCH(Data!$E208,State!$B$2:$I$2,0))</f>
        <v>California</v>
      </c>
      <c r="I208">
        <f t="shared" si="11"/>
        <v>218113</v>
      </c>
    </row>
    <row r="209" spans="1:9" x14ac:dyDescent="0.3">
      <c r="A209" s="1">
        <v>42108.47452546296</v>
      </c>
      <c r="B209">
        <v>218118</v>
      </c>
      <c r="C209" t="s">
        <v>3</v>
      </c>
      <c r="D209" t="s">
        <v>6</v>
      </c>
      <c r="E209" s="4" t="s">
        <v>26</v>
      </c>
      <c r="F209" s="6">
        <f t="shared" si="9"/>
        <v>42108</v>
      </c>
      <c r="G209">
        <f t="shared" si="10"/>
        <v>0</v>
      </c>
      <c r="H209" t="str">
        <f>INDEX(State!$B$1:$I$1, MATCH(Data!$E209,State!$B$2:$I$2,0))</f>
        <v>California</v>
      </c>
      <c r="I209">
        <f t="shared" si="11"/>
        <v>218118</v>
      </c>
    </row>
    <row r="210" spans="1:9" x14ac:dyDescent="0.3">
      <c r="A210" s="1">
        <v>42108.478703703702</v>
      </c>
      <c r="B210">
        <v>218130</v>
      </c>
      <c r="C210" t="s">
        <v>3</v>
      </c>
      <c r="D210" t="s">
        <v>10</v>
      </c>
      <c r="E210" s="4" t="s">
        <v>26</v>
      </c>
      <c r="F210" s="6">
        <f t="shared" si="9"/>
        <v>42108</v>
      </c>
      <c r="G210">
        <f t="shared" si="10"/>
        <v>0</v>
      </c>
      <c r="H210" t="str">
        <f>INDEX(State!$B$1:$I$1, MATCH(Data!$E210,State!$B$2:$I$2,0))</f>
        <v>California</v>
      </c>
      <c r="I210">
        <f t="shared" si="11"/>
        <v>218130</v>
      </c>
    </row>
    <row r="211" spans="1:9" x14ac:dyDescent="0.3">
      <c r="A211" s="1">
        <v>42108.479398148149</v>
      </c>
      <c r="B211">
        <v>218142</v>
      </c>
      <c r="C211" t="s">
        <v>5</v>
      </c>
      <c r="D211" t="s">
        <v>6</v>
      </c>
      <c r="E211" s="4" t="s">
        <v>26</v>
      </c>
      <c r="F211" s="6">
        <f t="shared" si="9"/>
        <v>42108</v>
      </c>
      <c r="G211">
        <f t="shared" si="10"/>
        <v>0</v>
      </c>
      <c r="H211" t="str">
        <f>INDEX(State!$B$1:$I$1, MATCH(Data!$E211,State!$B$2:$I$2,0))</f>
        <v>California</v>
      </c>
      <c r="I211">
        <f t="shared" si="11"/>
        <v>218142</v>
      </c>
    </row>
    <row r="212" spans="1:9" x14ac:dyDescent="0.3">
      <c r="A212" s="1">
        <v>42108.481458333335</v>
      </c>
      <c r="B212">
        <v>218150</v>
      </c>
      <c r="C212" t="s">
        <v>5</v>
      </c>
      <c r="D212" t="s">
        <v>6</v>
      </c>
      <c r="E212" s="4" t="s">
        <v>26</v>
      </c>
      <c r="F212" s="6">
        <f t="shared" si="9"/>
        <v>42108</v>
      </c>
      <c r="G212">
        <f t="shared" si="10"/>
        <v>0</v>
      </c>
      <c r="H212" t="str">
        <f>INDEX(State!$B$1:$I$1, MATCH(Data!$E212,State!$B$2:$I$2,0))</f>
        <v>California</v>
      </c>
      <c r="I212">
        <f t="shared" si="11"/>
        <v>218150</v>
      </c>
    </row>
    <row r="213" spans="1:9" x14ac:dyDescent="0.3">
      <c r="A213" s="1">
        <v>42108.482152777775</v>
      </c>
      <c r="B213">
        <v>218151</v>
      </c>
      <c r="C213" t="s">
        <v>5</v>
      </c>
      <c r="D213" t="s">
        <v>6</v>
      </c>
      <c r="E213" s="4" t="s">
        <v>26</v>
      </c>
      <c r="F213" s="6">
        <f t="shared" si="9"/>
        <v>42108</v>
      </c>
      <c r="G213">
        <f t="shared" si="10"/>
        <v>0</v>
      </c>
      <c r="H213" t="str">
        <f>INDEX(State!$B$1:$I$1, MATCH(Data!$E213,State!$B$2:$I$2,0))</f>
        <v>California</v>
      </c>
      <c r="I213">
        <f t="shared" si="11"/>
        <v>218151</v>
      </c>
    </row>
    <row r="214" spans="1:9" x14ac:dyDescent="0.3">
      <c r="A214" s="1">
        <v>42108.482870370368</v>
      </c>
      <c r="B214">
        <v>218152</v>
      </c>
      <c r="C214" t="s">
        <v>3</v>
      </c>
      <c r="D214" t="s">
        <v>6</v>
      </c>
      <c r="E214" s="4" t="s">
        <v>26</v>
      </c>
      <c r="F214" s="6">
        <f t="shared" si="9"/>
        <v>42108</v>
      </c>
      <c r="G214">
        <f t="shared" si="10"/>
        <v>0</v>
      </c>
      <c r="H214" t="str">
        <f>INDEX(State!$B$1:$I$1, MATCH(Data!$E214,State!$B$2:$I$2,0))</f>
        <v>California</v>
      </c>
      <c r="I214">
        <f t="shared" si="11"/>
        <v>218152</v>
      </c>
    </row>
    <row r="215" spans="1:9" x14ac:dyDescent="0.3">
      <c r="A215" s="1">
        <v>42108.484953703701</v>
      </c>
      <c r="B215">
        <v>218164</v>
      </c>
      <c r="C215" t="s">
        <v>5</v>
      </c>
      <c r="D215" t="s">
        <v>6</v>
      </c>
      <c r="E215" s="4" t="s">
        <v>26</v>
      </c>
      <c r="F215" s="6">
        <f t="shared" si="9"/>
        <v>42108</v>
      </c>
      <c r="G215">
        <f t="shared" si="10"/>
        <v>0</v>
      </c>
      <c r="H215" t="str">
        <f>INDEX(State!$B$1:$I$1, MATCH(Data!$E215,State!$B$2:$I$2,0))</f>
        <v>California</v>
      </c>
      <c r="I215">
        <f t="shared" si="11"/>
        <v>218164</v>
      </c>
    </row>
    <row r="216" spans="1:9" x14ac:dyDescent="0.3">
      <c r="A216" s="1">
        <v>42108.492604166669</v>
      </c>
      <c r="B216">
        <v>218206</v>
      </c>
      <c r="C216" t="s">
        <v>3</v>
      </c>
      <c r="D216" t="s">
        <v>6</v>
      </c>
      <c r="E216" s="4" t="s">
        <v>26</v>
      </c>
      <c r="F216" s="6">
        <f t="shared" si="9"/>
        <v>42108</v>
      </c>
      <c r="G216">
        <f t="shared" si="10"/>
        <v>0</v>
      </c>
      <c r="H216" t="str">
        <f>INDEX(State!$B$1:$I$1, MATCH(Data!$E216,State!$B$2:$I$2,0))</f>
        <v>California</v>
      </c>
      <c r="I216">
        <f t="shared" si="11"/>
        <v>218206</v>
      </c>
    </row>
    <row r="217" spans="1:9" x14ac:dyDescent="0.3">
      <c r="A217" s="1">
        <v>42108.494652777779</v>
      </c>
      <c r="B217">
        <v>218221</v>
      </c>
      <c r="C217" t="s">
        <v>3</v>
      </c>
      <c r="D217" t="s">
        <v>8</v>
      </c>
      <c r="E217" s="4" t="s">
        <v>26</v>
      </c>
      <c r="F217" s="6">
        <f t="shared" si="9"/>
        <v>42108</v>
      </c>
      <c r="G217">
        <f t="shared" si="10"/>
        <v>0</v>
      </c>
      <c r="H217" t="str">
        <f>INDEX(State!$B$1:$I$1, MATCH(Data!$E217,State!$B$2:$I$2,0))</f>
        <v>California</v>
      </c>
      <c r="I217">
        <f t="shared" si="11"/>
        <v>218221</v>
      </c>
    </row>
    <row r="218" spans="1:9" x14ac:dyDescent="0.3">
      <c r="A218" s="1">
        <v>42108.494675925926</v>
      </c>
      <c r="B218">
        <v>218224</v>
      </c>
      <c r="C218" t="s">
        <v>3</v>
      </c>
      <c r="D218" t="s">
        <v>6</v>
      </c>
      <c r="E218" s="4" t="s">
        <v>26</v>
      </c>
      <c r="F218" s="6">
        <f t="shared" si="9"/>
        <v>42108</v>
      </c>
      <c r="G218">
        <f t="shared" si="10"/>
        <v>0</v>
      </c>
      <c r="H218" t="str">
        <f>INDEX(State!$B$1:$I$1, MATCH(Data!$E218,State!$B$2:$I$2,0))</f>
        <v>California</v>
      </c>
      <c r="I218">
        <f t="shared" si="11"/>
        <v>218224</v>
      </c>
    </row>
    <row r="219" spans="1:9" x14ac:dyDescent="0.3">
      <c r="A219" s="1">
        <v>42108.496064814812</v>
      </c>
      <c r="B219">
        <v>218225</v>
      </c>
      <c r="C219" t="s">
        <v>3</v>
      </c>
      <c r="D219" t="s">
        <v>6</v>
      </c>
      <c r="E219" s="4" t="s">
        <v>26</v>
      </c>
      <c r="F219" s="6">
        <f t="shared" si="9"/>
        <v>42108</v>
      </c>
      <c r="G219">
        <f t="shared" si="10"/>
        <v>0</v>
      </c>
      <c r="H219" t="str">
        <f>INDEX(State!$B$1:$I$1, MATCH(Data!$E219,State!$B$2:$I$2,0))</f>
        <v>California</v>
      </c>
      <c r="I219">
        <f t="shared" si="11"/>
        <v>218225</v>
      </c>
    </row>
    <row r="220" spans="1:9" x14ac:dyDescent="0.3">
      <c r="A220" s="1">
        <v>42108.496759259258</v>
      </c>
      <c r="B220">
        <v>218247</v>
      </c>
      <c r="C220" t="s">
        <v>4</v>
      </c>
      <c r="D220" t="s">
        <v>6</v>
      </c>
      <c r="E220" s="4" t="s">
        <v>26</v>
      </c>
      <c r="F220" s="6">
        <f t="shared" si="9"/>
        <v>42108</v>
      </c>
      <c r="G220">
        <f t="shared" si="10"/>
        <v>0</v>
      </c>
      <c r="H220" t="str">
        <f>INDEX(State!$B$1:$I$1, MATCH(Data!$E220,State!$B$2:$I$2,0))</f>
        <v>California</v>
      </c>
      <c r="I220">
        <f t="shared" si="11"/>
        <v>218247</v>
      </c>
    </row>
    <row r="221" spans="1:9" x14ac:dyDescent="0.3">
      <c r="A221" s="1">
        <v>42108.499560185184</v>
      </c>
      <c r="B221">
        <v>218264</v>
      </c>
      <c r="C221" t="s">
        <v>3</v>
      </c>
      <c r="D221" t="s">
        <v>10</v>
      </c>
      <c r="E221" s="4" t="s">
        <v>26</v>
      </c>
      <c r="F221" s="6">
        <f t="shared" si="9"/>
        <v>42108</v>
      </c>
      <c r="G221">
        <f t="shared" si="10"/>
        <v>0</v>
      </c>
      <c r="H221" t="str">
        <f>INDEX(State!$B$1:$I$1, MATCH(Data!$E221,State!$B$2:$I$2,0))</f>
        <v>California</v>
      </c>
      <c r="I221">
        <f t="shared" si="11"/>
        <v>218264</v>
      </c>
    </row>
    <row r="222" spans="1:9" x14ac:dyDescent="0.3">
      <c r="A222" s="1">
        <v>42108.499560185184</v>
      </c>
      <c r="B222">
        <v>218265</v>
      </c>
      <c r="C222" t="s">
        <v>4</v>
      </c>
      <c r="D222" t="s">
        <v>10</v>
      </c>
      <c r="E222" s="4" t="s">
        <v>26</v>
      </c>
      <c r="F222" s="6">
        <f t="shared" si="9"/>
        <v>42108</v>
      </c>
      <c r="G222">
        <f t="shared" si="10"/>
        <v>0</v>
      </c>
      <c r="H222" t="str">
        <f>INDEX(State!$B$1:$I$1, MATCH(Data!$E222,State!$B$2:$I$2,0))</f>
        <v>California</v>
      </c>
      <c r="I222">
        <f t="shared" si="11"/>
        <v>218265</v>
      </c>
    </row>
    <row r="223" spans="1:9" x14ac:dyDescent="0.3">
      <c r="A223" s="1">
        <v>42108.500914351855</v>
      </c>
      <c r="B223">
        <v>218275</v>
      </c>
      <c r="C223" t="s">
        <v>3</v>
      </c>
      <c r="D223" t="s">
        <v>8</v>
      </c>
      <c r="E223" s="4" t="s">
        <v>26</v>
      </c>
      <c r="F223" s="6">
        <f t="shared" si="9"/>
        <v>42108</v>
      </c>
      <c r="G223">
        <f t="shared" si="10"/>
        <v>0</v>
      </c>
      <c r="H223" t="str">
        <f>INDEX(State!$B$1:$I$1, MATCH(Data!$E223,State!$B$2:$I$2,0))</f>
        <v>California</v>
      </c>
      <c r="I223">
        <f t="shared" si="11"/>
        <v>218275</v>
      </c>
    </row>
    <row r="224" spans="1:9" x14ac:dyDescent="0.3">
      <c r="A224" s="1">
        <v>42108.500925925924</v>
      </c>
      <c r="B224">
        <v>218277</v>
      </c>
      <c r="C224" t="s">
        <v>5</v>
      </c>
      <c r="D224" t="s">
        <v>6</v>
      </c>
      <c r="E224" s="4" t="s">
        <v>26</v>
      </c>
      <c r="F224" s="6">
        <f t="shared" si="9"/>
        <v>42108</v>
      </c>
      <c r="G224">
        <f t="shared" si="10"/>
        <v>0</v>
      </c>
      <c r="H224" t="str">
        <f>INDEX(State!$B$1:$I$1, MATCH(Data!$E224,State!$B$2:$I$2,0))</f>
        <v>California</v>
      </c>
      <c r="I224">
        <f t="shared" si="11"/>
        <v>218277</v>
      </c>
    </row>
    <row r="225" spans="1:9" x14ac:dyDescent="0.3">
      <c r="A225" s="1">
        <v>42108.514791666668</v>
      </c>
      <c r="B225">
        <v>218289</v>
      </c>
      <c r="C225" t="s">
        <v>3</v>
      </c>
      <c r="D225" t="s">
        <v>10</v>
      </c>
      <c r="E225" s="4" t="s">
        <v>26</v>
      </c>
      <c r="F225" s="6">
        <f t="shared" si="9"/>
        <v>42108</v>
      </c>
      <c r="G225">
        <f t="shared" si="10"/>
        <v>0</v>
      </c>
      <c r="H225" t="str">
        <f>INDEX(State!$B$1:$I$1, MATCH(Data!$E225,State!$B$2:$I$2,0))</f>
        <v>California</v>
      </c>
      <c r="I225">
        <f t="shared" si="11"/>
        <v>218289</v>
      </c>
    </row>
    <row r="226" spans="1:9" x14ac:dyDescent="0.3">
      <c r="A226" s="1">
        <v>42108.508564814816</v>
      </c>
      <c r="B226">
        <v>218337</v>
      </c>
      <c r="C226" t="s">
        <v>3</v>
      </c>
      <c r="D226" t="s">
        <v>6</v>
      </c>
      <c r="E226" s="4" t="s">
        <v>26</v>
      </c>
      <c r="F226" s="6">
        <f t="shared" si="9"/>
        <v>42108</v>
      </c>
      <c r="G226">
        <f t="shared" si="10"/>
        <v>0</v>
      </c>
      <c r="H226" t="str">
        <f>INDEX(State!$B$1:$I$1, MATCH(Data!$E226,State!$B$2:$I$2,0))</f>
        <v>California</v>
      </c>
      <c r="I226">
        <f t="shared" si="11"/>
        <v>218337</v>
      </c>
    </row>
    <row r="227" spans="1:9" x14ac:dyDescent="0.3">
      <c r="A227" s="1">
        <v>42108.517569444448</v>
      </c>
      <c r="B227">
        <v>218387</v>
      </c>
      <c r="C227" t="s">
        <v>3</v>
      </c>
      <c r="D227" t="s">
        <v>6</v>
      </c>
      <c r="E227" s="4" t="s">
        <v>26</v>
      </c>
      <c r="F227" s="6">
        <f t="shared" si="9"/>
        <v>42108</v>
      </c>
      <c r="G227">
        <f t="shared" si="10"/>
        <v>0</v>
      </c>
      <c r="H227" t="str">
        <f>INDEX(State!$B$1:$I$1, MATCH(Data!$E227,State!$B$2:$I$2,0))</f>
        <v>California</v>
      </c>
      <c r="I227">
        <f t="shared" si="11"/>
        <v>218387</v>
      </c>
    </row>
    <row r="228" spans="1:9" x14ac:dyDescent="0.3">
      <c r="A228" s="1">
        <v>42108.518287037034</v>
      </c>
      <c r="B228">
        <v>218395</v>
      </c>
      <c r="C228" t="s">
        <v>5</v>
      </c>
      <c r="D228" t="s">
        <v>6</v>
      </c>
      <c r="E228" s="4" t="s">
        <v>26</v>
      </c>
      <c r="F228" s="6">
        <f t="shared" si="9"/>
        <v>42108</v>
      </c>
      <c r="G228">
        <f t="shared" si="10"/>
        <v>0</v>
      </c>
      <c r="H228" t="str">
        <f>INDEX(State!$B$1:$I$1, MATCH(Data!$E228,State!$B$2:$I$2,0))</f>
        <v>California</v>
      </c>
      <c r="I228">
        <f t="shared" si="11"/>
        <v>218395</v>
      </c>
    </row>
    <row r="229" spans="1:9" x14ac:dyDescent="0.3">
      <c r="A229" s="1">
        <v>42108.521041666667</v>
      </c>
      <c r="B229">
        <v>218406</v>
      </c>
      <c r="C229" t="s">
        <v>3</v>
      </c>
      <c r="D229" t="s">
        <v>6</v>
      </c>
      <c r="E229" s="4" t="s">
        <v>26</v>
      </c>
      <c r="F229" s="6">
        <f t="shared" si="9"/>
        <v>42108</v>
      </c>
      <c r="G229">
        <f t="shared" si="10"/>
        <v>0</v>
      </c>
      <c r="H229" t="str">
        <f>INDEX(State!$B$1:$I$1, MATCH(Data!$E229,State!$B$2:$I$2,0))</f>
        <v>California</v>
      </c>
      <c r="I229">
        <f t="shared" si="11"/>
        <v>218406</v>
      </c>
    </row>
    <row r="230" spans="1:9" x14ac:dyDescent="0.3">
      <c r="A230" s="1">
        <v>42108.521099537036</v>
      </c>
      <c r="B230">
        <v>218409</v>
      </c>
      <c r="C230" t="s">
        <v>3</v>
      </c>
      <c r="D230" t="s">
        <v>6</v>
      </c>
      <c r="E230" s="4" t="s">
        <v>26</v>
      </c>
      <c r="F230" s="6">
        <f t="shared" si="9"/>
        <v>42108</v>
      </c>
      <c r="G230">
        <f t="shared" si="10"/>
        <v>0</v>
      </c>
      <c r="H230" t="str">
        <f>INDEX(State!$B$1:$I$1, MATCH(Data!$E230,State!$B$2:$I$2,0))</f>
        <v>California</v>
      </c>
      <c r="I230">
        <f t="shared" si="11"/>
        <v>218409</v>
      </c>
    </row>
    <row r="231" spans="1:9" x14ac:dyDescent="0.3">
      <c r="A231" s="1">
        <v>42108.525914351849</v>
      </c>
      <c r="B231">
        <v>218429</v>
      </c>
      <c r="C231" t="s">
        <v>3</v>
      </c>
      <c r="D231" t="s">
        <v>6</v>
      </c>
      <c r="E231" s="4" t="s">
        <v>26</v>
      </c>
      <c r="F231" s="6">
        <f t="shared" si="9"/>
        <v>42108</v>
      </c>
      <c r="G231">
        <f t="shared" si="10"/>
        <v>0</v>
      </c>
      <c r="H231" t="str">
        <f>INDEX(State!$B$1:$I$1, MATCH(Data!$E231,State!$B$2:$I$2,0))</f>
        <v>California</v>
      </c>
      <c r="I231">
        <f t="shared" si="11"/>
        <v>218429</v>
      </c>
    </row>
    <row r="232" spans="1:9" x14ac:dyDescent="0.3">
      <c r="A232" s="1">
        <v>42108.526620370372</v>
      </c>
      <c r="B232">
        <v>218432</v>
      </c>
      <c r="C232" t="s">
        <v>3</v>
      </c>
      <c r="D232" t="s">
        <v>6</v>
      </c>
      <c r="E232" s="4" t="s">
        <v>26</v>
      </c>
      <c r="F232" s="6">
        <f t="shared" si="9"/>
        <v>42108</v>
      </c>
      <c r="G232">
        <f t="shared" si="10"/>
        <v>0</v>
      </c>
      <c r="H232" t="str">
        <f>INDEX(State!$B$1:$I$1, MATCH(Data!$E232,State!$B$2:$I$2,0))</f>
        <v>California</v>
      </c>
      <c r="I232">
        <f t="shared" si="11"/>
        <v>218432</v>
      </c>
    </row>
    <row r="233" spans="1:9" x14ac:dyDescent="0.3">
      <c r="A233" s="1">
        <v>42108.543958333335</v>
      </c>
      <c r="B233">
        <v>218504</v>
      </c>
      <c r="C233" t="s">
        <v>3</v>
      </c>
      <c r="D233" t="s">
        <v>6</v>
      </c>
      <c r="E233" s="4" t="s">
        <v>26</v>
      </c>
      <c r="F233" s="6">
        <f t="shared" si="9"/>
        <v>42108</v>
      </c>
      <c r="G233">
        <f t="shared" si="10"/>
        <v>0</v>
      </c>
      <c r="H233" t="str">
        <f>INDEX(State!$B$1:$I$1, MATCH(Data!$E233,State!$B$2:$I$2,0))</f>
        <v>California</v>
      </c>
      <c r="I233">
        <f t="shared" si="11"/>
        <v>218504</v>
      </c>
    </row>
    <row r="234" spans="1:9" x14ac:dyDescent="0.3">
      <c r="A234" s="1">
        <v>42108.549537037034</v>
      </c>
      <c r="B234">
        <v>218523</v>
      </c>
      <c r="C234" t="s">
        <v>3</v>
      </c>
      <c r="D234" t="s">
        <v>8</v>
      </c>
      <c r="E234" s="4" t="s">
        <v>26</v>
      </c>
      <c r="F234" s="6">
        <f t="shared" si="9"/>
        <v>42108</v>
      </c>
      <c r="G234">
        <f t="shared" si="10"/>
        <v>0</v>
      </c>
      <c r="H234" t="str">
        <f>INDEX(State!$B$1:$I$1, MATCH(Data!$E234,State!$B$2:$I$2,0))</f>
        <v>California</v>
      </c>
      <c r="I234">
        <f t="shared" si="11"/>
        <v>218523</v>
      </c>
    </row>
    <row r="235" spans="1:9" x14ac:dyDescent="0.3">
      <c r="A235" s="1">
        <v>42108.549513888887</v>
      </c>
      <c r="B235">
        <v>218532</v>
      </c>
      <c r="C235" t="s">
        <v>3</v>
      </c>
      <c r="D235" t="s">
        <v>8</v>
      </c>
      <c r="E235" s="4" t="s">
        <v>26</v>
      </c>
      <c r="F235" s="6">
        <f t="shared" si="9"/>
        <v>42108</v>
      </c>
      <c r="G235">
        <f t="shared" si="10"/>
        <v>0</v>
      </c>
      <c r="H235" t="str">
        <f>INDEX(State!$B$1:$I$1, MATCH(Data!$E235,State!$B$2:$I$2,0))</f>
        <v>California</v>
      </c>
      <c r="I235">
        <f t="shared" si="11"/>
        <v>218532</v>
      </c>
    </row>
    <row r="236" spans="1:9" x14ac:dyDescent="0.3">
      <c r="A236" s="1">
        <v>42108.551608796297</v>
      </c>
      <c r="B236">
        <v>218541</v>
      </c>
      <c r="C236" t="s">
        <v>3</v>
      </c>
      <c r="D236" t="s">
        <v>6</v>
      </c>
      <c r="E236" s="4" t="s">
        <v>26</v>
      </c>
      <c r="F236" s="6">
        <f t="shared" si="9"/>
        <v>42108</v>
      </c>
      <c r="G236">
        <f t="shared" si="10"/>
        <v>0</v>
      </c>
      <c r="H236" t="str">
        <f>INDEX(State!$B$1:$I$1, MATCH(Data!$E236,State!$B$2:$I$2,0))</f>
        <v>California</v>
      </c>
      <c r="I236">
        <f t="shared" si="11"/>
        <v>218541</v>
      </c>
    </row>
    <row r="237" spans="1:9" x14ac:dyDescent="0.3">
      <c r="A237" s="1">
        <v>42108.553078703706</v>
      </c>
      <c r="B237">
        <v>218546</v>
      </c>
      <c r="C237" t="s">
        <v>3</v>
      </c>
      <c r="D237" t="s">
        <v>6</v>
      </c>
      <c r="E237" s="4" t="s">
        <v>26</v>
      </c>
      <c r="F237" s="6">
        <f t="shared" si="9"/>
        <v>42108</v>
      </c>
      <c r="G237">
        <f t="shared" si="10"/>
        <v>0</v>
      </c>
      <c r="H237" t="str">
        <f>INDEX(State!$B$1:$I$1, MATCH(Data!$E237,State!$B$2:$I$2,0))</f>
        <v>California</v>
      </c>
      <c r="I237">
        <f t="shared" si="11"/>
        <v>218546</v>
      </c>
    </row>
    <row r="238" spans="1:9" x14ac:dyDescent="0.3">
      <c r="A238" s="1">
        <v>42108.561319444445</v>
      </c>
      <c r="B238">
        <v>218575</v>
      </c>
      <c r="C238" t="s">
        <v>5</v>
      </c>
      <c r="D238" t="s">
        <v>6</v>
      </c>
      <c r="E238" s="4" t="s">
        <v>26</v>
      </c>
      <c r="F238" s="6">
        <f t="shared" si="9"/>
        <v>42108</v>
      </c>
      <c r="G238">
        <f t="shared" si="10"/>
        <v>0</v>
      </c>
      <c r="H238" t="str">
        <f>INDEX(State!$B$1:$I$1, MATCH(Data!$E238,State!$B$2:$I$2,0))</f>
        <v>California</v>
      </c>
      <c r="I238">
        <f t="shared" si="11"/>
        <v>218575</v>
      </c>
    </row>
    <row r="239" spans="1:9" x14ac:dyDescent="0.3">
      <c r="A239" s="1">
        <v>42108.655775462961</v>
      </c>
      <c r="B239">
        <v>218593</v>
      </c>
      <c r="C239" t="s">
        <v>3</v>
      </c>
      <c r="D239" t="s">
        <v>6</v>
      </c>
      <c r="E239" s="4" t="s">
        <v>27</v>
      </c>
      <c r="F239" s="6">
        <f t="shared" si="9"/>
        <v>42108</v>
      </c>
      <c r="G239">
        <f t="shared" si="10"/>
        <v>0</v>
      </c>
      <c r="H239" t="str">
        <f>INDEX(State!$B$1:$I$1, MATCH(Data!$E239,State!$B$2:$I$2,0))</f>
        <v>California</v>
      </c>
      <c r="I239">
        <f t="shared" si="11"/>
        <v>218593</v>
      </c>
    </row>
    <row r="240" spans="1:9" x14ac:dyDescent="0.3">
      <c r="A240" s="1">
        <v>42108.570347222223</v>
      </c>
      <c r="B240">
        <v>218614</v>
      </c>
      <c r="C240" t="s">
        <v>3</v>
      </c>
      <c r="D240" t="s">
        <v>6</v>
      </c>
      <c r="E240" s="4" t="s">
        <v>26</v>
      </c>
      <c r="F240" s="6">
        <f t="shared" si="9"/>
        <v>42108</v>
      </c>
      <c r="G240">
        <f t="shared" si="10"/>
        <v>0</v>
      </c>
      <c r="H240" t="str">
        <f>INDEX(State!$B$1:$I$1, MATCH(Data!$E240,State!$B$2:$I$2,0))</f>
        <v>California</v>
      </c>
      <c r="I240">
        <f t="shared" si="11"/>
        <v>218614</v>
      </c>
    </row>
    <row r="241" spans="1:9" x14ac:dyDescent="0.3">
      <c r="A241" s="1">
        <v>42108.575902777775</v>
      </c>
      <c r="B241">
        <v>218630</v>
      </c>
      <c r="C241" t="s">
        <v>3</v>
      </c>
      <c r="D241" t="s">
        <v>10</v>
      </c>
      <c r="E241" s="4" t="s">
        <v>26</v>
      </c>
      <c r="F241" s="6">
        <f t="shared" si="9"/>
        <v>42108</v>
      </c>
      <c r="G241">
        <f t="shared" si="10"/>
        <v>0</v>
      </c>
      <c r="H241" t="str">
        <f>INDEX(State!$B$1:$I$1, MATCH(Data!$E241,State!$B$2:$I$2,0))</f>
        <v>California</v>
      </c>
      <c r="I241">
        <f t="shared" si="11"/>
        <v>218630</v>
      </c>
    </row>
    <row r="242" spans="1:9" x14ac:dyDescent="0.3">
      <c r="A242" s="1">
        <v>42108.579386574071</v>
      </c>
      <c r="B242">
        <v>218644</v>
      </c>
      <c r="C242" t="s">
        <v>3</v>
      </c>
      <c r="D242" t="s">
        <v>7</v>
      </c>
      <c r="E242" s="4" t="s">
        <v>26</v>
      </c>
      <c r="F242" s="6">
        <f t="shared" si="9"/>
        <v>42108</v>
      </c>
      <c r="G242">
        <f t="shared" si="10"/>
        <v>0</v>
      </c>
      <c r="H242" t="str">
        <f>INDEX(State!$B$1:$I$1, MATCH(Data!$E242,State!$B$2:$I$2,0))</f>
        <v>California</v>
      </c>
      <c r="I242">
        <f t="shared" si="11"/>
        <v>218644</v>
      </c>
    </row>
    <row r="243" spans="1:9" x14ac:dyDescent="0.3">
      <c r="A243" s="1">
        <v>42108.582152777781</v>
      </c>
      <c r="B243">
        <v>218653</v>
      </c>
      <c r="C243" t="s">
        <v>3</v>
      </c>
      <c r="D243" t="s">
        <v>6</v>
      </c>
      <c r="E243" s="4" t="s">
        <v>26</v>
      </c>
      <c r="F243" s="6">
        <f t="shared" si="9"/>
        <v>42108</v>
      </c>
      <c r="G243">
        <f t="shared" si="10"/>
        <v>0</v>
      </c>
      <c r="H243" t="str">
        <f>INDEX(State!$B$1:$I$1, MATCH(Data!$E243,State!$B$2:$I$2,0))</f>
        <v>California</v>
      </c>
      <c r="I243">
        <f t="shared" si="11"/>
        <v>218653</v>
      </c>
    </row>
    <row r="244" spans="1:9" x14ac:dyDescent="0.3">
      <c r="A244" s="1">
        <v>42108.605069444442</v>
      </c>
      <c r="B244">
        <v>218671</v>
      </c>
      <c r="C244" t="s">
        <v>3</v>
      </c>
      <c r="D244" t="s">
        <v>6</v>
      </c>
      <c r="E244" s="4" t="s">
        <v>26</v>
      </c>
      <c r="F244" s="6">
        <f t="shared" si="9"/>
        <v>42108</v>
      </c>
      <c r="G244">
        <f t="shared" si="10"/>
        <v>0</v>
      </c>
      <c r="H244" t="str">
        <f>INDEX(State!$B$1:$I$1, MATCH(Data!$E244,State!$B$2:$I$2,0))</f>
        <v>California</v>
      </c>
      <c r="I244">
        <f t="shared" si="11"/>
        <v>218671</v>
      </c>
    </row>
    <row r="245" spans="1:9" x14ac:dyDescent="0.3">
      <c r="A245" s="1">
        <v>42108.596747685187</v>
      </c>
      <c r="B245">
        <v>218695</v>
      </c>
      <c r="C245" t="s">
        <v>3</v>
      </c>
      <c r="D245" t="s">
        <v>6</v>
      </c>
      <c r="E245" s="4" t="s">
        <v>26</v>
      </c>
      <c r="F245" s="6">
        <f t="shared" si="9"/>
        <v>42108</v>
      </c>
      <c r="G245">
        <f t="shared" si="10"/>
        <v>0</v>
      </c>
      <c r="H245" t="str">
        <f>INDEX(State!$B$1:$I$1, MATCH(Data!$E245,State!$B$2:$I$2,0))</f>
        <v>California</v>
      </c>
      <c r="I245">
        <f t="shared" si="11"/>
        <v>218695</v>
      </c>
    </row>
    <row r="246" spans="1:9" x14ac:dyDescent="0.3">
      <c r="A246" s="1">
        <v>42108.596041666664</v>
      </c>
      <c r="B246">
        <v>218697</v>
      </c>
      <c r="C246" t="s">
        <v>3</v>
      </c>
      <c r="D246" t="s">
        <v>8</v>
      </c>
      <c r="E246" s="4" t="s">
        <v>26</v>
      </c>
      <c r="F246" s="6">
        <f t="shared" si="9"/>
        <v>42108</v>
      </c>
      <c r="G246">
        <f t="shared" si="10"/>
        <v>0</v>
      </c>
      <c r="H246" t="str">
        <f>INDEX(State!$B$1:$I$1, MATCH(Data!$E246,State!$B$2:$I$2,0))</f>
        <v>California</v>
      </c>
      <c r="I246">
        <f t="shared" si="11"/>
        <v>218697</v>
      </c>
    </row>
    <row r="247" spans="1:9" x14ac:dyDescent="0.3">
      <c r="A247" s="1">
        <v>42108.600208333337</v>
      </c>
      <c r="B247">
        <v>218705</v>
      </c>
      <c r="C247" t="s">
        <v>3</v>
      </c>
      <c r="D247" t="s">
        <v>6</v>
      </c>
      <c r="E247" s="4" t="s">
        <v>26</v>
      </c>
      <c r="F247" s="6">
        <f t="shared" si="9"/>
        <v>42108</v>
      </c>
      <c r="G247">
        <f t="shared" si="10"/>
        <v>0</v>
      </c>
      <c r="H247" t="str">
        <f>INDEX(State!$B$1:$I$1, MATCH(Data!$E247,State!$B$2:$I$2,0))</f>
        <v>California</v>
      </c>
      <c r="I247">
        <f t="shared" si="11"/>
        <v>218705</v>
      </c>
    </row>
    <row r="248" spans="1:9" x14ac:dyDescent="0.3">
      <c r="A248" s="1">
        <v>42108.649525462963</v>
      </c>
      <c r="B248">
        <v>218708</v>
      </c>
      <c r="C248" t="s">
        <v>5</v>
      </c>
      <c r="D248" t="s">
        <v>8</v>
      </c>
      <c r="E248" s="4" t="s">
        <v>27</v>
      </c>
      <c r="F248" s="6">
        <f t="shared" si="9"/>
        <v>42108</v>
      </c>
      <c r="G248">
        <f t="shared" si="10"/>
        <v>0</v>
      </c>
      <c r="H248" t="str">
        <f>INDEX(State!$B$1:$I$1, MATCH(Data!$E248,State!$B$2:$I$2,0))</f>
        <v>California</v>
      </c>
      <c r="I248">
        <f t="shared" si="11"/>
        <v>218708</v>
      </c>
    </row>
    <row r="249" spans="1:9" x14ac:dyDescent="0.3">
      <c r="A249" s="1">
        <v>42108.61409722222</v>
      </c>
      <c r="B249">
        <v>218751</v>
      </c>
      <c r="C249" t="s">
        <v>5</v>
      </c>
      <c r="D249" t="s">
        <v>6</v>
      </c>
      <c r="E249" s="4" t="s">
        <v>26</v>
      </c>
      <c r="F249" s="6">
        <f t="shared" si="9"/>
        <v>42108</v>
      </c>
      <c r="G249">
        <f t="shared" si="10"/>
        <v>0</v>
      </c>
      <c r="H249" t="str">
        <f>INDEX(State!$B$1:$I$1, MATCH(Data!$E249,State!$B$2:$I$2,0))</f>
        <v>California</v>
      </c>
      <c r="I249">
        <f t="shared" si="11"/>
        <v>218751</v>
      </c>
    </row>
    <row r="250" spans="1:9" x14ac:dyDescent="0.3">
      <c r="A250" s="1">
        <v>42108.615486111114</v>
      </c>
      <c r="B250">
        <v>218763</v>
      </c>
      <c r="C250" t="s">
        <v>3</v>
      </c>
      <c r="D250" t="s">
        <v>6</v>
      </c>
      <c r="E250" s="4" t="s">
        <v>26</v>
      </c>
      <c r="F250" s="6">
        <f t="shared" si="9"/>
        <v>42108</v>
      </c>
      <c r="G250">
        <f t="shared" si="10"/>
        <v>0</v>
      </c>
      <c r="H250" t="str">
        <f>INDEX(State!$B$1:$I$1, MATCH(Data!$E250,State!$B$2:$I$2,0))</f>
        <v>California</v>
      </c>
      <c r="I250">
        <f t="shared" si="11"/>
        <v>218763</v>
      </c>
    </row>
    <row r="251" spans="1:9" x14ac:dyDescent="0.3">
      <c r="A251" s="1">
        <v>42108.638402777775</v>
      </c>
      <c r="B251">
        <v>218784</v>
      </c>
      <c r="C251" t="s">
        <v>3</v>
      </c>
      <c r="D251" t="s">
        <v>6</v>
      </c>
      <c r="E251" s="4" t="s">
        <v>27</v>
      </c>
      <c r="F251" s="6">
        <f t="shared" si="9"/>
        <v>42108</v>
      </c>
      <c r="G251">
        <f t="shared" si="10"/>
        <v>0</v>
      </c>
      <c r="H251" t="str">
        <f>INDEX(State!$B$1:$I$1, MATCH(Data!$E251,State!$B$2:$I$2,0))</f>
        <v>California</v>
      </c>
      <c r="I251">
        <f t="shared" si="11"/>
        <v>218784</v>
      </c>
    </row>
    <row r="252" spans="1:9" x14ac:dyDescent="0.3">
      <c r="A252" s="1">
        <v>42108.621736111112</v>
      </c>
      <c r="B252">
        <v>218792</v>
      </c>
      <c r="C252" t="s">
        <v>3</v>
      </c>
      <c r="D252" t="s">
        <v>10</v>
      </c>
      <c r="E252" s="4" t="s">
        <v>26</v>
      </c>
      <c r="F252" s="6">
        <f t="shared" si="9"/>
        <v>42108</v>
      </c>
      <c r="G252">
        <f t="shared" si="10"/>
        <v>0</v>
      </c>
      <c r="H252" t="str">
        <f>INDEX(State!$B$1:$I$1, MATCH(Data!$E252,State!$B$2:$I$2,0))</f>
        <v>California</v>
      </c>
      <c r="I252">
        <f t="shared" si="11"/>
        <v>218792</v>
      </c>
    </row>
    <row r="253" spans="1:9" x14ac:dyDescent="0.3">
      <c r="A253" s="1">
        <v>42108.670347222222</v>
      </c>
      <c r="B253">
        <v>218796</v>
      </c>
      <c r="C253" t="s">
        <v>3</v>
      </c>
      <c r="D253" t="s">
        <v>6</v>
      </c>
      <c r="E253" s="4" t="s">
        <v>27</v>
      </c>
      <c r="F253" s="6">
        <f t="shared" si="9"/>
        <v>42108</v>
      </c>
      <c r="G253">
        <f t="shared" si="10"/>
        <v>0</v>
      </c>
      <c r="H253" t="str">
        <f>INDEX(State!$B$1:$I$1, MATCH(Data!$E253,State!$B$2:$I$2,0))</f>
        <v>California</v>
      </c>
      <c r="I253">
        <f t="shared" si="11"/>
        <v>218796</v>
      </c>
    </row>
    <row r="254" spans="1:9" x14ac:dyDescent="0.3">
      <c r="A254" s="1">
        <v>42108.623148148145</v>
      </c>
      <c r="B254">
        <v>218797</v>
      </c>
      <c r="C254" t="s">
        <v>3</v>
      </c>
      <c r="D254" t="s">
        <v>6</v>
      </c>
      <c r="E254" s="4" t="s">
        <v>26</v>
      </c>
      <c r="F254" s="6">
        <f t="shared" si="9"/>
        <v>42108</v>
      </c>
      <c r="G254">
        <f t="shared" si="10"/>
        <v>0</v>
      </c>
      <c r="H254" t="str">
        <f>INDEX(State!$B$1:$I$1, MATCH(Data!$E254,State!$B$2:$I$2,0))</f>
        <v>California</v>
      </c>
      <c r="I254">
        <f t="shared" si="11"/>
        <v>218797</v>
      </c>
    </row>
    <row r="255" spans="1:9" x14ac:dyDescent="0.3">
      <c r="A255" s="1">
        <v>42108.623148148145</v>
      </c>
      <c r="B255">
        <v>218799</v>
      </c>
      <c r="C255" t="s">
        <v>3</v>
      </c>
      <c r="D255" t="s">
        <v>6</v>
      </c>
      <c r="E255" s="4" t="s">
        <v>26</v>
      </c>
      <c r="F255" s="6">
        <f t="shared" si="9"/>
        <v>42108</v>
      </c>
      <c r="G255">
        <f t="shared" si="10"/>
        <v>0</v>
      </c>
      <c r="H255" t="str">
        <f>INDEX(State!$B$1:$I$1, MATCH(Data!$E255,State!$B$2:$I$2,0))</f>
        <v>California</v>
      </c>
      <c r="I255">
        <f t="shared" si="11"/>
        <v>218799</v>
      </c>
    </row>
    <row r="256" spans="1:9" x14ac:dyDescent="0.3">
      <c r="A256" s="1">
        <v>42108.634247685186</v>
      </c>
      <c r="B256">
        <v>218813</v>
      </c>
      <c r="C256" t="s">
        <v>3</v>
      </c>
      <c r="D256" t="s">
        <v>6</v>
      </c>
      <c r="E256" s="4" t="s">
        <v>26</v>
      </c>
      <c r="F256" s="6">
        <f t="shared" si="9"/>
        <v>42108</v>
      </c>
      <c r="G256">
        <f t="shared" si="10"/>
        <v>0</v>
      </c>
      <c r="H256" t="str">
        <f>INDEX(State!$B$1:$I$1, MATCH(Data!$E256,State!$B$2:$I$2,0))</f>
        <v>California</v>
      </c>
      <c r="I256">
        <f t="shared" si="11"/>
        <v>218813</v>
      </c>
    </row>
    <row r="257" spans="1:9" x14ac:dyDescent="0.3">
      <c r="A257" s="1">
        <v>42108.637708333335</v>
      </c>
      <c r="B257">
        <v>218839</v>
      </c>
      <c r="C257" t="s">
        <v>3</v>
      </c>
      <c r="D257" t="s">
        <v>6</v>
      </c>
      <c r="E257" s="4" t="s">
        <v>27</v>
      </c>
      <c r="F257" s="6">
        <f t="shared" si="9"/>
        <v>42108</v>
      </c>
      <c r="G257">
        <f t="shared" si="10"/>
        <v>0</v>
      </c>
      <c r="H257" t="str">
        <f>INDEX(State!$B$1:$I$1, MATCH(Data!$E257,State!$B$2:$I$2,0))</f>
        <v>California</v>
      </c>
      <c r="I257">
        <f t="shared" si="11"/>
        <v>218839</v>
      </c>
    </row>
    <row r="258" spans="1:9" x14ac:dyDescent="0.3">
      <c r="A258" s="1">
        <v>42108.641180555554</v>
      </c>
      <c r="B258">
        <v>218852</v>
      </c>
      <c r="C258" t="s">
        <v>3</v>
      </c>
      <c r="D258" t="s">
        <v>6</v>
      </c>
      <c r="E258" s="4" t="s">
        <v>27</v>
      </c>
      <c r="F258" s="6">
        <f t="shared" si="9"/>
        <v>42108</v>
      </c>
      <c r="G258">
        <f t="shared" si="10"/>
        <v>0</v>
      </c>
      <c r="H258" t="str">
        <f>INDEX(State!$B$1:$I$1, MATCH(Data!$E258,State!$B$2:$I$2,0))</f>
        <v>California</v>
      </c>
      <c r="I258">
        <f t="shared" si="11"/>
        <v>218852</v>
      </c>
    </row>
    <row r="259" spans="1:9" x14ac:dyDescent="0.3">
      <c r="A259" s="1">
        <v>42108.643969907411</v>
      </c>
      <c r="B259">
        <v>218860</v>
      </c>
      <c r="C259" t="s">
        <v>5</v>
      </c>
      <c r="D259" t="s">
        <v>6</v>
      </c>
      <c r="E259" s="4" t="s">
        <v>27</v>
      </c>
      <c r="F259" s="6">
        <f t="shared" ref="F259:F322" si="12">DATE(YEAR($A259),MONTH($A259),DAY($A259))</f>
        <v>42108</v>
      </c>
      <c r="G259">
        <f t="shared" ref="G259:G322" si="13">IF(AND($D259="Newsletters (internal)", $E259="New York"),1,0)</f>
        <v>0</v>
      </c>
      <c r="H259" t="str">
        <f>INDEX(State!$B$1:$I$1, MATCH(Data!$E259,State!$B$2:$I$2,0))</f>
        <v>California</v>
      </c>
      <c r="I259">
        <f t="shared" si="11"/>
        <v>218860</v>
      </c>
    </row>
    <row r="260" spans="1:9" x14ac:dyDescent="0.3">
      <c r="A260" s="1">
        <v>42108.648125</v>
      </c>
      <c r="B260">
        <v>218870</v>
      </c>
      <c r="C260" t="s">
        <v>3</v>
      </c>
      <c r="D260" t="s">
        <v>8</v>
      </c>
      <c r="E260" s="4" t="s">
        <v>27</v>
      </c>
      <c r="F260" s="6">
        <f t="shared" si="12"/>
        <v>42108</v>
      </c>
      <c r="G260">
        <f t="shared" si="13"/>
        <v>0</v>
      </c>
      <c r="H260" t="str">
        <f>INDEX(State!$B$1:$I$1, MATCH(Data!$E260,State!$B$2:$I$2,0))</f>
        <v>California</v>
      </c>
      <c r="I260">
        <f t="shared" ref="I260:I323" si="14">IF($F260 = DATE(2015,4,14),$B260,"")</f>
        <v>218870</v>
      </c>
    </row>
    <row r="261" spans="1:9" x14ac:dyDescent="0.3">
      <c r="A261" s="1">
        <v>42108.652291666665</v>
      </c>
      <c r="B261">
        <v>218883</v>
      </c>
      <c r="C261" t="s">
        <v>3</v>
      </c>
      <c r="D261" t="s">
        <v>8</v>
      </c>
      <c r="E261" s="4" t="s">
        <v>27</v>
      </c>
      <c r="F261" s="6">
        <f t="shared" si="12"/>
        <v>42108</v>
      </c>
      <c r="G261">
        <f t="shared" si="13"/>
        <v>0</v>
      </c>
      <c r="H261" t="str">
        <f>INDEX(State!$B$1:$I$1, MATCH(Data!$E261,State!$B$2:$I$2,0))</f>
        <v>California</v>
      </c>
      <c r="I261">
        <f t="shared" si="14"/>
        <v>218883</v>
      </c>
    </row>
    <row r="262" spans="1:9" x14ac:dyDescent="0.3">
      <c r="A262" s="1">
        <v>42108.654398148145</v>
      </c>
      <c r="B262">
        <v>218889</v>
      </c>
      <c r="C262" t="s">
        <v>3</v>
      </c>
      <c r="D262" t="s">
        <v>8</v>
      </c>
      <c r="E262" s="4" t="s">
        <v>27</v>
      </c>
      <c r="F262" s="6">
        <f t="shared" si="12"/>
        <v>42108</v>
      </c>
      <c r="G262">
        <f t="shared" si="13"/>
        <v>0</v>
      </c>
      <c r="H262" t="str">
        <f>INDEX(State!$B$1:$I$1, MATCH(Data!$E262,State!$B$2:$I$2,0))</f>
        <v>California</v>
      </c>
      <c r="I262">
        <f t="shared" si="14"/>
        <v>218889</v>
      </c>
    </row>
    <row r="263" spans="1:9" x14ac:dyDescent="0.3">
      <c r="A263" s="1">
        <v>42108.664097222223</v>
      </c>
      <c r="B263">
        <v>218925</v>
      </c>
      <c r="C263" t="s">
        <v>3</v>
      </c>
      <c r="D263" t="s">
        <v>6</v>
      </c>
      <c r="E263" s="4" t="s">
        <v>27</v>
      </c>
      <c r="F263" s="6">
        <f t="shared" si="12"/>
        <v>42108</v>
      </c>
      <c r="G263">
        <f t="shared" si="13"/>
        <v>0</v>
      </c>
      <c r="H263" t="str">
        <f>INDEX(State!$B$1:$I$1, MATCH(Data!$E263,State!$B$2:$I$2,0))</f>
        <v>California</v>
      </c>
      <c r="I263">
        <f t="shared" si="14"/>
        <v>218925</v>
      </c>
    </row>
    <row r="264" spans="1:9" x14ac:dyDescent="0.3">
      <c r="A264" s="1">
        <v>42108.676631944443</v>
      </c>
      <c r="B264">
        <v>218968</v>
      </c>
      <c r="C264" t="s">
        <v>5</v>
      </c>
      <c r="D264" t="s">
        <v>10</v>
      </c>
      <c r="E264" s="4" t="s">
        <v>27</v>
      </c>
      <c r="F264" s="6">
        <f t="shared" si="12"/>
        <v>42108</v>
      </c>
      <c r="G264">
        <f t="shared" si="13"/>
        <v>0</v>
      </c>
      <c r="H264" t="str">
        <f>INDEX(State!$B$1:$I$1, MATCH(Data!$E264,State!$B$2:$I$2,0))</f>
        <v>California</v>
      </c>
      <c r="I264">
        <f t="shared" si="14"/>
        <v>218968</v>
      </c>
    </row>
    <row r="265" spans="1:9" x14ac:dyDescent="0.3">
      <c r="A265" s="1">
        <v>42108.679386574076</v>
      </c>
      <c r="B265">
        <v>218975</v>
      </c>
      <c r="C265" t="s">
        <v>3</v>
      </c>
      <c r="D265" t="s">
        <v>6</v>
      </c>
      <c r="E265" s="4" t="s">
        <v>27</v>
      </c>
      <c r="F265" s="6">
        <f t="shared" si="12"/>
        <v>42108</v>
      </c>
      <c r="G265">
        <f t="shared" si="13"/>
        <v>0</v>
      </c>
      <c r="H265" t="str">
        <f>INDEX(State!$B$1:$I$1, MATCH(Data!$E265,State!$B$2:$I$2,0))</f>
        <v>California</v>
      </c>
      <c r="I265">
        <f t="shared" si="14"/>
        <v>218975</v>
      </c>
    </row>
    <row r="266" spans="1:9" x14ac:dyDescent="0.3">
      <c r="A266" s="1">
        <v>42108.681469907409</v>
      </c>
      <c r="B266">
        <v>218976</v>
      </c>
      <c r="C266" t="s">
        <v>4</v>
      </c>
      <c r="D266" t="s">
        <v>7</v>
      </c>
      <c r="E266" s="4" t="s">
        <v>27</v>
      </c>
      <c r="F266" s="6">
        <f t="shared" si="12"/>
        <v>42108</v>
      </c>
      <c r="G266">
        <f t="shared" si="13"/>
        <v>0</v>
      </c>
      <c r="H266" t="str">
        <f>INDEX(State!$B$1:$I$1, MATCH(Data!$E266,State!$B$2:$I$2,0))</f>
        <v>California</v>
      </c>
      <c r="I266">
        <f t="shared" si="14"/>
        <v>218976</v>
      </c>
    </row>
    <row r="267" spans="1:9" x14ac:dyDescent="0.3">
      <c r="A267" s="1">
        <v>42108.687025462961</v>
      </c>
      <c r="B267">
        <v>218984</v>
      </c>
      <c r="C267" t="s">
        <v>3</v>
      </c>
      <c r="D267" t="s">
        <v>6</v>
      </c>
      <c r="E267" s="4" t="s">
        <v>27</v>
      </c>
      <c r="F267" s="6">
        <f t="shared" si="12"/>
        <v>42108</v>
      </c>
      <c r="G267">
        <f t="shared" si="13"/>
        <v>0</v>
      </c>
      <c r="H267" t="str">
        <f>INDEX(State!$B$1:$I$1, MATCH(Data!$E267,State!$B$2:$I$2,0))</f>
        <v>California</v>
      </c>
      <c r="I267">
        <f t="shared" si="14"/>
        <v>218984</v>
      </c>
    </row>
    <row r="268" spans="1:9" x14ac:dyDescent="0.3">
      <c r="A268" s="1">
        <v>42108.682164351849</v>
      </c>
      <c r="B268">
        <v>218986</v>
      </c>
      <c r="C268" t="s">
        <v>4</v>
      </c>
      <c r="D268" t="s">
        <v>6</v>
      </c>
      <c r="E268" s="4" t="s">
        <v>27</v>
      </c>
      <c r="F268" s="6">
        <f t="shared" si="12"/>
        <v>42108</v>
      </c>
      <c r="G268">
        <f t="shared" si="13"/>
        <v>0</v>
      </c>
      <c r="H268" t="str">
        <f>INDEX(State!$B$1:$I$1, MATCH(Data!$E268,State!$B$2:$I$2,0))</f>
        <v>California</v>
      </c>
      <c r="I268">
        <f t="shared" si="14"/>
        <v>218986</v>
      </c>
    </row>
    <row r="269" spans="1:9" x14ac:dyDescent="0.3">
      <c r="A269" s="1">
        <v>42108.687037037038</v>
      </c>
      <c r="B269">
        <v>219015</v>
      </c>
      <c r="C269" t="s">
        <v>3</v>
      </c>
      <c r="D269" t="s">
        <v>6</v>
      </c>
      <c r="E269" s="4" t="s">
        <v>27</v>
      </c>
      <c r="F269" s="6">
        <f t="shared" si="12"/>
        <v>42108</v>
      </c>
      <c r="G269">
        <f t="shared" si="13"/>
        <v>0</v>
      </c>
      <c r="H269" t="str">
        <f>INDEX(State!$B$1:$I$1, MATCH(Data!$E269,State!$B$2:$I$2,0))</f>
        <v>California</v>
      </c>
      <c r="I269">
        <f t="shared" si="14"/>
        <v>219015</v>
      </c>
    </row>
    <row r="270" spans="1:9" x14ac:dyDescent="0.3">
      <c r="A270" s="1">
        <v>42108.689131944448</v>
      </c>
      <c r="B270">
        <v>219020</v>
      </c>
      <c r="C270" t="s">
        <v>3</v>
      </c>
      <c r="D270" t="s">
        <v>6</v>
      </c>
      <c r="E270" s="4" t="s">
        <v>27</v>
      </c>
      <c r="F270" s="6">
        <f t="shared" si="12"/>
        <v>42108</v>
      </c>
      <c r="G270">
        <f t="shared" si="13"/>
        <v>0</v>
      </c>
      <c r="H270" t="str">
        <f>INDEX(State!$B$1:$I$1, MATCH(Data!$E270,State!$B$2:$I$2,0))</f>
        <v>California</v>
      </c>
      <c r="I270">
        <f t="shared" si="14"/>
        <v>219020</v>
      </c>
    </row>
    <row r="271" spans="1:9" x14ac:dyDescent="0.3">
      <c r="A271" s="1">
        <v>42108.689814814818</v>
      </c>
      <c r="B271">
        <v>219025</v>
      </c>
      <c r="C271" t="s">
        <v>5</v>
      </c>
      <c r="D271" t="s">
        <v>6</v>
      </c>
      <c r="E271" s="4" t="s">
        <v>27</v>
      </c>
      <c r="F271" s="6">
        <f t="shared" si="12"/>
        <v>42108</v>
      </c>
      <c r="G271">
        <f t="shared" si="13"/>
        <v>0</v>
      </c>
      <c r="H271" t="str">
        <f>INDEX(State!$B$1:$I$1, MATCH(Data!$E271,State!$B$2:$I$2,0))</f>
        <v>California</v>
      </c>
      <c r="I271">
        <f t="shared" si="14"/>
        <v>219025</v>
      </c>
    </row>
    <row r="272" spans="1:9" x14ac:dyDescent="0.3">
      <c r="A272" s="1">
        <v>42108.691192129627</v>
      </c>
      <c r="B272">
        <v>219029</v>
      </c>
      <c r="C272" t="s">
        <v>3</v>
      </c>
      <c r="D272" t="s">
        <v>6</v>
      </c>
      <c r="E272" s="4" t="s">
        <v>27</v>
      </c>
      <c r="F272" s="6">
        <f t="shared" si="12"/>
        <v>42108</v>
      </c>
      <c r="G272">
        <f t="shared" si="13"/>
        <v>0</v>
      </c>
      <c r="H272" t="str">
        <f>INDEX(State!$B$1:$I$1, MATCH(Data!$E272,State!$B$2:$I$2,0))</f>
        <v>California</v>
      </c>
      <c r="I272">
        <f t="shared" si="14"/>
        <v>219029</v>
      </c>
    </row>
    <row r="273" spans="1:9" x14ac:dyDescent="0.3">
      <c r="A273" s="1">
        <v>42108.708541666667</v>
      </c>
      <c r="B273">
        <v>219034</v>
      </c>
      <c r="C273" t="s">
        <v>3</v>
      </c>
      <c r="D273" t="s">
        <v>6</v>
      </c>
      <c r="E273" s="4" t="s">
        <v>27</v>
      </c>
      <c r="F273" s="6">
        <f t="shared" si="12"/>
        <v>42108</v>
      </c>
      <c r="G273">
        <f t="shared" si="13"/>
        <v>0</v>
      </c>
      <c r="H273" t="str">
        <f>INDEX(State!$B$1:$I$1, MATCH(Data!$E273,State!$B$2:$I$2,0))</f>
        <v>California</v>
      </c>
      <c r="I273">
        <f t="shared" si="14"/>
        <v>219034</v>
      </c>
    </row>
    <row r="274" spans="1:9" x14ac:dyDescent="0.3">
      <c r="A274" s="1">
        <v>42108.696782407409</v>
      </c>
      <c r="B274">
        <v>219043</v>
      </c>
      <c r="C274" t="s">
        <v>3</v>
      </c>
      <c r="D274" t="s">
        <v>7</v>
      </c>
      <c r="E274" s="4" t="s">
        <v>27</v>
      </c>
      <c r="F274" s="6">
        <f t="shared" si="12"/>
        <v>42108</v>
      </c>
      <c r="G274">
        <f t="shared" si="13"/>
        <v>0</v>
      </c>
      <c r="H274" t="str">
        <f>INDEX(State!$B$1:$I$1, MATCH(Data!$E274,State!$B$2:$I$2,0))</f>
        <v>California</v>
      </c>
      <c r="I274">
        <f t="shared" si="14"/>
        <v>219043</v>
      </c>
    </row>
    <row r="275" spans="1:9" x14ac:dyDescent="0.3">
      <c r="A275" s="1">
        <v>42108.699513888889</v>
      </c>
      <c r="B275">
        <v>219055</v>
      </c>
      <c r="C275" t="s">
        <v>5</v>
      </c>
      <c r="D275" t="s">
        <v>6</v>
      </c>
      <c r="E275" s="4" t="s">
        <v>27</v>
      </c>
      <c r="F275" s="6">
        <f t="shared" si="12"/>
        <v>42108</v>
      </c>
      <c r="G275">
        <f t="shared" si="13"/>
        <v>0</v>
      </c>
      <c r="H275" t="str">
        <f>INDEX(State!$B$1:$I$1, MATCH(Data!$E275,State!$B$2:$I$2,0))</f>
        <v>California</v>
      </c>
      <c r="I275">
        <f t="shared" si="14"/>
        <v>219055</v>
      </c>
    </row>
    <row r="276" spans="1:9" x14ac:dyDescent="0.3">
      <c r="A276" s="1">
        <v>42108.705104166664</v>
      </c>
      <c r="B276">
        <v>219075</v>
      </c>
      <c r="C276" t="s">
        <v>3</v>
      </c>
      <c r="D276" t="s">
        <v>10</v>
      </c>
      <c r="E276" s="4" t="s">
        <v>27</v>
      </c>
      <c r="F276" s="6">
        <f t="shared" si="12"/>
        <v>42108</v>
      </c>
      <c r="G276">
        <f t="shared" si="13"/>
        <v>0</v>
      </c>
      <c r="H276" t="str">
        <f>INDEX(State!$B$1:$I$1, MATCH(Data!$E276,State!$B$2:$I$2,0))</f>
        <v>California</v>
      </c>
      <c r="I276">
        <f t="shared" si="14"/>
        <v>219075</v>
      </c>
    </row>
    <row r="277" spans="1:9" x14ac:dyDescent="0.3">
      <c r="A277" s="1">
        <v>42108.707152777781</v>
      </c>
      <c r="B277">
        <v>219080</v>
      </c>
      <c r="C277" t="s">
        <v>3</v>
      </c>
      <c r="D277" t="s">
        <v>6</v>
      </c>
      <c r="E277" s="4" t="s">
        <v>27</v>
      </c>
      <c r="F277" s="6">
        <f t="shared" si="12"/>
        <v>42108</v>
      </c>
      <c r="G277">
        <f t="shared" si="13"/>
        <v>0</v>
      </c>
      <c r="H277" t="str">
        <f>INDEX(State!$B$1:$I$1, MATCH(Data!$E277,State!$B$2:$I$2,0))</f>
        <v>California</v>
      </c>
      <c r="I277">
        <f t="shared" si="14"/>
        <v>219080</v>
      </c>
    </row>
    <row r="278" spans="1:9" x14ac:dyDescent="0.3">
      <c r="A278" s="1">
        <v>42108.70925925926</v>
      </c>
      <c r="B278">
        <v>219083</v>
      </c>
      <c r="C278" t="s">
        <v>5</v>
      </c>
      <c r="D278" t="s">
        <v>8</v>
      </c>
      <c r="E278" s="4" t="s">
        <v>27</v>
      </c>
      <c r="F278" s="6">
        <f t="shared" si="12"/>
        <v>42108</v>
      </c>
      <c r="G278">
        <f t="shared" si="13"/>
        <v>0</v>
      </c>
      <c r="H278" t="str">
        <f>INDEX(State!$B$1:$I$1, MATCH(Data!$E278,State!$B$2:$I$2,0))</f>
        <v>California</v>
      </c>
      <c r="I278">
        <f t="shared" si="14"/>
        <v>219083</v>
      </c>
    </row>
    <row r="279" spans="1:9" x14ac:dyDescent="0.3">
      <c r="A279" s="1">
        <v>42108.709247685183</v>
      </c>
      <c r="B279">
        <v>219086</v>
      </c>
      <c r="C279" t="s">
        <v>5</v>
      </c>
      <c r="D279" t="s">
        <v>6</v>
      </c>
      <c r="E279" s="4" t="s">
        <v>27</v>
      </c>
      <c r="F279" s="6">
        <f t="shared" si="12"/>
        <v>42108</v>
      </c>
      <c r="G279">
        <f t="shared" si="13"/>
        <v>0</v>
      </c>
      <c r="H279" t="str">
        <f>INDEX(State!$B$1:$I$1, MATCH(Data!$E279,State!$B$2:$I$2,0))</f>
        <v>California</v>
      </c>
      <c r="I279">
        <f t="shared" si="14"/>
        <v>219086</v>
      </c>
    </row>
    <row r="280" spans="1:9" x14ac:dyDescent="0.3">
      <c r="A280" s="1">
        <v>42108.712025462963</v>
      </c>
      <c r="B280">
        <v>219095</v>
      </c>
      <c r="C280" t="s">
        <v>3</v>
      </c>
      <c r="D280" t="s">
        <v>6</v>
      </c>
      <c r="E280" s="4" t="s">
        <v>27</v>
      </c>
      <c r="F280" s="6">
        <f t="shared" si="12"/>
        <v>42108</v>
      </c>
      <c r="G280">
        <f t="shared" si="13"/>
        <v>0</v>
      </c>
      <c r="H280" t="str">
        <f>INDEX(State!$B$1:$I$1, MATCH(Data!$E280,State!$B$2:$I$2,0))</f>
        <v>California</v>
      </c>
      <c r="I280">
        <f t="shared" si="14"/>
        <v>219095</v>
      </c>
    </row>
    <row r="281" spans="1:9" x14ac:dyDescent="0.3">
      <c r="A281" s="1">
        <v>42108.718263888892</v>
      </c>
      <c r="B281">
        <v>219102</v>
      </c>
      <c r="C281" t="s">
        <v>3</v>
      </c>
      <c r="D281" t="s">
        <v>10</v>
      </c>
      <c r="E281" s="4" t="s">
        <v>27</v>
      </c>
      <c r="F281" s="6">
        <f t="shared" si="12"/>
        <v>42108</v>
      </c>
      <c r="G281">
        <f t="shared" si="13"/>
        <v>0</v>
      </c>
      <c r="H281" t="str">
        <f>INDEX(State!$B$1:$I$1, MATCH(Data!$E281,State!$B$2:$I$2,0))</f>
        <v>California</v>
      </c>
      <c r="I281">
        <f t="shared" si="14"/>
        <v>219102</v>
      </c>
    </row>
    <row r="282" spans="1:9" x14ac:dyDescent="0.3">
      <c r="A282" s="1">
        <v>42108.747430555559</v>
      </c>
      <c r="B282">
        <v>219134</v>
      </c>
      <c r="C282" t="s">
        <v>3</v>
      </c>
      <c r="D282" t="s">
        <v>6</v>
      </c>
      <c r="E282" s="4" t="s">
        <v>27</v>
      </c>
      <c r="F282" s="6">
        <f t="shared" si="12"/>
        <v>42108</v>
      </c>
      <c r="G282">
        <f t="shared" si="13"/>
        <v>0</v>
      </c>
      <c r="H282" t="str">
        <f>INDEX(State!$B$1:$I$1, MATCH(Data!$E282,State!$B$2:$I$2,0))</f>
        <v>California</v>
      </c>
      <c r="I282">
        <f t="shared" si="14"/>
        <v>219134</v>
      </c>
    </row>
    <row r="283" spans="1:9" x14ac:dyDescent="0.3">
      <c r="A283" s="1">
        <v>42108.727303240739</v>
      </c>
      <c r="B283">
        <v>219135</v>
      </c>
      <c r="C283" t="s">
        <v>3</v>
      </c>
      <c r="D283" t="s">
        <v>6</v>
      </c>
      <c r="E283" s="4" t="s">
        <v>27</v>
      </c>
      <c r="F283" s="6">
        <f t="shared" si="12"/>
        <v>42108</v>
      </c>
      <c r="G283">
        <f t="shared" si="13"/>
        <v>0</v>
      </c>
      <c r="H283" t="str">
        <f>INDEX(State!$B$1:$I$1, MATCH(Data!$E283,State!$B$2:$I$2,0))</f>
        <v>California</v>
      </c>
      <c r="I283">
        <f t="shared" si="14"/>
        <v>219135</v>
      </c>
    </row>
    <row r="284" spans="1:9" x14ac:dyDescent="0.3">
      <c r="A284" s="1">
        <v>42108.72457175926</v>
      </c>
      <c r="B284">
        <v>219136</v>
      </c>
      <c r="C284" t="s">
        <v>3</v>
      </c>
      <c r="D284" t="s">
        <v>10</v>
      </c>
      <c r="E284" s="4" t="s">
        <v>27</v>
      </c>
      <c r="F284" s="6">
        <f t="shared" si="12"/>
        <v>42108</v>
      </c>
      <c r="G284">
        <f t="shared" si="13"/>
        <v>0</v>
      </c>
      <c r="H284" t="str">
        <f>INDEX(State!$B$1:$I$1, MATCH(Data!$E284,State!$B$2:$I$2,0))</f>
        <v>California</v>
      </c>
      <c r="I284">
        <f t="shared" si="14"/>
        <v>219136</v>
      </c>
    </row>
    <row r="285" spans="1:9" x14ac:dyDescent="0.3">
      <c r="A285" s="1">
        <v>42108.724583333336</v>
      </c>
      <c r="B285">
        <v>219137</v>
      </c>
      <c r="C285" t="s">
        <v>3</v>
      </c>
      <c r="D285" t="s">
        <v>6</v>
      </c>
      <c r="E285" s="4" t="s">
        <v>27</v>
      </c>
      <c r="F285" s="6">
        <f t="shared" si="12"/>
        <v>42108</v>
      </c>
      <c r="G285">
        <f t="shared" si="13"/>
        <v>0</v>
      </c>
      <c r="H285" t="str">
        <f>INDEX(State!$B$1:$I$1, MATCH(Data!$E285,State!$B$2:$I$2,0))</f>
        <v>California</v>
      </c>
      <c r="I285">
        <f t="shared" si="14"/>
        <v>219137</v>
      </c>
    </row>
    <row r="286" spans="1:9" x14ac:dyDescent="0.3">
      <c r="A286" s="1">
        <v>42108.726597222223</v>
      </c>
      <c r="B286">
        <v>219146</v>
      </c>
      <c r="C286" t="s">
        <v>3</v>
      </c>
      <c r="D286" t="s">
        <v>8</v>
      </c>
      <c r="E286" s="4" t="s">
        <v>27</v>
      </c>
      <c r="F286" s="6">
        <f t="shared" si="12"/>
        <v>42108</v>
      </c>
      <c r="G286">
        <f t="shared" si="13"/>
        <v>0</v>
      </c>
      <c r="H286" t="str">
        <f>INDEX(State!$B$1:$I$1, MATCH(Data!$E286,State!$B$2:$I$2,0))</f>
        <v>California</v>
      </c>
      <c r="I286">
        <f t="shared" si="14"/>
        <v>219146</v>
      </c>
    </row>
    <row r="287" spans="1:9" x14ac:dyDescent="0.3">
      <c r="A287" s="1">
        <v>42108.7266087963</v>
      </c>
      <c r="B287">
        <v>219149</v>
      </c>
      <c r="C287" t="s">
        <v>3</v>
      </c>
      <c r="D287" t="s">
        <v>6</v>
      </c>
      <c r="E287" s="4" t="s">
        <v>27</v>
      </c>
      <c r="F287" s="6">
        <f t="shared" si="12"/>
        <v>42108</v>
      </c>
      <c r="G287">
        <f t="shared" si="13"/>
        <v>0</v>
      </c>
      <c r="H287" t="str">
        <f>INDEX(State!$B$1:$I$1, MATCH(Data!$E287,State!$B$2:$I$2,0))</f>
        <v>California</v>
      </c>
      <c r="I287">
        <f t="shared" si="14"/>
        <v>219149</v>
      </c>
    </row>
    <row r="288" spans="1:9" x14ac:dyDescent="0.3">
      <c r="A288" s="1">
        <v>42108.728692129633</v>
      </c>
      <c r="B288">
        <v>219151</v>
      </c>
      <c r="C288" t="s">
        <v>3</v>
      </c>
      <c r="D288" t="s">
        <v>6</v>
      </c>
      <c r="E288" s="4" t="s">
        <v>27</v>
      </c>
      <c r="F288" s="6">
        <f t="shared" si="12"/>
        <v>42108</v>
      </c>
      <c r="G288">
        <f t="shared" si="13"/>
        <v>0</v>
      </c>
      <c r="H288" t="str">
        <f>INDEX(State!$B$1:$I$1, MATCH(Data!$E288,State!$B$2:$I$2,0))</f>
        <v>California</v>
      </c>
      <c r="I288">
        <f t="shared" si="14"/>
        <v>219151</v>
      </c>
    </row>
    <row r="289" spans="1:9" x14ac:dyDescent="0.3">
      <c r="A289" s="1">
        <v>42108.727986111109</v>
      </c>
      <c r="B289">
        <v>219152</v>
      </c>
      <c r="C289" t="s">
        <v>3</v>
      </c>
      <c r="D289" t="s">
        <v>8</v>
      </c>
      <c r="E289" s="4" t="s">
        <v>27</v>
      </c>
      <c r="F289" s="6">
        <f t="shared" si="12"/>
        <v>42108</v>
      </c>
      <c r="G289">
        <f t="shared" si="13"/>
        <v>0</v>
      </c>
      <c r="H289" t="str">
        <f>INDEX(State!$B$1:$I$1, MATCH(Data!$E289,State!$B$2:$I$2,0))</f>
        <v>California</v>
      </c>
      <c r="I289">
        <f t="shared" si="14"/>
        <v>219152</v>
      </c>
    </row>
    <row r="290" spans="1:9" x14ac:dyDescent="0.3">
      <c r="A290" s="1">
        <v>42108.739155092589</v>
      </c>
      <c r="B290">
        <v>219196</v>
      </c>
      <c r="C290" t="s">
        <v>3</v>
      </c>
      <c r="D290" t="s">
        <v>8</v>
      </c>
      <c r="E290" s="4" t="s">
        <v>27</v>
      </c>
      <c r="F290" s="6">
        <f t="shared" si="12"/>
        <v>42108</v>
      </c>
      <c r="G290">
        <f t="shared" si="13"/>
        <v>0</v>
      </c>
      <c r="H290" t="str">
        <f>INDEX(State!$B$1:$I$1, MATCH(Data!$E290,State!$B$2:$I$2,0))</f>
        <v>California</v>
      </c>
      <c r="I290">
        <f t="shared" si="14"/>
        <v>219196</v>
      </c>
    </row>
    <row r="291" spans="1:9" x14ac:dyDescent="0.3">
      <c r="A291" s="1">
        <v>42108.742569444446</v>
      </c>
      <c r="B291">
        <v>219208</v>
      </c>
      <c r="C291" t="s">
        <v>3</v>
      </c>
      <c r="D291" t="s">
        <v>6</v>
      </c>
      <c r="E291" s="4" t="s">
        <v>27</v>
      </c>
      <c r="F291" s="6">
        <f t="shared" si="12"/>
        <v>42108</v>
      </c>
      <c r="G291">
        <f t="shared" si="13"/>
        <v>0</v>
      </c>
      <c r="H291" t="str">
        <f>INDEX(State!$B$1:$I$1, MATCH(Data!$E291,State!$B$2:$I$2,0))</f>
        <v>California</v>
      </c>
      <c r="I291">
        <f t="shared" si="14"/>
        <v>219208</v>
      </c>
    </row>
    <row r="292" spans="1:9" x14ac:dyDescent="0.3">
      <c r="A292" s="1">
        <v>42108.7578587963</v>
      </c>
      <c r="B292">
        <v>219241</v>
      </c>
      <c r="C292" t="s">
        <v>3</v>
      </c>
      <c r="D292" t="s">
        <v>8</v>
      </c>
      <c r="E292" s="4" t="s">
        <v>27</v>
      </c>
      <c r="F292" s="6">
        <f t="shared" si="12"/>
        <v>42108</v>
      </c>
      <c r="G292">
        <f t="shared" si="13"/>
        <v>0</v>
      </c>
      <c r="H292" t="str">
        <f>INDEX(State!$B$1:$I$1, MATCH(Data!$E292,State!$B$2:$I$2,0))</f>
        <v>California</v>
      </c>
      <c r="I292">
        <f t="shared" si="14"/>
        <v>219241</v>
      </c>
    </row>
    <row r="293" spans="1:9" x14ac:dyDescent="0.3">
      <c r="A293" s="1">
        <v>42108.763414351852</v>
      </c>
      <c r="B293">
        <v>219263</v>
      </c>
      <c r="C293" t="s">
        <v>3</v>
      </c>
      <c r="D293" t="s">
        <v>6</v>
      </c>
      <c r="E293" s="4" t="s">
        <v>27</v>
      </c>
      <c r="F293" s="6">
        <f t="shared" si="12"/>
        <v>42108</v>
      </c>
      <c r="G293">
        <f t="shared" si="13"/>
        <v>0</v>
      </c>
      <c r="H293" t="str">
        <f>INDEX(State!$B$1:$I$1, MATCH(Data!$E293,State!$B$2:$I$2,0))</f>
        <v>California</v>
      </c>
      <c r="I293">
        <f t="shared" si="14"/>
        <v>219263</v>
      </c>
    </row>
    <row r="294" spans="1:9" x14ac:dyDescent="0.3">
      <c r="A294" s="1">
        <v>42108.769652777781</v>
      </c>
      <c r="B294">
        <v>219285</v>
      </c>
      <c r="C294" t="s">
        <v>3</v>
      </c>
      <c r="D294" t="s">
        <v>8</v>
      </c>
      <c r="E294" s="4" t="s">
        <v>27</v>
      </c>
      <c r="F294" s="6">
        <f t="shared" si="12"/>
        <v>42108</v>
      </c>
      <c r="G294">
        <f t="shared" si="13"/>
        <v>0</v>
      </c>
      <c r="H294" t="str">
        <f>INDEX(State!$B$1:$I$1, MATCH(Data!$E294,State!$B$2:$I$2,0))</f>
        <v>California</v>
      </c>
      <c r="I294">
        <f t="shared" si="14"/>
        <v>219285</v>
      </c>
    </row>
    <row r="295" spans="1:9" x14ac:dyDescent="0.3">
      <c r="A295" s="1">
        <v>42108.769687499997</v>
      </c>
      <c r="B295">
        <v>219286</v>
      </c>
      <c r="C295" t="s">
        <v>3</v>
      </c>
      <c r="D295" t="s">
        <v>6</v>
      </c>
      <c r="E295" s="4" t="s">
        <v>27</v>
      </c>
      <c r="F295" s="6">
        <f t="shared" si="12"/>
        <v>42108</v>
      </c>
      <c r="G295">
        <f t="shared" si="13"/>
        <v>0</v>
      </c>
      <c r="H295" t="str">
        <f>INDEX(State!$B$1:$I$1, MATCH(Data!$E295,State!$B$2:$I$2,0))</f>
        <v>California</v>
      </c>
      <c r="I295">
        <f t="shared" si="14"/>
        <v>219286</v>
      </c>
    </row>
    <row r="296" spans="1:9" x14ac:dyDescent="0.3">
      <c r="A296" s="1">
        <v>42108.771736111114</v>
      </c>
      <c r="B296">
        <v>219297</v>
      </c>
      <c r="C296" t="s">
        <v>5</v>
      </c>
      <c r="D296" t="s">
        <v>7</v>
      </c>
      <c r="E296" s="4" t="s">
        <v>27</v>
      </c>
      <c r="F296" s="6">
        <f t="shared" si="12"/>
        <v>42108</v>
      </c>
      <c r="G296">
        <f t="shared" si="13"/>
        <v>0</v>
      </c>
      <c r="H296" t="str">
        <f>INDEX(State!$B$1:$I$1, MATCH(Data!$E296,State!$B$2:$I$2,0))</f>
        <v>California</v>
      </c>
      <c r="I296">
        <f t="shared" si="14"/>
        <v>219297</v>
      </c>
    </row>
    <row r="297" spans="1:9" x14ac:dyDescent="0.3">
      <c r="A297" s="1">
        <v>42108.774513888886</v>
      </c>
      <c r="B297">
        <v>219304</v>
      </c>
      <c r="C297" t="s">
        <v>3</v>
      </c>
      <c r="D297" t="s">
        <v>6</v>
      </c>
      <c r="E297" s="4" t="s">
        <v>27</v>
      </c>
      <c r="F297" s="6">
        <f t="shared" si="12"/>
        <v>42108</v>
      </c>
      <c r="G297">
        <f t="shared" si="13"/>
        <v>0</v>
      </c>
      <c r="H297" t="str">
        <f>INDEX(State!$B$1:$I$1, MATCH(Data!$E297,State!$B$2:$I$2,0))</f>
        <v>California</v>
      </c>
      <c r="I297">
        <f t="shared" si="14"/>
        <v>219304</v>
      </c>
    </row>
    <row r="298" spans="1:9" x14ac:dyDescent="0.3">
      <c r="A298" s="1">
        <v>42108.777997685182</v>
      </c>
      <c r="B298">
        <v>219311</v>
      </c>
      <c r="C298" t="s">
        <v>3</v>
      </c>
      <c r="D298" t="s">
        <v>8</v>
      </c>
      <c r="E298" s="4" t="s">
        <v>27</v>
      </c>
      <c r="F298" s="6">
        <f t="shared" si="12"/>
        <v>42108</v>
      </c>
      <c r="G298">
        <f t="shared" si="13"/>
        <v>0</v>
      </c>
      <c r="H298" t="str">
        <f>INDEX(State!$B$1:$I$1, MATCH(Data!$E298,State!$B$2:$I$2,0))</f>
        <v>California</v>
      </c>
      <c r="I298">
        <f t="shared" si="14"/>
        <v>219311</v>
      </c>
    </row>
    <row r="299" spans="1:9" x14ac:dyDescent="0.3">
      <c r="A299" s="1">
        <v>42108.778032407405</v>
      </c>
      <c r="B299">
        <v>219321</v>
      </c>
      <c r="C299" t="s">
        <v>3</v>
      </c>
      <c r="D299" t="s">
        <v>8</v>
      </c>
      <c r="E299" s="4" t="s">
        <v>27</v>
      </c>
      <c r="F299" s="6">
        <f t="shared" si="12"/>
        <v>42108</v>
      </c>
      <c r="G299">
        <f t="shared" si="13"/>
        <v>0</v>
      </c>
      <c r="H299" t="str">
        <f>INDEX(State!$B$1:$I$1, MATCH(Data!$E299,State!$B$2:$I$2,0))</f>
        <v>California</v>
      </c>
      <c r="I299">
        <f t="shared" si="14"/>
        <v>219321</v>
      </c>
    </row>
    <row r="300" spans="1:9" x14ac:dyDescent="0.3">
      <c r="A300" s="1">
        <v>42108.779386574075</v>
      </c>
      <c r="B300">
        <v>219325</v>
      </c>
      <c r="C300" t="s">
        <v>4</v>
      </c>
      <c r="D300" t="s">
        <v>8</v>
      </c>
      <c r="E300" s="4" t="s">
        <v>27</v>
      </c>
      <c r="F300" s="6">
        <f t="shared" si="12"/>
        <v>42108</v>
      </c>
      <c r="G300">
        <f t="shared" si="13"/>
        <v>0</v>
      </c>
      <c r="H300" t="str">
        <f>INDEX(State!$B$1:$I$1, MATCH(Data!$E300,State!$B$2:$I$2,0))</f>
        <v>California</v>
      </c>
      <c r="I300">
        <f t="shared" si="14"/>
        <v>219325</v>
      </c>
    </row>
    <row r="301" spans="1:9" x14ac:dyDescent="0.3">
      <c r="A301" s="1">
        <v>42108.780763888892</v>
      </c>
      <c r="B301">
        <v>219332</v>
      </c>
      <c r="C301" t="s">
        <v>3</v>
      </c>
      <c r="D301" t="s">
        <v>8</v>
      </c>
      <c r="E301" s="4" t="s">
        <v>27</v>
      </c>
      <c r="F301" s="6">
        <f t="shared" si="12"/>
        <v>42108</v>
      </c>
      <c r="G301">
        <f t="shared" si="13"/>
        <v>0</v>
      </c>
      <c r="H301" t="str">
        <f>INDEX(State!$B$1:$I$1, MATCH(Data!$E301,State!$B$2:$I$2,0))</f>
        <v>California</v>
      </c>
      <c r="I301">
        <f t="shared" si="14"/>
        <v>219332</v>
      </c>
    </row>
    <row r="302" spans="1:9" x14ac:dyDescent="0.3">
      <c r="A302" s="1">
        <v>42108.793263888889</v>
      </c>
      <c r="B302">
        <v>219345</v>
      </c>
      <c r="C302" t="s">
        <v>3</v>
      </c>
      <c r="D302" t="s">
        <v>8</v>
      </c>
      <c r="E302" s="4" t="s">
        <v>27</v>
      </c>
      <c r="F302" s="6">
        <f t="shared" si="12"/>
        <v>42108</v>
      </c>
      <c r="G302">
        <f t="shared" si="13"/>
        <v>0</v>
      </c>
      <c r="H302" t="str">
        <f>INDEX(State!$B$1:$I$1, MATCH(Data!$E302,State!$B$2:$I$2,0))</f>
        <v>California</v>
      </c>
      <c r="I302">
        <f t="shared" si="14"/>
        <v>219345</v>
      </c>
    </row>
    <row r="303" spans="1:9" x14ac:dyDescent="0.3">
      <c r="A303" s="1">
        <v>42108.78702546296</v>
      </c>
      <c r="B303">
        <v>219360</v>
      </c>
      <c r="C303" t="s">
        <v>3</v>
      </c>
      <c r="D303" t="s">
        <v>6</v>
      </c>
      <c r="E303" s="4" t="s">
        <v>27</v>
      </c>
      <c r="F303" s="6">
        <f t="shared" si="12"/>
        <v>42108</v>
      </c>
      <c r="G303">
        <f t="shared" si="13"/>
        <v>0</v>
      </c>
      <c r="H303" t="str">
        <f>INDEX(State!$B$1:$I$1, MATCH(Data!$E303,State!$B$2:$I$2,0))</f>
        <v>California</v>
      </c>
      <c r="I303">
        <f t="shared" si="14"/>
        <v>219360</v>
      </c>
    </row>
    <row r="304" spans="1:9" x14ac:dyDescent="0.3">
      <c r="A304" s="1">
        <v>42108.788483796299</v>
      </c>
      <c r="B304">
        <v>219367</v>
      </c>
      <c r="C304" t="s">
        <v>3</v>
      </c>
      <c r="D304" t="s">
        <v>6</v>
      </c>
      <c r="E304" s="4" t="s">
        <v>27</v>
      </c>
      <c r="F304" s="6">
        <f t="shared" si="12"/>
        <v>42108</v>
      </c>
      <c r="G304">
        <f t="shared" si="13"/>
        <v>0</v>
      </c>
      <c r="H304" t="str">
        <f>INDEX(State!$B$1:$I$1, MATCH(Data!$E304,State!$B$2:$I$2,0))</f>
        <v>California</v>
      </c>
      <c r="I304">
        <f t="shared" si="14"/>
        <v>219367</v>
      </c>
    </row>
    <row r="305" spans="1:9" x14ac:dyDescent="0.3">
      <c r="A305" s="1">
        <v>42108.789143518516</v>
      </c>
      <c r="B305">
        <v>219369</v>
      </c>
      <c r="C305" t="s">
        <v>3</v>
      </c>
      <c r="D305" t="s">
        <v>8</v>
      </c>
      <c r="E305" s="4" t="s">
        <v>27</v>
      </c>
      <c r="F305" s="6">
        <f t="shared" si="12"/>
        <v>42108</v>
      </c>
      <c r="G305">
        <f t="shared" si="13"/>
        <v>0</v>
      </c>
      <c r="H305" t="str">
        <f>INDEX(State!$B$1:$I$1, MATCH(Data!$E305,State!$B$2:$I$2,0))</f>
        <v>California</v>
      </c>
      <c r="I305">
        <f t="shared" si="14"/>
        <v>219369</v>
      </c>
    </row>
    <row r="306" spans="1:9" x14ac:dyDescent="0.3">
      <c r="A306" s="1">
        <v>42108.789155092592</v>
      </c>
      <c r="B306">
        <v>219371</v>
      </c>
      <c r="C306" t="s">
        <v>3</v>
      </c>
      <c r="D306" t="s">
        <v>6</v>
      </c>
      <c r="E306" s="4" t="s">
        <v>27</v>
      </c>
      <c r="F306" s="6">
        <f t="shared" si="12"/>
        <v>42108</v>
      </c>
      <c r="G306">
        <f t="shared" si="13"/>
        <v>0</v>
      </c>
      <c r="H306" t="str">
        <f>INDEX(State!$B$1:$I$1, MATCH(Data!$E306,State!$B$2:$I$2,0))</f>
        <v>California</v>
      </c>
      <c r="I306">
        <f t="shared" si="14"/>
        <v>219371</v>
      </c>
    </row>
    <row r="307" spans="1:9" x14ac:dyDescent="0.3">
      <c r="A307" s="1">
        <v>42108.790486111109</v>
      </c>
      <c r="B307">
        <v>219373</v>
      </c>
      <c r="C307" t="s">
        <v>3</v>
      </c>
      <c r="D307" t="s">
        <v>6</v>
      </c>
      <c r="E307" s="4" t="s">
        <v>27</v>
      </c>
      <c r="F307" s="6">
        <f t="shared" si="12"/>
        <v>42108</v>
      </c>
      <c r="G307">
        <f t="shared" si="13"/>
        <v>0</v>
      </c>
      <c r="H307" t="str">
        <f>INDEX(State!$B$1:$I$1, MATCH(Data!$E307,State!$B$2:$I$2,0))</f>
        <v>California</v>
      </c>
      <c r="I307">
        <f t="shared" si="14"/>
        <v>219373</v>
      </c>
    </row>
    <row r="308" spans="1:9" x14ac:dyDescent="0.3">
      <c r="A308" s="1">
        <v>42108.793958333335</v>
      </c>
      <c r="B308">
        <v>219379</v>
      </c>
      <c r="C308" t="s">
        <v>5</v>
      </c>
      <c r="D308" t="s">
        <v>6</v>
      </c>
      <c r="E308" s="4" t="s">
        <v>27</v>
      </c>
      <c r="F308" s="6">
        <f t="shared" si="12"/>
        <v>42108</v>
      </c>
      <c r="G308">
        <f t="shared" si="13"/>
        <v>0</v>
      </c>
      <c r="H308" t="str">
        <f>INDEX(State!$B$1:$I$1, MATCH(Data!$E308,State!$B$2:$I$2,0))</f>
        <v>California</v>
      </c>
      <c r="I308">
        <f t="shared" si="14"/>
        <v>219379</v>
      </c>
    </row>
    <row r="309" spans="1:9" x14ac:dyDescent="0.3">
      <c r="A309" s="1">
        <v>42108.791898148149</v>
      </c>
      <c r="B309">
        <v>219383</v>
      </c>
      <c r="C309" t="s">
        <v>3</v>
      </c>
      <c r="D309" t="s">
        <v>8</v>
      </c>
      <c r="E309" s="4" t="s">
        <v>27</v>
      </c>
      <c r="F309" s="6">
        <f t="shared" si="12"/>
        <v>42108</v>
      </c>
      <c r="G309">
        <f t="shared" si="13"/>
        <v>0</v>
      </c>
      <c r="H309" t="str">
        <f>INDEX(State!$B$1:$I$1, MATCH(Data!$E309,State!$B$2:$I$2,0))</f>
        <v>California</v>
      </c>
      <c r="I309">
        <f t="shared" si="14"/>
        <v>219383</v>
      </c>
    </row>
    <row r="310" spans="1:9" x14ac:dyDescent="0.3">
      <c r="A310" s="1">
        <v>42108.795358796298</v>
      </c>
      <c r="B310">
        <v>219397</v>
      </c>
      <c r="C310" t="s">
        <v>3</v>
      </c>
      <c r="D310" t="s">
        <v>6</v>
      </c>
      <c r="E310" s="4" t="s">
        <v>27</v>
      </c>
      <c r="F310" s="6">
        <f t="shared" si="12"/>
        <v>42108</v>
      </c>
      <c r="G310">
        <f t="shared" si="13"/>
        <v>0</v>
      </c>
      <c r="H310" t="str">
        <f>INDEX(State!$B$1:$I$1, MATCH(Data!$E310,State!$B$2:$I$2,0))</f>
        <v>California</v>
      </c>
      <c r="I310">
        <f t="shared" si="14"/>
        <v>219397</v>
      </c>
    </row>
    <row r="311" spans="1:9" x14ac:dyDescent="0.3">
      <c r="A311" s="1">
        <v>42108.796041666668</v>
      </c>
      <c r="B311">
        <v>219403</v>
      </c>
      <c r="C311" t="s">
        <v>3</v>
      </c>
      <c r="D311" t="s">
        <v>8</v>
      </c>
      <c r="E311" s="4" t="s">
        <v>27</v>
      </c>
      <c r="F311" s="6">
        <f t="shared" si="12"/>
        <v>42108</v>
      </c>
      <c r="G311">
        <f t="shared" si="13"/>
        <v>0</v>
      </c>
      <c r="H311" t="str">
        <f>INDEX(State!$B$1:$I$1, MATCH(Data!$E311,State!$B$2:$I$2,0))</f>
        <v>California</v>
      </c>
      <c r="I311">
        <f t="shared" si="14"/>
        <v>219403</v>
      </c>
    </row>
    <row r="312" spans="1:9" x14ac:dyDescent="0.3">
      <c r="A312" s="1">
        <v>42108.797430555554</v>
      </c>
      <c r="B312">
        <v>219409</v>
      </c>
      <c r="C312" t="s">
        <v>3</v>
      </c>
      <c r="D312" t="s">
        <v>8</v>
      </c>
      <c r="E312" s="4" t="s">
        <v>27</v>
      </c>
      <c r="F312" s="6">
        <f t="shared" si="12"/>
        <v>42108</v>
      </c>
      <c r="G312">
        <f t="shared" si="13"/>
        <v>0</v>
      </c>
      <c r="H312" t="str">
        <f>INDEX(State!$B$1:$I$1, MATCH(Data!$E312,State!$B$2:$I$2,0))</f>
        <v>California</v>
      </c>
      <c r="I312">
        <f t="shared" si="14"/>
        <v>219409</v>
      </c>
    </row>
    <row r="313" spans="1:9" x14ac:dyDescent="0.3">
      <c r="A313" s="1">
        <v>42108.804398148146</v>
      </c>
      <c r="B313">
        <v>219420</v>
      </c>
      <c r="C313" t="s">
        <v>3</v>
      </c>
      <c r="D313" t="s">
        <v>8</v>
      </c>
      <c r="E313" s="4" t="s">
        <v>27</v>
      </c>
      <c r="F313" s="6">
        <f t="shared" si="12"/>
        <v>42108</v>
      </c>
      <c r="G313">
        <f t="shared" si="13"/>
        <v>0</v>
      </c>
      <c r="H313" t="str">
        <f>INDEX(State!$B$1:$I$1, MATCH(Data!$E313,State!$B$2:$I$2,0))</f>
        <v>California</v>
      </c>
      <c r="I313">
        <f t="shared" si="14"/>
        <v>219420</v>
      </c>
    </row>
    <row r="314" spans="1:9" x14ac:dyDescent="0.3">
      <c r="A314" s="1">
        <v>42108.804398148146</v>
      </c>
      <c r="B314">
        <v>219433</v>
      </c>
      <c r="C314" t="s">
        <v>3</v>
      </c>
      <c r="D314" t="s">
        <v>8</v>
      </c>
      <c r="E314" s="4" t="s">
        <v>27</v>
      </c>
      <c r="F314" s="6">
        <f t="shared" si="12"/>
        <v>42108</v>
      </c>
      <c r="G314">
        <f t="shared" si="13"/>
        <v>0</v>
      </c>
      <c r="H314" t="str">
        <f>INDEX(State!$B$1:$I$1, MATCH(Data!$E314,State!$B$2:$I$2,0))</f>
        <v>California</v>
      </c>
      <c r="I314">
        <f t="shared" si="14"/>
        <v>219433</v>
      </c>
    </row>
    <row r="315" spans="1:9" x14ac:dyDescent="0.3">
      <c r="A315" s="1">
        <v>42109.343263888892</v>
      </c>
      <c r="B315">
        <v>219434</v>
      </c>
      <c r="C315" t="s">
        <v>3</v>
      </c>
      <c r="D315" t="s">
        <v>6</v>
      </c>
      <c r="E315" s="4" t="s">
        <v>27</v>
      </c>
      <c r="F315" s="6">
        <f t="shared" si="12"/>
        <v>42109</v>
      </c>
      <c r="G315">
        <f t="shared" si="13"/>
        <v>0</v>
      </c>
      <c r="H315" t="str">
        <f>INDEX(State!$B$1:$I$1, MATCH(Data!$E315,State!$B$2:$I$2,0))</f>
        <v>California</v>
      </c>
      <c r="I315" t="str">
        <f t="shared" si="14"/>
        <v/>
      </c>
    </row>
    <row r="316" spans="1:9" x14ac:dyDescent="0.3">
      <c r="A316" s="1">
        <v>42108.809942129628</v>
      </c>
      <c r="B316">
        <v>219450</v>
      </c>
      <c r="C316" t="s">
        <v>3</v>
      </c>
      <c r="D316" t="s">
        <v>8</v>
      </c>
      <c r="E316" s="4" t="s">
        <v>27</v>
      </c>
      <c r="F316" s="6">
        <f t="shared" si="12"/>
        <v>42108</v>
      </c>
      <c r="G316">
        <f t="shared" si="13"/>
        <v>0</v>
      </c>
      <c r="H316" t="str">
        <f>INDEX(State!$B$1:$I$1, MATCH(Data!$E316,State!$B$2:$I$2,0))</f>
        <v>California</v>
      </c>
      <c r="I316">
        <f t="shared" si="14"/>
        <v>219450</v>
      </c>
    </row>
    <row r="317" spans="1:9" x14ac:dyDescent="0.3">
      <c r="A317" s="1">
        <v>42108.814097222225</v>
      </c>
      <c r="B317">
        <v>219460</v>
      </c>
      <c r="C317" t="s">
        <v>3</v>
      </c>
      <c r="D317" t="s">
        <v>10</v>
      </c>
      <c r="E317" s="4" t="s">
        <v>27</v>
      </c>
      <c r="F317" s="6">
        <f t="shared" si="12"/>
        <v>42108</v>
      </c>
      <c r="G317">
        <f t="shared" si="13"/>
        <v>0</v>
      </c>
      <c r="H317" t="str">
        <f>INDEX(State!$B$1:$I$1, MATCH(Data!$E317,State!$B$2:$I$2,0))</f>
        <v>California</v>
      </c>
      <c r="I317">
        <f t="shared" si="14"/>
        <v>219460</v>
      </c>
    </row>
    <row r="318" spans="1:9" x14ac:dyDescent="0.3">
      <c r="A318" s="1">
        <v>42108.906458333331</v>
      </c>
      <c r="B318">
        <v>219462</v>
      </c>
      <c r="C318" t="s">
        <v>3</v>
      </c>
      <c r="D318" t="s">
        <v>6</v>
      </c>
      <c r="E318" s="4" t="s">
        <v>27</v>
      </c>
      <c r="F318" s="6">
        <f t="shared" si="12"/>
        <v>42108</v>
      </c>
      <c r="G318">
        <f t="shared" si="13"/>
        <v>0</v>
      </c>
      <c r="H318" t="str">
        <f>INDEX(State!$B$1:$I$1, MATCH(Data!$E318,State!$B$2:$I$2,0))</f>
        <v>California</v>
      </c>
      <c r="I318">
        <f t="shared" si="14"/>
        <v>219462</v>
      </c>
    </row>
    <row r="319" spans="1:9" x14ac:dyDescent="0.3">
      <c r="A319" s="1">
        <v>42108.81758101852</v>
      </c>
      <c r="B319">
        <v>219467</v>
      </c>
      <c r="C319" t="s">
        <v>3</v>
      </c>
      <c r="D319" t="s">
        <v>6</v>
      </c>
      <c r="E319" s="4" t="s">
        <v>27</v>
      </c>
      <c r="F319" s="6">
        <f t="shared" si="12"/>
        <v>42108</v>
      </c>
      <c r="G319">
        <f t="shared" si="13"/>
        <v>0</v>
      </c>
      <c r="H319" t="str">
        <f>INDEX(State!$B$1:$I$1, MATCH(Data!$E319,State!$B$2:$I$2,0))</f>
        <v>California</v>
      </c>
      <c r="I319">
        <f t="shared" si="14"/>
        <v>219467</v>
      </c>
    </row>
    <row r="320" spans="1:9" x14ac:dyDescent="0.3">
      <c r="A320" s="1">
        <v>42108.826597222222</v>
      </c>
      <c r="B320">
        <v>219481</v>
      </c>
      <c r="C320" t="s">
        <v>5</v>
      </c>
      <c r="D320" t="s">
        <v>8</v>
      </c>
      <c r="E320" s="4" t="s">
        <v>27</v>
      </c>
      <c r="F320" s="6">
        <f t="shared" si="12"/>
        <v>42108</v>
      </c>
      <c r="G320">
        <f t="shared" si="13"/>
        <v>0</v>
      </c>
      <c r="H320" t="str">
        <f>INDEX(State!$B$1:$I$1, MATCH(Data!$E320,State!$B$2:$I$2,0))</f>
        <v>California</v>
      </c>
      <c r="I320">
        <f t="shared" si="14"/>
        <v>219481</v>
      </c>
    </row>
    <row r="321" spans="1:9" x14ac:dyDescent="0.3">
      <c r="A321" s="1">
        <v>42108.823819444442</v>
      </c>
      <c r="B321">
        <v>219487</v>
      </c>
      <c r="C321" t="s">
        <v>3</v>
      </c>
      <c r="D321" t="s">
        <v>8</v>
      </c>
      <c r="E321" s="4" t="s">
        <v>27</v>
      </c>
      <c r="F321" s="6">
        <f t="shared" si="12"/>
        <v>42108</v>
      </c>
      <c r="G321">
        <f t="shared" si="13"/>
        <v>0</v>
      </c>
      <c r="H321" t="str">
        <f>INDEX(State!$B$1:$I$1, MATCH(Data!$E321,State!$B$2:$I$2,0))</f>
        <v>California</v>
      </c>
      <c r="I321">
        <f t="shared" si="14"/>
        <v>219487</v>
      </c>
    </row>
    <row r="322" spans="1:9" x14ac:dyDescent="0.3">
      <c r="A322" s="1">
        <v>42108.827291666668</v>
      </c>
      <c r="B322">
        <v>219494</v>
      </c>
      <c r="C322" t="s">
        <v>3</v>
      </c>
      <c r="D322" t="s">
        <v>8</v>
      </c>
      <c r="E322" s="4" t="s">
        <v>27</v>
      </c>
      <c r="F322" s="6">
        <f t="shared" si="12"/>
        <v>42108</v>
      </c>
      <c r="G322">
        <f t="shared" si="13"/>
        <v>0</v>
      </c>
      <c r="H322" t="str">
        <f>INDEX(State!$B$1:$I$1, MATCH(Data!$E322,State!$B$2:$I$2,0))</f>
        <v>California</v>
      </c>
      <c r="I322">
        <f t="shared" si="14"/>
        <v>219494</v>
      </c>
    </row>
    <row r="323" spans="1:9" x14ac:dyDescent="0.3">
      <c r="A323" s="1">
        <v>42108.835659722223</v>
      </c>
      <c r="B323">
        <v>219512</v>
      </c>
      <c r="C323" t="s">
        <v>3</v>
      </c>
      <c r="D323" t="s">
        <v>8</v>
      </c>
      <c r="E323" s="4" t="s">
        <v>27</v>
      </c>
      <c r="F323" s="6">
        <f t="shared" ref="F323:F386" si="15">DATE(YEAR($A323),MONTH($A323),DAY($A323))</f>
        <v>42108</v>
      </c>
      <c r="G323">
        <f t="shared" ref="G323:G386" si="16">IF(AND($D323="Newsletters (internal)", $E323="New York"),1,0)</f>
        <v>0</v>
      </c>
      <c r="H323" t="str">
        <f>INDEX(State!$B$1:$I$1, MATCH(Data!$E323,State!$B$2:$I$2,0))</f>
        <v>California</v>
      </c>
      <c r="I323">
        <f t="shared" si="14"/>
        <v>219512</v>
      </c>
    </row>
    <row r="324" spans="1:9" x14ac:dyDescent="0.3">
      <c r="A324" s="1">
        <v>42108.835648148146</v>
      </c>
      <c r="B324">
        <v>219517</v>
      </c>
      <c r="C324" t="s">
        <v>3</v>
      </c>
      <c r="D324" t="s">
        <v>6</v>
      </c>
      <c r="E324" s="4" t="s">
        <v>27</v>
      </c>
      <c r="F324" s="6">
        <f t="shared" si="15"/>
        <v>42108</v>
      </c>
      <c r="G324">
        <f t="shared" si="16"/>
        <v>0</v>
      </c>
      <c r="H324" t="str">
        <f>INDEX(State!$B$1:$I$1, MATCH(Data!$E324,State!$B$2:$I$2,0))</f>
        <v>California</v>
      </c>
      <c r="I324">
        <f t="shared" ref="I324:I387" si="17">IF($F324 = DATE(2015,4,14),$B324,"")</f>
        <v>219517</v>
      </c>
    </row>
    <row r="325" spans="1:9" x14ac:dyDescent="0.3">
      <c r="A325" s="1">
        <v>42108.837708333333</v>
      </c>
      <c r="B325">
        <v>219520</v>
      </c>
      <c r="C325" t="s">
        <v>3</v>
      </c>
      <c r="D325" t="s">
        <v>6</v>
      </c>
      <c r="E325" s="4" t="s">
        <v>27</v>
      </c>
      <c r="F325" s="6">
        <f t="shared" si="15"/>
        <v>42108</v>
      </c>
      <c r="G325">
        <f t="shared" si="16"/>
        <v>0</v>
      </c>
      <c r="H325" t="str">
        <f>INDEX(State!$B$1:$I$1, MATCH(Data!$E325,State!$B$2:$I$2,0))</f>
        <v>California</v>
      </c>
      <c r="I325">
        <f t="shared" si="17"/>
        <v>219520</v>
      </c>
    </row>
    <row r="326" spans="1:9" x14ac:dyDescent="0.3">
      <c r="A326" s="1">
        <v>42108.837754629632</v>
      </c>
      <c r="B326">
        <v>219522</v>
      </c>
      <c r="C326" t="s">
        <v>3</v>
      </c>
      <c r="D326" t="s">
        <v>7</v>
      </c>
      <c r="E326" s="4" t="s">
        <v>27</v>
      </c>
      <c r="F326" s="6">
        <f t="shared" si="15"/>
        <v>42108</v>
      </c>
      <c r="G326">
        <f t="shared" si="16"/>
        <v>0</v>
      </c>
      <c r="H326" t="str">
        <f>INDEX(State!$B$1:$I$1, MATCH(Data!$E326,State!$B$2:$I$2,0))</f>
        <v>California</v>
      </c>
      <c r="I326">
        <f t="shared" si="17"/>
        <v>219522</v>
      </c>
    </row>
    <row r="327" spans="1:9" x14ac:dyDescent="0.3">
      <c r="A327" s="1">
        <v>42108.840543981481</v>
      </c>
      <c r="B327">
        <v>219530</v>
      </c>
      <c r="C327" t="s">
        <v>3</v>
      </c>
      <c r="D327" t="s">
        <v>7</v>
      </c>
      <c r="E327" s="4" t="s">
        <v>27</v>
      </c>
      <c r="F327" s="6">
        <f t="shared" si="15"/>
        <v>42108</v>
      </c>
      <c r="G327">
        <f t="shared" si="16"/>
        <v>0</v>
      </c>
      <c r="H327" t="str">
        <f>INDEX(State!$B$1:$I$1, MATCH(Data!$E327,State!$B$2:$I$2,0))</f>
        <v>California</v>
      </c>
      <c r="I327">
        <f t="shared" si="17"/>
        <v>219530</v>
      </c>
    </row>
    <row r="328" spans="1:9" x14ac:dyDescent="0.3">
      <c r="A328" s="1">
        <v>42108.845347222225</v>
      </c>
      <c r="B328">
        <v>219545</v>
      </c>
      <c r="C328" t="s">
        <v>3</v>
      </c>
      <c r="D328" t="s">
        <v>8</v>
      </c>
      <c r="E328" s="4" t="s">
        <v>27</v>
      </c>
      <c r="F328" s="6">
        <f t="shared" si="15"/>
        <v>42108</v>
      </c>
      <c r="G328">
        <f t="shared" si="16"/>
        <v>0</v>
      </c>
      <c r="H328" t="str">
        <f>INDEX(State!$B$1:$I$1, MATCH(Data!$E328,State!$B$2:$I$2,0))</f>
        <v>California</v>
      </c>
      <c r="I328">
        <f t="shared" si="17"/>
        <v>219545</v>
      </c>
    </row>
    <row r="329" spans="1:9" x14ac:dyDescent="0.3">
      <c r="A329" s="1">
        <v>42108.846736111111</v>
      </c>
      <c r="B329">
        <v>219546</v>
      </c>
      <c r="C329" t="s">
        <v>3</v>
      </c>
      <c r="D329" t="s">
        <v>6</v>
      </c>
      <c r="E329" s="4" t="s">
        <v>27</v>
      </c>
      <c r="F329" s="6">
        <f t="shared" si="15"/>
        <v>42108</v>
      </c>
      <c r="G329">
        <f t="shared" si="16"/>
        <v>0</v>
      </c>
      <c r="H329" t="str">
        <f>INDEX(State!$B$1:$I$1, MATCH(Data!$E329,State!$B$2:$I$2,0))</f>
        <v>California</v>
      </c>
      <c r="I329">
        <f t="shared" si="17"/>
        <v>219546</v>
      </c>
    </row>
    <row r="330" spans="1:9" x14ac:dyDescent="0.3">
      <c r="A330" s="1">
        <v>42108.848124999997</v>
      </c>
      <c r="B330">
        <v>219549</v>
      </c>
      <c r="C330" t="s">
        <v>5</v>
      </c>
      <c r="D330" t="s">
        <v>6</v>
      </c>
      <c r="E330" s="4" t="s">
        <v>27</v>
      </c>
      <c r="F330" s="6">
        <f t="shared" si="15"/>
        <v>42108</v>
      </c>
      <c r="G330">
        <f t="shared" si="16"/>
        <v>0</v>
      </c>
      <c r="H330" t="str">
        <f>INDEX(State!$B$1:$I$1, MATCH(Data!$E330,State!$B$2:$I$2,0))</f>
        <v>California</v>
      </c>
      <c r="I330">
        <f t="shared" si="17"/>
        <v>219549</v>
      </c>
    </row>
    <row r="331" spans="1:9" x14ac:dyDescent="0.3">
      <c r="A331" s="1">
        <v>42108.857847222222</v>
      </c>
      <c r="B331">
        <v>219568</v>
      </c>
      <c r="C331" t="s">
        <v>3</v>
      </c>
      <c r="D331" t="s">
        <v>7</v>
      </c>
      <c r="E331" s="4" t="s">
        <v>27</v>
      </c>
      <c r="F331" s="6">
        <f t="shared" si="15"/>
        <v>42108</v>
      </c>
      <c r="G331">
        <f t="shared" si="16"/>
        <v>0</v>
      </c>
      <c r="H331" t="str">
        <f>INDEX(State!$B$1:$I$1, MATCH(Data!$E331,State!$B$2:$I$2,0))</f>
        <v>California</v>
      </c>
      <c r="I331">
        <f t="shared" si="17"/>
        <v>219568</v>
      </c>
    </row>
    <row r="332" spans="1:9" x14ac:dyDescent="0.3">
      <c r="A332" s="1">
        <v>42108.875208333331</v>
      </c>
      <c r="B332">
        <v>219579</v>
      </c>
      <c r="C332" t="s">
        <v>3</v>
      </c>
      <c r="D332" t="s">
        <v>6</v>
      </c>
      <c r="E332" s="4" t="s">
        <v>27</v>
      </c>
      <c r="F332" s="6">
        <f t="shared" si="15"/>
        <v>42108</v>
      </c>
      <c r="G332">
        <f t="shared" si="16"/>
        <v>0</v>
      </c>
      <c r="H332" t="str">
        <f>INDEX(State!$B$1:$I$1, MATCH(Data!$E332,State!$B$2:$I$2,0))</f>
        <v>California</v>
      </c>
      <c r="I332">
        <f t="shared" si="17"/>
        <v>219579</v>
      </c>
    </row>
    <row r="333" spans="1:9" x14ac:dyDescent="0.3">
      <c r="A333" s="1">
        <v>42108.864178240743</v>
      </c>
      <c r="B333">
        <v>219590</v>
      </c>
      <c r="C333" t="s">
        <v>3</v>
      </c>
      <c r="D333" t="s">
        <v>8</v>
      </c>
      <c r="E333" s="4" t="s">
        <v>27</v>
      </c>
      <c r="F333" s="6">
        <f t="shared" si="15"/>
        <v>42108</v>
      </c>
      <c r="G333">
        <f t="shared" si="16"/>
        <v>0</v>
      </c>
      <c r="H333" t="str">
        <f>INDEX(State!$B$1:$I$1, MATCH(Data!$E333,State!$B$2:$I$2,0))</f>
        <v>California</v>
      </c>
      <c r="I333">
        <f t="shared" si="17"/>
        <v>219590</v>
      </c>
    </row>
    <row r="334" spans="1:9" x14ac:dyDescent="0.3">
      <c r="A334" s="1">
        <v>42108.866875</v>
      </c>
      <c r="B334">
        <v>219598</v>
      </c>
      <c r="C334" t="s">
        <v>3</v>
      </c>
      <c r="D334" t="s">
        <v>6</v>
      </c>
      <c r="E334" s="4" t="s">
        <v>27</v>
      </c>
      <c r="F334" s="6">
        <f t="shared" si="15"/>
        <v>42108</v>
      </c>
      <c r="G334">
        <f t="shared" si="16"/>
        <v>0</v>
      </c>
      <c r="H334" t="str">
        <f>INDEX(State!$B$1:$I$1, MATCH(Data!$E334,State!$B$2:$I$2,0))</f>
        <v>California</v>
      </c>
      <c r="I334">
        <f t="shared" si="17"/>
        <v>219598</v>
      </c>
    </row>
    <row r="335" spans="1:9" x14ac:dyDescent="0.3">
      <c r="A335" s="1">
        <v>42108.86619212963</v>
      </c>
      <c r="B335">
        <v>219600</v>
      </c>
      <c r="C335" t="s">
        <v>3</v>
      </c>
      <c r="D335" t="s">
        <v>7</v>
      </c>
      <c r="E335" s="4" t="s">
        <v>27</v>
      </c>
      <c r="F335" s="6">
        <f t="shared" si="15"/>
        <v>42108</v>
      </c>
      <c r="G335">
        <f t="shared" si="16"/>
        <v>0</v>
      </c>
      <c r="H335" t="str">
        <f>INDEX(State!$B$1:$I$1, MATCH(Data!$E335,State!$B$2:$I$2,0))</f>
        <v>California</v>
      </c>
      <c r="I335">
        <f t="shared" si="17"/>
        <v>219600</v>
      </c>
    </row>
    <row r="336" spans="1:9" x14ac:dyDescent="0.3">
      <c r="A336" s="1">
        <v>42108.892569444448</v>
      </c>
      <c r="B336">
        <v>219649</v>
      </c>
      <c r="C336" t="s">
        <v>3</v>
      </c>
      <c r="D336" t="s">
        <v>7</v>
      </c>
      <c r="E336" s="4" t="s">
        <v>27</v>
      </c>
      <c r="F336" s="6">
        <f t="shared" si="15"/>
        <v>42108</v>
      </c>
      <c r="G336">
        <f t="shared" si="16"/>
        <v>0</v>
      </c>
      <c r="H336" t="str">
        <f>INDEX(State!$B$1:$I$1, MATCH(Data!$E336,State!$B$2:$I$2,0))</f>
        <v>California</v>
      </c>
      <c r="I336">
        <f t="shared" si="17"/>
        <v>219649</v>
      </c>
    </row>
    <row r="337" spans="1:9" x14ac:dyDescent="0.3">
      <c r="A337" s="1">
        <v>42108.895358796297</v>
      </c>
      <c r="B337">
        <v>219655</v>
      </c>
      <c r="C337" t="s">
        <v>3</v>
      </c>
      <c r="D337" t="s">
        <v>6</v>
      </c>
      <c r="E337" s="4" t="s">
        <v>27</v>
      </c>
      <c r="F337" s="6">
        <f t="shared" si="15"/>
        <v>42108</v>
      </c>
      <c r="G337">
        <f t="shared" si="16"/>
        <v>0</v>
      </c>
      <c r="H337" t="str">
        <f>INDEX(State!$B$1:$I$1, MATCH(Data!$E337,State!$B$2:$I$2,0))</f>
        <v>California</v>
      </c>
      <c r="I337">
        <f t="shared" si="17"/>
        <v>219655</v>
      </c>
    </row>
    <row r="338" spans="1:9" x14ac:dyDescent="0.3">
      <c r="A338" s="1">
        <v>42108.902986111112</v>
      </c>
      <c r="B338">
        <v>219662</v>
      </c>
      <c r="C338" t="s">
        <v>3</v>
      </c>
      <c r="D338" t="s">
        <v>8</v>
      </c>
      <c r="E338" s="4" t="s">
        <v>27</v>
      </c>
      <c r="F338" s="6">
        <f t="shared" si="15"/>
        <v>42108</v>
      </c>
      <c r="G338">
        <f t="shared" si="16"/>
        <v>0</v>
      </c>
      <c r="H338" t="str">
        <f>INDEX(State!$B$1:$I$1, MATCH(Data!$E338,State!$B$2:$I$2,0))</f>
        <v>California</v>
      </c>
      <c r="I338">
        <f t="shared" si="17"/>
        <v>219662</v>
      </c>
    </row>
    <row r="339" spans="1:9" x14ac:dyDescent="0.3">
      <c r="A339" s="1">
        <v>42108.905069444445</v>
      </c>
      <c r="B339">
        <v>219667</v>
      </c>
      <c r="C339" t="s">
        <v>4</v>
      </c>
      <c r="D339" t="s">
        <v>7</v>
      </c>
      <c r="E339" s="4" t="s">
        <v>27</v>
      </c>
      <c r="F339" s="6">
        <f t="shared" si="15"/>
        <v>42108</v>
      </c>
      <c r="G339">
        <f t="shared" si="16"/>
        <v>0</v>
      </c>
      <c r="H339" t="str">
        <f>INDEX(State!$B$1:$I$1, MATCH(Data!$E339,State!$B$2:$I$2,0))</f>
        <v>California</v>
      </c>
      <c r="I339">
        <f t="shared" si="17"/>
        <v>219667</v>
      </c>
    </row>
    <row r="340" spans="1:9" x14ac:dyDescent="0.3">
      <c r="A340" s="1">
        <v>42108.916192129633</v>
      </c>
      <c r="B340">
        <v>219688</v>
      </c>
      <c r="C340" t="s">
        <v>3</v>
      </c>
      <c r="D340" t="s">
        <v>7</v>
      </c>
      <c r="E340" s="4" t="s">
        <v>27</v>
      </c>
      <c r="F340" s="6">
        <f t="shared" si="15"/>
        <v>42108</v>
      </c>
      <c r="G340">
        <f t="shared" si="16"/>
        <v>0</v>
      </c>
      <c r="H340" t="str">
        <f>INDEX(State!$B$1:$I$1, MATCH(Data!$E340,State!$B$2:$I$2,0))</f>
        <v>California</v>
      </c>
      <c r="I340">
        <f t="shared" si="17"/>
        <v>219688</v>
      </c>
    </row>
    <row r="341" spans="1:9" x14ac:dyDescent="0.3">
      <c r="A341" s="1">
        <v>42108.925902777781</v>
      </c>
      <c r="B341">
        <v>219700</v>
      </c>
      <c r="C341" t="s">
        <v>3</v>
      </c>
      <c r="D341" t="s">
        <v>6</v>
      </c>
      <c r="E341" s="4" t="s">
        <v>27</v>
      </c>
      <c r="F341" s="6">
        <f t="shared" si="15"/>
        <v>42108</v>
      </c>
      <c r="G341">
        <f t="shared" si="16"/>
        <v>0</v>
      </c>
      <c r="H341" t="str">
        <f>INDEX(State!$B$1:$I$1, MATCH(Data!$E341,State!$B$2:$I$2,0))</f>
        <v>California</v>
      </c>
      <c r="I341">
        <f t="shared" si="17"/>
        <v>219700</v>
      </c>
    </row>
    <row r="342" spans="1:9" x14ac:dyDescent="0.3">
      <c r="A342" s="1">
        <v>42108.931458333333</v>
      </c>
      <c r="B342">
        <v>219703</v>
      </c>
      <c r="C342" t="s">
        <v>3</v>
      </c>
      <c r="D342" t="s">
        <v>10</v>
      </c>
      <c r="E342" s="4" t="s">
        <v>27</v>
      </c>
      <c r="F342" s="6">
        <f t="shared" si="15"/>
        <v>42108</v>
      </c>
      <c r="G342">
        <f t="shared" si="16"/>
        <v>0</v>
      </c>
      <c r="H342" t="str">
        <f>INDEX(State!$B$1:$I$1, MATCH(Data!$E342,State!$B$2:$I$2,0))</f>
        <v>California</v>
      </c>
      <c r="I342">
        <f t="shared" si="17"/>
        <v>219703</v>
      </c>
    </row>
    <row r="343" spans="1:9" x14ac:dyDescent="0.3">
      <c r="A343" s="1">
        <v>42108.934236111112</v>
      </c>
      <c r="B343">
        <v>219705</v>
      </c>
      <c r="C343" t="s">
        <v>3</v>
      </c>
      <c r="D343" t="s">
        <v>8</v>
      </c>
      <c r="E343" s="4" t="s">
        <v>27</v>
      </c>
      <c r="F343" s="6">
        <f t="shared" si="15"/>
        <v>42108</v>
      </c>
      <c r="G343">
        <f t="shared" si="16"/>
        <v>0</v>
      </c>
      <c r="H343" t="str">
        <f>INDEX(State!$B$1:$I$1, MATCH(Data!$E343,State!$B$2:$I$2,0))</f>
        <v>California</v>
      </c>
      <c r="I343">
        <f t="shared" si="17"/>
        <v>219705</v>
      </c>
    </row>
    <row r="344" spans="1:9" x14ac:dyDescent="0.3">
      <c r="A344" s="1">
        <v>42108.948125000003</v>
      </c>
      <c r="B344">
        <v>219716</v>
      </c>
      <c r="C344" t="s">
        <v>3</v>
      </c>
      <c r="D344" t="s">
        <v>8</v>
      </c>
      <c r="E344" s="4" t="s">
        <v>27</v>
      </c>
      <c r="F344" s="6">
        <f t="shared" si="15"/>
        <v>42108</v>
      </c>
      <c r="G344">
        <f t="shared" si="16"/>
        <v>0</v>
      </c>
      <c r="H344" t="str">
        <f>INDEX(State!$B$1:$I$1, MATCH(Data!$E344,State!$B$2:$I$2,0))</f>
        <v>California</v>
      </c>
      <c r="I344">
        <f t="shared" si="17"/>
        <v>219716</v>
      </c>
    </row>
    <row r="345" spans="1:9" x14ac:dyDescent="0.3">
      <c r="A345" s="1">
        <v>42108.955763888887</v>
      </c>
      <c r="B345">
        <v>219726</v>
      </c>
      <c r="C345" t="s">
        <v>3</v>
      </c>
      <c r="D345" t="s">
        <v>10</v>
      </c>
      <c r="E345" s="4" t="s">
        <v>27</v>
      </c>
      <c r="F345" s="6">
        <f t="shared" si="15"/>
        <v>42108</v>
      </c>
      <c r="G345">
        <f t="shared" si="16"/>
        <v>0</v>
      </c>
      <c r="H345" t="str">
        <f>INDEX(State!$B$1:$I$1, MATCH(Data!$E345,State!$B$2:$I$2,0))</f>
        <v>California</v>
      </c>
      <c r="I345">
        <f t="shared" si="17"/>
        <v>219726</v>
      </c>
    </row>
    <row r="346" spans="1:9" x14ac:dyDescent="0.3">
      <c r="A346" s="1">
        <v>42108.964120370372</v>
      </c>
      <c r="B346">
        <v>219729</v>
      </c>
      <c r="C346" t="s">
        <v>3</v>
      </c>
      <c r="D346" t="s">
        <v>6</v>
      </c>
      <c r="E346" s="4" t="s">
        <v>27</v>
      </c>
      <c r="F346" s="6">
        <f t="shared" si="15"/>
        <v>42108</v>
      </c>
      <c r="G346">
        <f t="shared" si="16"/>
        <v>0</v>
      </c>
      <c r="H346" t="str">
        <f>INDEX(State!$B$1:$I$1, MATCH(Data!$E346,State!$B$2:$I$2,0))</f>
        <v>California</v>
      </c>
      <c r="I346">
        <f t="shared" si="17"/>
        <v>219729</v>
      </c>
    </row>
    <row r="347" spans="1:9" x14ac:dyDescent="0.3">
      <c r="A347" s="1">
        <v>42108.962013888886</v>
      </c>
      <c r="B347">
        <v>219731</v>
      </c>
      <c r="C347" t="s">
        <v>3</v>
      </c>
      <c r="D347" t="s">
        <v>8</v>
      </c>
      <c r="E347" s="4" t="s">
        <v>27</v>
      </c>
      <c r="F347" s="6">
        <f t="shared" si="15"/>
        <v>42108</v>
      </c>
      <c r="G347">
        <f t="shared" si="16"/>
        <v>0</v>
      </c>
      <c r="H347" t="str">
        <f>INDEX(State!$B$1:$I$1, MATCH(Data!$E347,State!$B$2:$I$2,0))</f>
        <v>California</v>
      </c>
      <c r="I347">
        <f t="shared" si="17"/>
        <v>219731</v>
      </c>
    </row>
    <row r="348" spans="1:9" x14ac:dyDescent="0.3">
      <c r="A348" s="1">
        <v>42108.964108796295</v>
      </c>
      <c r="B348">
        <v>219732</v>
      </c>
      <c r="C348" t="s">
        <v>3</v>
      </c>
      <c r="D348" t="s">
        <v>8</v>
      </c>
      <c r="E348" s="4" t="s">
        <v>27</v>
      </c>
      <c r="F348" s="6">
        <f t="shared" si="15"/>
        <v>42108</v>
      </c>
      <c r="G348">
        <f t="shared" si="16"/>
        <v>0</v>
      </c>
      <c r="H348" t="str">
        <f>INDEX(State!$B$1:$I$1, MATCH(Data!$E348,State!$B$2:$I$2,0))</f>
        <v>California</v>
      </c>
      <c r="I348">
        <f t="shared" si="17"/>
        <v>219732</v>
      </c>
    </row>
    <row r="349" spans="1:9" x14ac:dyDescent="0.3">
      <c r="A349" s="1">
        <v>42108.967581018522</v>
      </c>
      <c r="B349">
        <v>219736</v>
      </c>
      <c r="C349" t="s">
        <v>3</v>
      </c>
      <c r="D349" t="s">
        <v>6</v>
      </c>
      <c r="E349" s="4" t="s">
        <v>27</v>
      </c>
      <c r="F349" s="6">
        <f t="shared" si="15"/>
        <v>42108</v>
      </c>
      <c r="G349">
        <f t="shared" si="16"/>
        <v>0</v>
      </c>
      <c r="H349" t="str">
        <f>INDEX(State!$B$1:$I$1, MATCH(Data!$E349,State!$B$2:$I$2,0))</f>
        <v>California</v>
      </c>
      <c r="I349">
        <f t="shared" si="17"/>
        <v>219736</v>
      </c>
    </row>
    <row r="350" spans="1:9" x14ac:dyDescent="0.3">
      <c r="A350" s="1">
        <v>42109.159930555557</v>
      </c>
      <c r="B350">
        <v>219794</v>
      </c>
      <c r="C350" t="s">
        <v>3</v>
      </c>
      <c r="D350" t="s">
        <v>7</v>
      </c>
      <c r="E350" s="4" t="s">
        <v>27</v>
      </c>
      <c r="F350" s="6">
        <f t="shared" si="15"/>
        <v>42109</v>
      </c>
      <c r="G350">
        <f t="shared" si="16"/>
        <v>0</v>
      </c>
      <c r="H350" t="str">
        <f>INDEX(State!$B$1:$I$1, MATCH(Data!$E350,State!$B$2:$I$2,0))</f>
        <v>California</v>
      </c>
      <c r="I350" t="str">
        <f t="shared" si="17"/>
        <v/>
      </c>
    </row>
    <row r="351" spans="1:9" x14ac:dyDescent="0.3">
      <c r="A351" s="1">
        <v>42109.53429398148</v>
      </c>
      <c r="B351">
        <v>219803</v>
      </c>
      <c r="C351" t="s">
        <v>3</v>
      </c>
      <c r="D351" t="s">
        <v>6</v>
      </c>
      <c r="E351" s="4" t="s">
        <v>28</v>
      </c>
      <c r="F351" s="6">
        <f t="shared" si="15"/>
        <v>42109</v>
      </c>
      <c r="G351">
        <f t="shared" si="16"/>
        <v>0</v>
      </c>
      <c r="H351" t="str">
        <f>INDEX(State!$B$1:$I$1, MATCH(Data!$E351,State!$B$2:$I$2,0))</f>
        <v>Pennsylvania</v>
      </c>
      <c r="I351" t="str">
        <f t="shared" si="17"/>
        <v/>
      </c>
    </row>
    <row r="352" spans="1:9" x14ac:dyDescent="0.3">
      <c r="A352" s="1">
        <v>42109.216180555559</v>
      </c>
      <c r="B352">
        <v>219836</v>
      </c>
      <c r="C352" t="s">
        <v>5</v>
      </c>
      <c r="D352" t="s">
        <v>6</v>
      </c>
      <c r="E352" s="4" t="s">
        <v>27</v>
      </c>
      <c r="F352" s="6">
        <f t="shared" si="15"/>
        <v>42109</v>
      </c>
      <c r="G352">
        <f t="shared" si="16"/>
        <v>0</v>
      </c>
      <c r="H352" t="str">
        <f>INDEX(State!$B$1:$I$1, MATCH(Data!$E352,State!$B$2:$I$2,0))</f>
        <v>California</v>
      </c>
      <c r="I352" t="str">
        <f t="shared" si="17"/>
        <v/>
      </c>
    </row>
    <row r="353" spans="1:9" x14ac:dyDescent="0.3">
      <c r="A353" s="1">
        <v>42109.221041666664</v>
      </c>
      <c r="B353">
        <v>219845</v>
      </c>
      <c r="C353" t="s">
        <v>3</v>
      </c>
      <c r="D353" t="s">
        <v>8</v>
      </c>
      <c r="E353" s="4" t="s">
        <v>27</v>
      </c>
      <c r="F353" s="6">
        <f t="shared" si="15"/>
        <v>42109</v>
      </c>
      <c r="G353">
        <f t="shared" si="16"/>
        <v>0</v>
      </c>
      <c r="H353" t="str">
        <f>INDEX(State!$B$1:$I$1, MATCH(Data!$E353,State!$B$2:$I$2,0))</f>
        <v>California</v>
      </c>
      <c r="I353" t="str">
        <f t="shared" si="17"/>
        <v/>
      </c>
    </row>
    <row r="354" spans="1:9" x14ac:dyDescent="0.3">
      <c r="A354" s="1">
        <v>42109.230763888889</v>
      </c>
      <c r="B354">
        <v>219862</v>
      </c>
      <c r="C354" t="s">
        <v>3</v>
      </c>
      <c r="D354" t="s">
        <v>6</v>
      </c>
      <c r="E354" s="4" t="s">
        <v>27</v>
      </c>
      <c r="F354" s="6">
        <f t="shared" si="15"/>
        <v>42109</v>
      </c>
      <c r="G354">
        <f t="shared" si="16"/>
        <v>0</v>
      </c>
      <c r="H354" t="str">
        <f>INDEX(State!$B$1:$I$1, MATCH(Data!$E354,State!$B$2:$I$2,0))</f>
        <v>California</v>
      </c>
      <c r="I354" t="str">
        <f t="shared" si="17"/>
        <v/>
      </c>
    </row>
    <row r="355" spans="1:9" x14ac:dyDescent="0.3">
      <c r="A355" s="1">
        <v>42109.232847222222</v>
      </c>
      <c r="B355">
        <v>219867</v>
      </c>
      <c r="C355" t="s">
        <v>3</v>
      </c>
      <c r="D355" t="s">
        <v>6</v>
      </c>
      <c r="E355" s="4" t="s">
        <v>27</v>
      </c>
      <c r="F355" s="6">
        <f t="shared" si="15"/>
        <v>42109</v>
      </c>
      <c r="G355">
        <f t="shared" si="16"/>
        <v>0</v>
      </c>
      <c r="H355" t="str">
        <f>INDEX(State!$B$1:$I$1, MATCH(Data!$E355,State!$B$2:$I$2,0))</f>
        <v>California</v>
      </c>
      <c r="I355" t="str">
        <f t="shared" si="17"/>
        <v/>
      </c>
    </row>
    <row r="356" spans="1:9" x14ac:dyDescent="0.3">
      <c r="A356" s="1">
        <v>42109.255787037036</v>
      </c>
      <c r="B356">
        <v>219882</v>
      </c>
      <c r="C356" t="s">
        <v>4</v>
      </c>
      <c r="D356" t="s">
        <v>10</v>
      </c>
      <c r="E356" s="4" t="s">
        <v>27</v>
      </c>
      <c r="F356" s="6">
        <f t="shared" si="15"/>
        <v>42109</v>
      </c>
      <c r="G356">
        <f t="shared" si="16"/>
        <v>0</v>
      </c>
      <c r="H356" t="str">
        <f>INDEX(State!$B$1:$I$1, MATCH(Data!$E356,State!$B$2:$I$2,0))</f>
        <v>California</v>
      </c>
      <c r="I356" t="str">
        <f t="shared" si="17"/>
        <v/>
      </c>
    </row>
    <row r="357" spans="1:9" x14ac:dyDescent="0.3">
      <c r="A357" s="1">
        <v>42109.254374999997</v>
      </c>
      <c r="B357">
        <v>219896</v>
      </c>
      <c r="C357" t="s">
        <v>5</v>
      </c>
      <c r="D357" t="s">
        <v>10</v>
      </c>
      <c r="E357" s="4" t="s">
        <v>27</v>
      </c>
      <c r="F357" s="6">
        <f t="shared" si="15"/>
        <v>42109</v>
      </c>
      <c r="G357">
        <f t="shared" si="16"/>
        <v>0</v>
      </c>
      <c r="H357" t="str">
        <f>INDEX(State!$B$1:$I$1, MATCH(Data!$E357,State!$B$2:$I$2,0))</f>
        <v>California</v>
      </c>
      <c r="I357" t="str">
        <f t="shared" si="17"/>
        <v/>
      </c>
    </row>
    <row r="358" spans="1:9" x14ac:dyDescent="0.3">
      <c r="A358" s="1">
        <v>42109.262789351851</v>
      </c>
      <c r="B358">
        <v>219919</v>
      </c>
      <c r="C358" t="s">
        <v>4</v>
      </c>
      <c r="D358" t="s">
        <v>6</v>
      </c>
      <c r="E358" s="4" t="s">
        <v>27</v>
      </c>
      <c r="F358" s="6">
        <f t="shared" si="15"/>
        <v>42109</v>
      </c>
      <c r="G358">
        <f t="shared" si="16"/>
        <v>0</v>
      </c>
      <c r="H358" t="str">
        <f>INDEX(State!$B$1:$I$1, MATCH(Data!$E358,State!$B$2:$I$2,0))</f>
        <v>California</v>
      </c>
      <c r="I358" t="str">
        <f t="shared" si="17"/>
        <v/>
      </c>
    </row>
    <row r="359" spans="1:9" x14ac:dyDescent="0.3">
      <c r="A359" s="1">
        <v>42109.268958333334</v>
      </c>
      <c r="B359">
        <v>219931</v>
      </c>
      <c r="C359" t="s">
        <v>5</v>
      </c>
      <c r="D359" t="s">
        <v>10</v>
      </c>
      <c r="E359" s="4" t="s">
        <v>27</v>
      </c>
      <c r="F359" s="6">
        <f t="shared" si="15"/>
        <v>42109</v>
      </c>
      <c r="G359">
        <f t="shared" si="16"/>
        <v>0</v>
      </c>
      <c r="H359" t="str">
        <f>INDEX(State!$B$1:$I$1, MATCH(Data!$E359,State!$B$2:$I$2,0))</f>
        <v>California</v>
      </c>
      <c r="I359" t="str">
        <f t="shared" si="17"/>
        <v/>
      </c>
    </row>
    <row r="360" spans="1:9" x14ac:dyDescent="0.3">
      <c r="A360" s="1">
        <v>42109.270358796297</v>
      </c>
      <c r="B360">
        <v>219940</v>
      </c>
      <c r="C360" t="s">
        <v>3</v>
      </c>
      <c r="D360" t="s">
        <v>6</v>
      </c>
      <c r="E360" s="4" t="s">
        <v>27</v>
      </c>
      <c r="F360" s="6">
        <f t="shared" si="15"/>
        <v>42109</v>
      </c>
      <c r="G360">
        <f t="shared" si="16"/>
        <v>0</v>
      </c>
      <c r="H360" t="str">
        <f>INDEX(State!$B$1:$I$1, MATCH(Data!$E360,State!$B$2:$I$2,0))</f>
        <v>California</v>
      </c>
      <c r="I360" t="str">
        <f t="shared" si="17"/>
        <v/>
      </c>
    </row>
    <row r="361" spans="1:9" x14ac:dyDescent="0.3">
      <c r="A361" s="1">
        <v>42109.275925925926</v>
      </c>
      <c r="B361">
        <v>219957</v>
      </c>
      <c r="C361" t="s">
        <v>5</v>
      </c>
      <c r="D361" t="s">
        <v>6</v>
      </c>
      <c r="E361" s="4" t="s">
        <v>27</v>
      </c>
      <c r="F361" s="6">
        <f t="shared" si="15"/>
        <v>42109</v>
      </c>
      <c r="G361">
        <f t="shared" si="16"/>
        <v>0</v>
      </c>
      <c r="H361" t="str">
        <f>INDEX(State!$B$1:$I$1, MATCH(Data!$E361,State!$B$2:$I$2,0))</f>
        <v>California</v>
      </c>
      <c r="I361" t="str">
        <f t="shared" si="17"/>
        <v/>
      </c>
    </row>
    <row r="362" spans="1:9" x14ac:dyDescent="0.3">
      <c r="A362" s="1">
        <v>42109.278032407405</v>
      </c>
      <c r="B362">
        <v>219962</v>
      </c>
      <c r="C362" t="s">
        <v>3</v>
      </c>
      <c r="D362" t="s">
        <v>8</v>
      </c>
      <c r="E362" s="4" t="s">
        <v>27</v>
      </c>
      <c r="F362" s="6">
        <f t="shared" si="15"/>
        <v>42109</v>
      </c>
      <c r="G362">
        <f t="shared" si="16"/>
        <v>0</v>
      </c>
      <c r="H362" t="str">
        <f>INDEX(State!$B$1:$I$1, MATCH(Data!$E362,State!$B$2:$I$2,0))</f>
        <v>California</v>
      </c>
      <c r="I362" t="str">
        <f t="shared" si="17"/>
        <v/>
      </c>
    </row>
    <row r="363" spans="1:9" x14ac:dyDescent="0.3">
      <c r="A363" s="1">
        <v>42109.280763888892</v>
      </c>
      <c r="B363">
        <v>219974</v>
      </c>
      <c r="C363" t="s">
        <v>3</v>
      </c>
      <c r="D363" t="s">
        <v>8</v>
      </c>
      <c r="E363" s="4" t="s">
        <v>27</v>
      </c>
      <c r="F363" s="6">
        <f t="shared" si="15"/>
        <v>42109</v>
      </c>
      <c r="G363">
        <f t="shared" si="16"/>
        <v>0</v>
      </c>
      <c r="H363" t="str">
        <f>INDEX(State!$B$1:$I$1, MATCH(Data!$E363,State!$B$2:$I$2,0))</f>
        <v>California</v>
      </c>
      <c r="I363" t="str">
        <f t="shared" si="17"/>
        <v/>
      </c>
    </row>
    <row r="364" spans="1:9" x14ac:dyDescent="0.3">
      <c r="A364" s="1">
        <v>42109.296053240738</v>
      </c>
      <c r="B364">
        <v>220011</v>
      </c>
      <c r="C364" t="s">
        <v>3</v>
      </c>
      <c r="D364" t="s">
        <v>8</v>
      </c>
      <c r="E364" s="4" t="s">
        <v>27</v>
      </c>
      <c r="F364" s="6">
        <f t="shared" si="15"/>
        <v>42109</v>
      </c>
      <c r="G364">
        <f t="shared" si="16"/>
        <v>0</v>
      </c>
      <c r="H364" t="str">
        <f>INDEX(State!$B$1:$I$1, MATCH(Data!$E364,State!$B$2:$I$2,0))</f>
        <v>California</v>
      </c>
      <c r="I364" t="str">
        <f t="shared" si="17"/>
        <v/>
      </c>
    </row>
    <row r="365" spans="1:9" x14ac:dyDescent="0.3">
      <c r="A365" s="1">
        <v>42109.297442129631</v>
      </c>
      <c r="B365">
        <v>220015</v>
      </c>
      <c r="C365" t="s">
        <v>3</v>
      </c>
      <c r="D365" t="s">
        <v>6</v>
      </c>
      <c r="E365" s="4" t="s">
        <v>27</v>
      </c>
      <c r="F365" s="6">
        <f t="shared" si="15"/>
        <v>42109</v>
      </c>
      <c r="G365">
        <f t="shared" si="16"/>
        <v>0</v>
      </c>
      <c r="H365" t="str">
        <f>INDEX(State!$B$1:$I$1, MATCH(Data!$E365,State!$B$2:$I$2,0))</f>
        <v>California</v>
      </c>
      <c r="I365" t="str">
        <f t="shared" si="17"/>
        <v/>
      </c>
    </row>
    <row r="366" spans="1:9" x14ac:dyDescent="0.3">
      <c r="A366" s="1">
        <v>42109.301608796297</v>
      </c>
      <c r="B366">
        <v>220026</v>
      </c>
      <c r="C366" t="s">
        <v>3</v>
      </c>
      <c r="D366" t="s">
        <v>6</v>
      </c>
      <c r="E366" s="4" t="s">
        <v>27</v>
      </c>
      <c r="F366" s="6">
        <f t="shared" si="15"/>
        <v>42109</v>
      </c>
      <c r="G366">
        <f t="shared" si="16"/>
        <v>0</v>
      </c>
      <c r="H366" t="str">
        <f>INDEX(State!$B$1:$I$1, MATCH(Data!$E366,State!$B$2:$I$2,0))</f>
        <v>California</v>
      </c>
      <c r="I366" t="str">
        <f t="shared" si="17"/>
        <v/>
      </c>
    </row>
    <row r="367" spans="1:9" x14ac:dyDescent="0.3">
      <c r="A367" s="1">
        <v>42109.312708333331</v>
      </c>
      <c r="B367">
        <v>220031</v>
      </c>
      <c r="C367" t="s">
        <v>5</v>
      </c>
      <c r="D367" t="s">
        <v>6</v>
      </c>
      <c r="E367" s="4" t="s">
        <v>27</v>
      </c>
      <c r="F367" s="6">
        <f t="shared" si="15"/>
        <v>42109</v>
      </c>
      <c r="G367">
        <f t="shared" si="16"/>
        <v>0</v>
      </c>
      <c r="H367" t="str">
        <f>INDEX(State!$B$1:$I$1, MATCH(Data!$E367,State!$B$2:$I$2,0))</f>
        <v>California</v>
      </c>
      <c r="I367" t="str">
        <f t="shared" si="17"/>
        <v/>
      </c>
    </row>
    <row r="368" spans="1:9" x14ac:dyDescent="0.3">
      <c r="A368" s="1">
        <v>42109.355081018519</v>
      </c>
      <c r="B368">
        <v>220074</v>
      </c>
      <c r="C368" t="s">
        <v>3</v>
      </c>
      <c r="D368" t="s">
        <v>7</v>
      </c>
      <c r="E368" s="4" t="s">
        <v>27</v>
      </c>
      <c r="F368" s="6">
        <f t="shared" si="15"/>
        <v>42109</v>
      </c>
      <c r="G368">
        <f t="shared" si="16"/>
        <v>0</v>
      </c>
      <c r="H368" t="str">
        <f>INDEX(State!$B$1:$I$1, MATCH(Data!$E368,State!$B$2:$I$2,0))</f>
        <v>California</v>
      </c>
      <c r="I368" t="str">
        <f t="shared" si="17"/>
        <v/>
      </c>
    </row>
    <row r="369" spans="1:9" x14ac:dyDescent="0.3">
      <c r="A369" s="1">
        <v>42109.323136574072</v>
      </c>
      <c r="B369">
        <v>220085</v>
      </c>
      <c r="C369" t="s">
        <v>5</v>
      </c>
      <c r="D369" t="s">
        <v>6</v>
      </c>
      <c r="E369" s="4" t="s">
        <v>27</v>
      </c>
      <c r="F369" s="6">
        <f t="shared" si="15"/>
        <v>42109</v>
      </c>
      <c r="G369">
        <f t="shared" si="16"/>
        <v>0</v>
      </c>
      <c r="H369" t="str">
        <f>INDEX(State!$B$1:$I$1, MATCH(Data!$E369,State!$B$2:$I$2,0))</f>
        <v>California</v>
      </c>
      <c r="I369" t="str">
        <f t="shared" si="17"/>
        <v/>
      </c>
    </row>
    <row r="370" spans="1:9" x14ac:dyDescent="0.3">
      <c r="A370" s="1">
        <v>42109.33284722222</v>
      </c>
      <c r="B370">
        <v>220094</v>
      </c>
      <c r="C370" t="s">
        <v>3</v>
      </c>
      <c r="D370" t="s">
        <v>6</v>
      </c>
      <c r="E370" s="4" t="s">
        <v>27</v>
      </c>
      <c r="F370" s="6">
        <f t="shared" si="15"/>
        <v>42109</v>
      </c>
      <c r="G370">
        <f t="shared" si="16"/>
        <v>0</v>
      </c>
      <c r="H370" t="str">
        <f>INDEX(State!$B$1:$I$1, MATCH(Data!$E370,State!$B$2:$I$2,0))</f>
        <v>California</v>
      </c>
      <c r="I370" t="str">
        <f t="shared" si="17"/>
        <v/>
      </c>
    </row>
    <row r="371" spans="1:9" x14ac:dyDescent="0.3">
      <c r="A371" s="1">
        <v>42109.333553240744</v>
      </c>
      <c r="B371">
        <v>220118</v>
      </c>
      <c r="C371" t="s">
        <v>4</v>
      </c>
      <c r="D371" t="s">
        <v>7</v>
      </c>
      <c r="E371" s="4" t="s">
        <v>27</v>
      </c>
      <c r="F371" s="6">
        <f t="shared" si="15"/>
        <v>42109</v>
      </c>
      <c r="G371">
        <f t="shared" si="16"/>
        <v>0</v>
      </c>
      <c r="H371" t="str">
        <f>INDEX(State!$B$1:$I$1, MATCH(Data!$E371,State!$B$2:$I$2,0))</f>
        <v>California</v>
      </c>
      <c r="I371" t="str">
        <f t="shared" si="17"/>
        <v/>
      </c>
    </row>
    <row r="372" spans="1:9" x14ac:dyDescent="0.3">
      <c r="A372" s="1">
        <v>42109.334930555553</v>
      </c>
      <c r="B372">
        <v>220122</v>
      </c>
      <c r="C372" t="s">
        <v>3</v>
      </c>
      <c r="D372" t="s">
        <v>6</v>
      </c>
      <c r="E372" s="4" t="s">
        <v>27</v>
      </c>
      <c r="F372" s="6">
        <f t="shared" si="15"/>
        <v>42109</v>
      </c>
      <c r="G372">
        <f t="shared" si="16"/>
        <v>0</v>
      </c>
      <c r="H372" t="str">
        <f>INDEX(State!$B$1:$I$1, MATCH(Data!$E372,State!$B$2:$I$2,0))</f>
        <v>California</v>
      </c>
      <c r="I372" t="str">
        <f t="shared" si="17"/>
        <v/>
      </c>
    </row>
    <row r="373" spans="1:9" x14ac:dyDescent="0.3">
      <c r="A373" s="1">
        <v>42109.337037037039</v>
      </c>
      <c r="B373">
        <v>220127</v>
      </c>
      <c r="C373" t="s">
        <v>3</v>
      </c>
      <c r="D373" t="s">
        <v>8</v>
      </c>
      <c r="E373" s="4" t="s">
        <v>27</v>
      </c>
      <c r="F373" s="6">
        <f t="shared" si="15"/>
        <v>42109</v>
      </c>
      <c r="G373">
        <f t="shared" si="16"/>
        <v>0</v>
      </c>
      <c r="H373" t="str">
        <f>INDEX(State!$B$1:$I$1, MATCH(Data!$E373,State!$B$2:$I$2,0))</f>
        <v>California</v>
      </c>
      <c r="I373" t="str">
        <f t="shared" si="17"/>
        <v/>
      </c>
    </row>
    <row r="374" spans="1:9" x14ac:dyDescent="0.3">
      <c r="A374" s="1">
        <v>42109.338402777779</v>
      </c>
      <c r="B374">
        <v>220135</v>
      </c>
      <c r="C374" t="s">
        <v>3</v>
      </c>
      <c r="D374" t="s">
        <v>6</v>
      </c>
      <c r="E374" s="4" t="s">
        <v>27</v>
      </c>
      <c r="F374" s="6">
        <f t="shared" si="15"/>
        <v>42109</v>
      </c>
      <c r="G374">
        <f t="shared" si="16"/>
        <v>0</v>
      </c>
      <c r="H374" t="str">
        <f>INDEX(State!$B$1:$I$1, MATCH(Data!$E374,State!$B$2:$I$2,0))</f>
        <v>California</v>
      </c>
      <c r="I374" t="str">
        <f t="shared" si="17"/>
        <v/>
      </c>
    </row>
    <row r="375" spans="1:9" x14ac:dyDescent="0.3">
      <c r="A375" s="1">
        <v>42109.340509259258</v>
      </c>
      <c r="B375">
        <v>220145</v>
      </c>
      <c r="C375" t="s">
        <v>5</v>
      </c>
      <c r="D375" t="s">
        <v>6</v>
      </c>
      <c r="E375" s="4" t="s">
        <v>27</v>
      </c>
      <c r="F375" s="6">
        <f t="shared" si="15"/>
        <v>42109</v>
      </c>
      <c r="G375">
        <f t="shared" si="16"/>
        <v>0</v>
      </c>
      <c r="H375" t="str">
        <f>INDEX(State!$B$1:$I$1, MATCH(Data!$E375,State!$B$2:$I$2,0))</f>
        <v>California</v>
      </c>
      <c r="I375" t="str">
        <f t="shared" si="17"/>
        <v/>
      </c>
    </row>
    <row r="376" spans="1:9" x14ac:dyDescent="0.3">
      <c r="A376" s="1">
        <v>42109.345347222225</v>
      </c>
      <c r="B376">
        <v>220160</v>
      </c>
      <c r="C376" t="s">
        <v>3</v>
      </c>
      <c r="D376" t="s">
        <v>6</v>
      </c>
      <c r="E376" s="4" t="s">
        <v>27</v>
      </c>
      <c r="F376" s="6">
        <f t="shared" si="15"/>
        <v>42109</v>
      </c>
      <c r="G376">
        <f t="shared" si="16"/>
        <v>0</v>
      </c>
      <c r="H376" t="str">
        <f>INDEX(State!$B$1:$I$1, MATCH(Data!$E376,State!$B$2:$I$2,0))</f>
        <v>California</v>
      </c>
      <c r="I376" t="str">
        <f t="shared" si="17"/>
        <v/>
      </c>
    </row>
    <row r="377" spans="1:9" x14ac:dyDescent="0.3">
      <c r="A377" s="1">
        <v>42109.34951388889</v>
      </c>
      <c r="B377">
        <v>220173</v>
      </c>
      <c r="C377" t="s">
        <v>3</v>
      </c>
      <c r="D377" t="s">
        <v>8</v>
      </c>
      <c r="E377" s="4" t="s">
        <v>27</v>
      </c>
      <c r="F377" s="6">
        <f t="shared" si="15"/>
        <v>42109</v>
      </c>
      <c r="G377">
        <f t="shared" si="16"/>
        <v>0</v>
      </c>
      <c r="H377" t="str">
        <f>INDEX(State!$B$1:$I$1, MATCH(Data!$E377,State!$B$2:$I$2,0))</f>
        <v>California</v>
      </c>
      <c r="I377" t="str">
        <f t="shared" si="17"/>
        <v/>
      </c>
    </row>
    <row r="378" spans="1:9" x14ac:dyDescent="0.3">
      <c r="A378" s="1">
        <v>42109.354386574072</v>
      </c>
      <c r="B378">
        <v>220188</v>
      </c>
      <c r="C378" t="s">
        <v>9</v>
      </c>
      <c r="D378" t="s">
        <v>8</v>
      </c>
      <c r="E378" s="4" t="s">
        <v>27</v>
      </c>
      <c r="F378" s="6">
        <f t="shared" si="15"/>
        <v>42109</v>
      </c>
      <c r="G378">
        <f t="shared" si="16"/>
        <v>0</v>
      </c>
      <c r="H378" t="str">
        <f>INDEX(State!$B$1:$I$1, MATCH(Data!$E378,State!$B$2:$I$2,0))</f>
        <v>California</v>
      </c>
      <c r="I378" t="str">
        <f t="shared" si="17"/>
        <v/>
      </c>
    </row>
    <row r="379" spans="1:9" x14ac:dyDescent="0.3">
      <c r="A379" s="1">
        <v>42109.377303240741</v>
      </c>
      <c r="B379">
        <v>220229</v>
      </c>
      <c r="C379" t="s">
        <v>3</v>
      </c>
      <c r="D379" t="s">
        <v>6</v>
      </c>
      <c r="E379" s="4" t="s">
        <v>27</v>
      </c>
      <c r="F379" s="6">
        <f t="shared" si="15"/>
        <v>42109</v>
      </c>
      <c r="G379">
        <f t="shared" si="16"/>
        <v>0</v>
      </c>
      <c r="H379" t="str">
        <f>INDEX(State!$B$1:$I$1, MATCH(Data!$E379,State!$B$2:$I$2,0))</f>
        <v>California</v>
      </c>
      <c r="I379" t="str">
        <f t="shared" si="17"/>
        <v/>
      </c>
    </row>
    <row r="380" spans="1:9" x14ac:dyDescent="0.3">
      <c r="A380" s="1">
        <v>42109.376597222225</v>
      </c>
      <c r="B380">
        <v>220233</v>
      </c>
      <c r="C380" t="s">
        <v>3</v>
      </c>
      <c r="D380" t="s">
        <v>6</v>
      </c>
      <c r="E380" s="4" t="s">
        <v>27</v>
      </c>
      <c r="F380" s="6">
        <f t="shared" si="15"/>
        <v>42109</v>
      </c>
      <c r="G380">
        <f t="shared" si="16"/>
        <v>0</v>
      </c>
      <c r="H380" t="str">
        <f>INDEX(State!$B$1:$I$1, MATCH(Data!$E380,State!$B$2:$I$2,0))</f>
        <v>California</v>
      </c>
      <c r="I380" t="str">
        <f t="shared" si="17"/>
        <v/>
      </c>
    </row>
    <row r="381" spans="1:9" x14ac:dyDescent="0.3">
      <c r="A381" s="1">
        <v>42109.38008101852</v>
      </c>
      <c r="B381">
        <v>220282</v>
      </c>
      <c r="C381" t="s">
        <v>3</v>
      </c>
      <c r="D381" t="s">
        <v>8</v>
      </c>
      <c r="E381" s="4" t="s">
        <v>27</v>
      </c>
      <c r="F381" s="6">
        <f t="shared" si="15"/>
        <v>42109</v>
      </c>
      <c r="G381">
        <f t="shared" si="16"/>
        <v>0</v>
      </c>
      <c r="H381" t="str">
        <f>INDEX(State!$B$1:$I$1, MATCH(Data!$E381,State!$B$2:$I$2,0))</f>
        <v>California</v>
      </c>
      <c r="I381" t="str">
        <f t="shared" si="17"/>
        <v/>
      </c>
    </row>
    <row r="382" spans="1:9" x14ac:dyDescent="0.3">
      <c r="A382" s="1">
        <v>42109.386342592596</v>
      </c>
      <c r="B382">
        <v>220306</v>
      </c>
      <c r="C382" t="s">
        <v>3</v>
      </c>
      <c r="D382" t="s">
        <v>6</v>
      </c>
      <c r="E382" s="4" t="s">
        <v>27</v>
      </c>
      <c r="F382" s="6">
        <f t="shared" si="15"/>
        <v>42109</v>
      </c>
      <c r="G382">
        <f t="shared" si="16"/>
        <v>0</v>
      </c>
      <c r="H382" t="str">
        <f>INDEX(State!$B$1:$I$1, MATCH(Data!$E382,State!$B$2:$I$2,0))</f>
        <v>California</v>
      </c>
      <c r="I382" t="str">
        <f t="shared" si="17"/>
        <v/>
      </c>
    </row>
    <row r="383" spans="1:9" x14ac:dyDescent="0.3">
      <c r="A383" s="1">
        <v>42109.386319444442</v>
      </c>
      <c r="B383">
        <v>220310</v>
      </c>
      <c r="C383" t="s">
        <v>3</v>
      </c>
      <c r="D383" t="s">
        <v>8</v>
      </c>
      <c r="E383" s="4" t="s">
        <v>28</v>
      </c>
      <c r="F383" s="6">
        <f t="shared" si="15"/>
        <v>42109</v>
      </c>
      <c r="G383">
        <f t="shared" si="16"/>
        <v>0</v>
      </c>
      <c r="H383" t="str">
        <f>INDEX(State!$B$1:$I$1, MATCH(Data!$E383,State!$B$2:$I$2,0))</f>
        <v>Pennsylvania</v>
      </c>
      <c r="I383" t="str">
        <f t="shared" si="17"/>
        <v/>
      </c>
    </row>
    <row r="384" spans="1:9" x14ac:dyDescent="0.3">
      <c r="A384" s="1">
        <v>42109.390497685185</v>
      </c>
      <c r="B384">
        <v>220327</v>
      </c>
      <c r="C384" t="s">
        <v>3</v>
      </c>
      <c r="D384" t="s">
        <v>10</v>
      </c>
      <c r="E384" s="4" t="s">
        <v>28</v>
      </c>
      <c r="F384" s="6">
        <f t="shared" si="15"/>
        <v>42109</v>
      </c>
      <c r="G384">
        <f t="shared" si="16"/>
        <v>0</v>
      </c>
      <c r="H384" t="str">
        <f>INDEX(State!$B$1:$I$1, MATCH(Data!$E384,State!$B$2:$I$2,0))</f>
        <v>Pennsylvania</v>
      </c>
      <c r="I384" t="str">
        <f t="shared" si="17"/>
        <v/>
      </c>
    </row>
    <row r="385" spans="1:9" x14ac:dyDescent="0.3">
      <c r="A385" s="1">
        <v>42109.393263888887</v>
      </c>
      <c r="B385">
        <v>220336</v>
      </c>
      <c r="C385" t="s">
        <v>5</v>
      </c>
      <c r="D385" t="s">
        <v>8</v>
      </c>
      <c r="E385" s="4" t="s">
        <v>28</v>
      </c>
      <c r="F385" s="6">
        <f t="shared" si="15"/>
        <v>42109</v>
      </c>
      <c r="G385">
        <f t="shared" si="16"/>
        <v>0</v>
      </c>
      <c r="H385" t="str">
        <f>INDEX(State!$B$1:$I$1, MATCH(Data!$E385,State!$B$2:$I$2,0))</f>
        <v>Pennsylvania</v>
      </c>
      <c r="I385" t="str">
        <f t="shared" si="17"/>
        <v/>
      </c>
    </row>
    <row r="386" spans="1:9" x14ac:dyDescent="0.3">
      <c r="A386" s="1">
        <v>42109.393287037034</v>
      </c>
      <c r="B386">
        <v>220340</v>
      </c>
      <c r="C386" t="s">
        <v>3</v>
      </c>
      <c r="D386" t="s">
        <v>6</v>
      </c>
      <c r="E386" s="4" t="s">
        <v>28</v>
      </c>
      <c r="F386" s="6">
        <f t="shared" si="15"/>
        <v>42109</v>
      </c>
      <c r="G386">
        <f t="shared" si="16"/>
        <v>0</v>
      </c>
      <c r="H386" t="str">
        <f>INDEX(State!$B$1:$I$1, MATCH(Data!$E386,State!$B$2:$I$2,0))</f>
        <v>Pennsylvania</v>
      </c>
      <c r="I386" t="str">
        <f t="shared" si="17"/>
        <v/>
      </c>
    </row>
    <row r="387" spans="1:9" x14ac:dyDescent="0.3">
      <c r="A387" s="1">
        <v>42109.39607638889</v>
      </c>
      <c r="B387">
        <v>220352</v>
      </c>
      <c r="C387" t="s">
        <v>3</v>
      </c>
      <c r="D387" t="s">
        <v>6</v>
      </c>
      <c r="E387" s="4" t="s">
        <v>28</v>
      </c>
      <c r="F387" s="6">
        <f t="shared" ref="F387:F450" si="18">DATE(YEAR($A387),MONTH($A387),DAY($A387))</f>
        <v>42109</v>
      </c>
      <c r="G387">
        <f t="shared" ref="G387:G450" si="19">IF(AND($D387="Newsletters (internal)", $E387="New York"),1,0)</f>
        <v>0</v>
      </c>
      <c r="H387" t="str">
        <f>INDEX(State!$B$1:$I$1, MATCH(Data!$E387,State!$B$2:$I$2,0))</f>
        <v>Pennsylvania</v>
      </c>
      <c r="I387" t="str">
        <f t="shared" si="17"/>
        <v/>
      </c>
    </row>
    <row r="388" spans="1:9" x14ac:dyDescent="0.3">
      <c r="A388" s="1">
        <v>42109.408541666664</v>
      </c>
      <c r="B388">
        <v>220392</v>
      </c>
      <c r="C388" t="s">
        <v>3</v>
      </c>
      <c r="D388" t="s">
        <v>6</v>
      </c>
      <c r="E388" s="4" t="s">
        <v>28</v>
      </c>
      <c r="F388" s="6">
        <f t="shared" si="18"/>
        <v>42109</v>
      </c>
      <c r="G388">
        <f t="shared" si="19"/>
        <v>0</v>
      </c>
      <c r="H388" t="str">
        <f>INDEX(State!$B$1:$I$1, MATCH(Data!$E388,State!$B$2:$I$2,0))</f>
        <v>Pennsylvania</v>
      </c>
      <c r="I388" t="str">
        <f t="shared" ref="I388:I451" si="20">IF($F388 = DATE(2015,4,14),$B388,"")</f>
        <v/>
      </c>
    </row>
    <row r="389" spans="1:9" x14ac:dyDescent="0.3">
      <c r="A389" s="1">
        <v>42109.413437499999</v>
      </c>
      <c r="B389">
        <v>220418</v>
      </c>
      <c r="C389" t="s">
        <v>5</v>
      </c>
      <c r="D389" t="s">
        <v>6</v>
      </c>
      <c r="E389" s="4" t="s">
        <v>28</v>
      </c>
      <c r="F389" s="6">
        <f t="shared" si="18"/>
        <v>42109</v>
      </c>
      <c r="G389">
        <f t="shared" si="19"/>
        <v>0</v>
      </c>
      <c r="H389" t="str">
        <f>INDEX(State!$B$1:$I$1, MATCH(Data!$E389,State!$B$2:$I$2,0))</f>
        <v>Pennsylvania</v>
      </c>
      <c r="I389" t="str">
        <f t="shared" si="20"/>
        <v/>
      </c>
    </row>
    <row r="390" spans="1:9" x14ac:dyDescent="0.3">
      <c r="A390" s="1">
        <v>42109.413449074076</v>
      </c>
      <c r="B390">
        <v>220418</v>
      </c>
      <c r="C390" t="s">
        <v>5</v>
      </c>
      <c r="D390" t="s">
        <v>6</v>
      </c>
      <c r="E390" s="4" t="s">
        <v>28</v>
      </c>
      <c r="F390" s="6">
        <f t="shared" si="18"/>
        <v>42109</v>
      </c>
      <c r="G390">
        <f t="shared" si="19"/>
        <v>0</v>
      </c>
      <c r="H390" t="str">
        <f>INDEX(State!$B$1:$I$1, MATCH(Data!$E390,State!$B$2:$I$2,0))</f>
        <v>Pennsylvania</v>
      </c>
      <c r="I390" t="str">
        <f t="shared" si="20"/>
        <v/>
      </c>
    </row>
    <row r="391" spans="1:9" x14ac:dyDescent="0.3">
      <c r="A391" s="1">
        <v>42109.413449074076</v>
      </c>
      <c r="B391">
        <v>220419</v>
      </c>
      <c r="C391" t="s">
        <v>5</v>
      </c>
      <c r="D391" t="s">
        <v>10</v>
      </c>
      <c r="E391" s="4" t="s">
        <v>28</v>
      </c>
      <c r="F391" s="6">
        <f t="shared" si="18"/>
        <v>42109</v>
      </c>
      <c r="G391">
        <f t="shared" si="19"/>
        <v>0</v>
      </c>
      <c r="H391" t="str">
        <f>INDEX(State!$B$1:$I$1, MATCH(Data!$E391,State!$B$2:$I$2,0))</f>
        <v>Pennsylvania</v>
      </c>
      <c r="I391" t="str">
        <f t="shared" si="20"/>
        <v/>
      </c>
    </row>
    <row r="392" spans="1:9" x14ac:dyDescent="0.3">
      <c r="A392" s="1">
        <v>42109.414097222223</v>
      </c>
      <c r="B392">
        <v>220423</v>
      </c>
      <c r="C392" t="s">
        <v>5</v>
      </c>
      <c r="D392" t="s">
        <v>6</v>
      </c>
      <c r="E392" s="4" t="s">
        <v>28</v>
      </c>
      <c r="F392" s="6">
        <f t="shared" si="18"/>
        <v>42109</v>
      </c>
      <c r="G392">
        <f t="shared" si="19"/>
        <v>0</v>
      </c>
      <c r="H392" t="str">
        <f>INDEX(State!$B$1:$I$1, MATCH(Data!$E392,State!$B$2:$I$2,0))</f>
        <v>Pennsylvania</v>
      </c>
      <c r="I392" t="str">
        <f t="shared" si="20"/>
        <v/>
      </c>
    </row>
    <row r="393" spans="1:9" x14ac:dyDescent="0.3">
      <c r="A393" s="1">
        <v>42109.416192129633</v>
      </c>
      <c r="B393">
        <v>220435</v>
      </c>
      <c r="C393" t="s">
        <v>3</v>
      </c>
      <c r="D393" t="s">
        <v>6</v>
      </c>
      <c r="E393" s="4" t="s">
        <v>28</v>
      </c>
      <c r="F393" s="6">
        <f t="shared" si="18"/>
        <v>42109</v>
      </c>
      <c r="G393">
        <f t="shared" si="19"/>
        <v>0</v>
      </c>
      <c r="H393" t="str">
        <f>INDEX(State!$B$1:$I$1, MATCH(Data!$E393,State!$B$2:$I$2,0))</f>
        <v>Pennsylvania</v>
      </c>
      <c r="I393" t="str">
        <f t="shared" si="20"/>
        <v/>
      </c>
    </row>
    <row r="394" spans="1:9" x14ac:dyDescent="0.3">
      <c r="A394" s="1">
        <v>42109.425243055557</v>
      </c>
      <c r="B394">
        <v>220456</v>
      </c>
      <c r="C394" t="s">
        <v>3</v>
      </c>
      <c r="D394" t="s">
        <v>6</v>
      </c>
      <c r="E394" s="4" t="s">
        <v>28</v>
      </c>
      <c r="F394" s="6">
        <f t="shared" si="18"/>
        <v>42109</v>
      </c>
      <c r="G394">
        <f t="shared" si="19"/>
        <v>0</v>
      </c>
      <c r="H394" t="str">
        <f>INDEX(State!$B$1:$I$1, MATCH(Data!$E394,State!$B$2:$I$2,0))</f>
        <v>Pennsylvania</v>
      </c>
      <c r="I394" t="str">
        <f t="shared" si="20"/>
        <v/>
      </c>
    </row>
    <row r="395" spans="1:9" x14ac:dyDescent="0.3">
      <c r="A395" s="1">
        <v>42109.432268518518</v>
      </c>
      <c r="B395">
        <v>220483</v>
      </c>
      <c r="C395" t="s">
        <v>3</v>
      </c>
      <c r="D395" t="s">
        <v>8</v>
      </c>
      <c r="E395" s="4" t="s">
        <v>28</v>
      </c>
      <c r="F395" s="6">
        <f t="shared" si="18"/>
        <v>42109</v>
      </c>
      <c r="G395">
        <f t="shared" si="19"/>
        <v>0</v>
      </c>
      <c r="H395" t="str">
        <f>INDEX(State!$B$1:$I$1, MATCH(Data!$E395,State!$B$2:$I$2,0))</f>
        <v>Pennsylvania</v>
      </c>
      <c r="I395" t="str">
        <f t="shared" si="20"/>
        <v/>
      </c>
    </row>
    <row r="396" spans="1:9" x14ac:dyDescent="0.3">
      <c r="A396" s="1">
        <v>42109.449537037035</v>
      </c>
      <c r="B396">
        <v>220537</v>
      </c>
      <c r="C396" t="s">
        <v>3</v>
      </c>
      <c r="D396" t="s">
        <v>7</v>
      </c>
      <c r="E396" s="4" t="s">
        <v>28</v>
      </c>
      <c r="F396" s="6">
        <f t="shared" si="18"/>
        <v>42109</v>
      </c>
      <c r="G396">
        <f t="shared" si="19"/>
        <v>0</v>
      </c>
      <c r="H396" t="str">
        <f>INDEX(State!$B$1:$I$1, MATCH(Data!$E396,State!$B$2:$I$2,0))</f>
        <v>Pennsylvania</v>
      </c>
      <c r="I396" t="str">
        <f t="shared" si="20"/>
        <v/>
      </c>
    </row>
    <row r="397" spans="1:9" x14ac:dyDescent="0.3">
      <c r="A397" s="1">
        <v>42109.449513888889</v>
      </c>
      <c r="B397">
        <v>220544</v>
      </c>
      <c r="C397" t="s">
        <v>3</v>
      </c>
      <c r="D397" t="s">
        <v>10</v>
      </c>
      <c r="E397" s="4" t="s">
        <v>28</v>
      </c>
      <c r="F397" s="6">
        <f t="shared" si="18"/>
        <v>42109</v>
      </c>
      <c r="G397">
        <f t="shared" si="19"/>
        <v>0</v>
      </c>
      <c r="H397" t="str">
        <f>INDEX(State!$B$1:$I$1, MATCH(Data!$E397,State!$B$2:$I$2,0))</f>
        <v>Pennsylvania</v>
      </c>
      <c r="I397" t="str">
        <f t="shared" si="20"/>
        <v/>
      </c>
    </row>
    <row r="398" spans="1:9" x14ac:dyDescent="0.3">
      <c r="A398" s="1">
        <v>42109.455069444448</v>
      </c>
      <c r="B398">
        <v>220564</v>
      </c>
      <c r="C398" t="s">
        <v>3</v>
      </c>
      <c r="D398" t="s">
        <v>8</v>
      </c>
      <c r="E398" s="4" t="s">
        <v>28</v>
      </c>
      <c r="F398" s="6">
        <f t="shared" si="18"/>
        <v>42109</v>
      </c>
      <c r="G398">
        <f t="shared" si="19"/>
        <v>0</v>
      </c>
      <c r="H398" t="str">
        <f>INDEX(State!$B$1:$I$1, MATCH(Data!$E398,State!$B$2:$I$2,0))</f>
        <v>Pennsylvania</v>
      </c>
      <c r="I398" t="str">
        <f t="shared" si="20"/>
        <v/>
      </c>
    </row>
    <row r="399" spans="1:9" x14ac:dyDescent="0.3">
      <c r="A399" s="1">
        <v>42109.456458333334</v>
      </c>
      <c r="B399">
        <v>220569</v>
      </c>
      <c r="C399" t="s">
        <v>5</v>
      </c>
      <c r="D399" t="s">
        <v>10</v>
      </c>
      <c r="E399" s="4" t="s">
        <v>28</v>
      </c>
      <c r="F399" s="6">
        <f t="shared" si="18"/>
        <v>42109</v>
      </c>
      <c r="G399">
        <f t="shared" si="19"/>
        <v>0</v>
      </c>
      <c r="H399" t="str">
        <f>INDEX(State!$B$1:$I$1, MATCH(Data!$E399,State!$B$2:$I$2,0))</f>
        <v>Pennsylvania</v>
      </c>
      <c r="I399" t="str">
        <f t="shared" si="20"/>
        <v/>
      </c>
    </row>
    <row r="400" spans="1:9" x14ac:dyDescent="0.3">
      <c r="A400" s="1">
        <v>42109.45716435185</v>
      </c>
      <c r="B400">
        <v>220572</v>
      </c>
      <c r="C400" t="s">
        <v>3</v>
      </c>
      <c r="D400" t="s">
        <v>6</v>
      </c>
      <c r="E400" s="4" t="s">
        <v>28</v>
      </c>
      <c r="F400" s="6">
        <f t="shared" si="18"/>
        <v>42109</v>
      </c>
      <c r="G400">
        <f t="shared" si="19"/>
        <v>0</v>
      </c>
      <c r="H400" t="str">
        <f>INDEX(State!$B$1:$I$1, MATCH(Data!$E400,State!$B$2:$I$2,0))</f>
        <v>Pennsylvania</v>
      </c>
      <c r="I400" t="str">
        <f t="shared" si="20"/>
        <v/>
      </c>
    </row>
    <row r="401" spans="1:9" x14ac:dyDescent="0.3">
      <c r="A401" s="1">
        <v>42109.461319444446</v>
      </c>
      <c r="B401">
        <v>220579</v>
      </c>
      <c r="C401" t="s">
        <v>3</v>
      </c>
      <c r="D401" t="s">
        <v>7</v>
      </c>
      <c r="E401" s="4" t="s">
        <v>28</v>
      </c>
      <c r="F401" s="6">
        <f t="shared" si="18"/>
        <v>42109</v>
      </c>
      <c r="G401">
        <f t="shared" si="19"/>
        <v>0</v>
      </c>
      <c r="H401" t="str">
        <f>INDEX(State!$B$1:$I$1, MATCH(Data!$E401,State!$B$2:$I$2,0))</f>
        <v>Pennsylvania</v>
      </c>
      <c r="I401" t="str">
        <f t="shared" si="20"/>
        <v/>
      </c>
    </row>
    <row r="402" spans="1:9" x14ac:dyDescent="0.3">
      <c r="A402" s="1">
        <v>42109.464120370372</v>
      </c>
      <c r="B402">
        <v>220592</v>
      </c>
      <c r="C402" t="s">
        <v>3</v>
      </c>
      <c r="D402" t="s">
        <v>6</v>
      </c>
      <c r="E402" s="4" t="s">
        <v>28</v>
      </c>
      <c r="F402" s="6">
        <f t="shared" si="18"/>
        <v>42109</v>
      </c>
      <c r="G402">
        <f t="shared" si="19"/>
        <v>0</v>
      </c>
      <c r="H402" t="str">
        <f>INDEX(State!$B$1:$I$1, MATCH(Data!$E402,State!$B$2:$I$2,0))</f>
        <v>Pennsylvania</v>
      </c>
      <c r="I402" t="str">
        <f t="shared" si="20"/>
        <v/>
      </c>
    </row>
    <row r="403" spans="1:9" x14ac:dyDescent="0.3">
      <c r="A403" s="1">
        <v>42109.491875</v>
      </c>
      <c r="B403">
        <v>220605</v>
      </c>
      <c r="C403" t="s">
        <v>3</v>
      </c>
      <c r="D403" t="s">
        <v>8</v>
      </c>
      <c r="E403" s="4" t="s">
        <v>28</v>
      </c>
      <c r="F403" s="6">
        <f t="shared" si="18"/>
        <v>42109</v>
      </c>
      <c r="G403">
        <f t="shared" si="19"/>
        <v>0</v>
      </c>
      <c r="H403" t="str">
        <f>INDEX(State!$B$1:$I$1, MATCH(Data!$E403,State!$B$2:$I$2,0))</f>
        <v>Pennsylvania</v>
      </c>
      <c r="I403" t="str">
        <f t="shared" si="20"/>
        <v/>
      </c>
    </row>
    <row r="404" spans="1:9" x14ac:dyDescent="0.3">
      <c r="A404" s="1">
        <v>42109.477986111109</v>
      </c>
      <c r="B404">
        <v>220639</v>
      </c>
      <c r="C404" t="s">
        <v>3</v>
      </c>
      <c r="D404" t="s">
        <v>8</v>
      </c>
      <c r="E404" s="4" t="s">
        <v>28</v>
      </c>
      <c r="F404" s="6">
        <f t="shared" si="18"/>
        <v>42109</v>
      </c>
      <c r="G404">
        <f t="shared" si="19"/>
        <v>0</v>
      </c>
      <c r="H404" t="str">
        <f>INDEX(State!$B$1:$I$1, MATCH(Data!$E404,State!$B$2:$I$2,0))</f>
        <v>Pennsylvania</v>
      </c>
      <c r="I404" t="str">
        <f t="shared" si="20"/>
        <v/>
      </c>
    </row>
    <row r="405" spans="1:9" x14ac:dyDescent="0.3">
      <c r="A405" s="1">
        <v>42109.481458333335</v>
      </c>
      <c r="B405">
        <v>220645</v>
      </c>
      <c r="C405" t="s">
        <v>3</v>
      </c>
      <c r="D405" t="s">
        <v>7</v>
      </c>
      <c r="E405" s="4" t="s">
        <v>28</v>
      </c>
      <c r="F405" s="6">
        <f t="shared" si="18"/>
        <v>42109</v>
      </c>
      <c r="G405">
        <f t="shared" si="19"/>
        <v>0</v>
      </c>
      <c r="H405" t="str">
        <f>INDEX(State!$B$1:$I$1, MATCH(Data!$E405,State!$B$2:$I$2,0))</f>
        <v>Pennsylvania</v>
      </c>
      <c r="I405" t="str">
        <f t="shared" si="20"/>
        <v/>
      </c>
    </row>
    <row r="406" spans="1:9" x14ac:dyDescent="0.3">
      <c r="A406" s="1">
        <v>42109.485625000001</v>
      </c>
      <c r="B406">
        <v>220654</v>
      </c>
      <c r="C406" t="s">
        <v>3</v>
      </c>
      <c r="D406" t="s">
        <v>6</v>
      </c>
      <c r="E406" s="4" t="s">
        <v>28</v>
      </c>
      <c r="F406" s="6">
        <f t="shared" si="18"/>
        <v>42109</v>
      </c>
      <c r="G406">
        <f t="shared" si="19"/>
        <v>0</v>
      </c>
      <c r="H406" t="str">
        <f>INDEX(State!$B$1:$I$1, MATCH(Data!$E406,State!$B$2:$I$2,0))</f>
        <v>Pennsylvania</v>
      </c>
      <c r="I406" t="str">
        <f t="shared" si="20"/>
        <v/>
      </c>
    </row>
    <row r="407" spans="1:9" x14ac:dyDescent="0.3">
      <c r="A407" s="1">
        <v>42109.496759259258</v>
      </c>
      <c r="B407">
        <v>220686</v>
      </c>
      <c r="C407" t="s">
        <v>9</v>
      </c>
      <c r="D407" t="s">
        <v>10</v>
      </c>
      <c r="E407" s="4" t="s">
        <v>28</v>
      </c>
      <c r="F407" s="6">
        <f t="shared" si="18"/>
        <v>42109</v>
      </c>
      <c r="G407">
        <f t="shared" si="19"/>
        <v>0</v>
      </c>
      <c r="H407" t="str">
        <f>INDEX(State!$B$1:$I$1, MATCH(Data!$E407,State!$B$2:$I$2,0))</f>
        <v>Pennsylvania</v>
      </c>
      <c r="I407" t="str">
        <f t="shared" si="20"/>
        <v/>
      </c>
    </row>
    <row r="408" spans="1:9" x14ac:dyDescent="0.3">
      <c r="A408" s="1">
        <v>42109.501597222225</v>
      </c>
      <c r="B408">
        <v>220700</v>
      </c>
      <c r="C408" t="s">
        <v>3</v>
      </c>
      <c r="D408" t="s">
        <v>6</v>
      </c>
      <c r="E408" s="4" t="s">
        <v>28</v>
      </c>
      <c r="F408" s="6">
        <f t="shared" si="18"/>
        <v>42109</v>
      </c>
      <c r="G408">
        <f t="shared" si="19"/>
        <v>0</v>
      </c>
      <c r="H408" t="str">
        <f>INDEX(State!$B$1:$I$1, MATCH(Data!$E408,State!$B$2:$I$2,0))</f>
        <v>Pennsylvania</v>
      </c>
      <c r="I408" t="str">
        <f t="shared" si="20"/>
        <v/>
      </c>
    </row>
    <row r="409" spans="1:9" x14ac:dyDescent="0.3">
      <c r="A409" s="1">
        <v>42109.504386574074</v>
      </c>
      <c r="B409">
        <v>220705</v>
      </c>
      <c r="C409" t="s">
        <v>3</v>
      </c>
      <c r="D409" t="s">
        <v>10</v>
      </c>
      <c r="E409" s="4" t="s">
        <v>28</v>
      </c>
      <c r="F409" s="6">
        <f t="shared" si="18"/>
        <v>42109</v>
      </c>
      <c r="G409">
        <f t="shared" si="19"/>
        <v>0</v>
      </c>
      <c r="H409" t="str">
        <f>INDEX(State!$B$1:$I$1, MATCH(Data!$E409,State!$B$2:$I$2,0))</f>
        <v>Pennsylvania</v>
      </c>
      <c r="I409" t="str">
        <f t="shared" si="20"/>
        <v/>
      </c>
    </row>
    <row r="410" spans="1:9" x14ac:dyDescent="0.3">
      <c r="A410" s="1">
        <v>42109.50577546296</v>
      </c>
      <c r="B410">
        <v>220709</v>
      </c>
      <c r="C410" t="s">
        <v>4</v>
      </c>
      <c r="D410" t="s">
        <v>6</v>
      </c>
      <c r="E410" s="4" t="s">
        <v>28</v>
      </c>
      <c r="F410" s="6">
        <f t="shared" si="18"/>
        <v>42109</v>
      </c>
      <c r="G410">
        <f t="shared" si="19"/>
        <v>0</v>
      </c>
      <c r="H410" t="str">
        <f>INDEX(State!$B$1:$I$1, MATCH(Data!$E410,State!$B$2:$I$2,0))</f>
        <v>Pennsylvania</v>
      </c>
      <c r="I410" t="str">
        <f t="shared" si="20"/>
        <v/>
      </c>
    </row>
    <row r="411" spans="1:9" x14ac:dyDescent="0.3">
      <c r="A411" s="1">
        <v>42109.506481481483</v>
      </c>
      <c r="B411">
        <v>220714</v>
      </c>
      <c r="C411" t="s">
        <v>3</v>
      </c>
      <c r="D411" t="s">
        <v>6</v>
      </c>
      <c r="E411" s="4" t="s">
        <v>28</v>
      </c>
      <c r="F411" s="6">
        <f t="shared" si="18"/>
        <v>42109</v>
      </c>
      <c r="G411">
        <f t="shared" si="19"/>
        <v>0</v>
      </c>
      <c r="H411" t="str">
        <f>INDEX(State!$B$1:$I$1, MATCH(Data!$E411,State!$B$2:$I$2,0))</f>
        <v>Pennsylvania</v>
      </c>
      <c r="I411" t="str">
        <f t="shared" si="20"/>
        <v/>
      </c>
    </row>
    <row r="412" spans="1:9" x14ac:dyDescent="0.3">
      <c r="A412" s="1">
        <v>42109.509942129633</v>
      </c>
      <c r="B412">
        <v>220729</v>
      </c>
      <c r="C412" t="s">
        <v>3</v>
      </c>
      <c r="D412" t="s">
        <v>6</v>
      </c>
      <c r="E412" s="4" t="s">
        <v>28</v>
      </c>
      <c r="F412" s="6">
        <f t="shared" si="18"/>
        <v>42109</v>
      </c>
      <c r="G412">
        <f t="shared" si="19"/>
        <v>0</v>
      </c>
      <c r="H412" t="str">
        <f>INDEX(State!$B$1:$I$1, MATCH(Data!$E412,State!$B$2:$I$2,0))</f>
        <v>Pennsylvania</v>
      </c>
      <c r="I412" t="str">
        <f t="shared" si="20"/>
        <v/>
      </c>
    </row>
    <row r="413" spans="1:9" x14ac:dyDescent="0.3">
      <c r="A413" s="1">
        <v>42109.51898148148</v>
      </c>
      <c r="B413">
        <v>220753</v>
      </c>
      <c r="C413" t="s">
        <v>5</v>
      </c>
      <c r="D413" t="s">
        <v>6</v>
      </c>
      <c r="E413" s="4" t="s">
        <v>28</v>
      </c>
      <c r="F413" s="6">
        <f t="shared" si="18"/>
        <v>42109</v>
      </c>
      <c r="G413">
        <f t="shared" si="19"/>
        <v>0</v>
      </c>
      <c r="H413" t="str">
        <f>INDEX(State!$B$1:$I$1, MATCH(Data!$E413,State!$B$2:$I$2,0))</f>
        <v>Pennsylvania</v>
      </c>
      <c r="I413" t="str">
        <f t="shared" si="20"/>
        <v/>
      </c>
    </row>
    <row r="414" spans="1:9" x14ac:dyDescent="0.3">
      <c r="A414" s="1">
        <v>42109.527303240742</v>
      </c>
      <c r="B414">
        <v>220775</v>
      </c>
      <c r="C414" t="s">
        <v>3</v>
      </c>
      <c r="D414" t="s">
        <v>6</v>
      </c>
      <c r="E414" s="4" t="s">
        <v>28</v>
      </c>
      <c r="F414" s="6">
        <f t="shared" si="18"/>
        <v>42109</v>
      </c>
      <c r="G414">
        <f t="shared" si="19"/>
        <v>0</v>
      </c>
      <c r="H414" t="str">
        <f>INDEX(State!$B$1:$I$1, MATCH(Data!$E414,State!$B$2:$I$2,0))</f>
        <v>Pennsylvania</v>
      </c>
      <c r="I414" t="str">
        <f t="shared" si="20"/>
        <v/>
      </c>
    </row>
    <row r="415" spans="1:9" x14ac:dyDescent="0.3">
      <c r="A415" s="1">
        <v>42109.527314814812</v>
      </c>
      <c r="B415">
        <v>220776</v>
      </c>
      <c r="C415" t="s">
        <v>3</v>
      </c>
      <c r="D415" t="s">
        <v>7</v>
      </c>
      <c r="E415" s="4" t="s">
        <v>28</v>
      </c>
      <c r="F415" s="6">
        <f t="shared" si="18"/>
        <v>42109</v>
      </c>
      <c r="G415">
        <f t="shared" si="19"/>
        <v>0</v>
      </c>
      <c r="H415" t="str">
        <f>INDEX(State!$B$1:$I$1, MATCH(Data!$E415,State!$B$2:$I$2,0))</f>
        <v>Pennsylvania</v>
      </c>
      <c r="I415" t="str">
        <f t="shared" si="20"/>
        <v/>
      </c>
    </row>
    <row r="416" spans="1:9" x14ac:dyDescent="0.3">
      <c r="A416" s="1">
        <v>42109.532881944448</v>
      </c>
      <c r="B416">
        <v>220798</v>
      </c>
      <c r="C416" t="s">
        <v>4</v>
      </c>
      <c r="D416" t="s">
        <v>7</v>
      </c>
      <c r="E416" s="4" t="s">
        <v>28</v>
      </c>
      <c r="F416" s="6">
        <f t="shared" si="18"/>
        <v>42109</v>
      </c>
      <c r="G416">
        <f t="shared" si="19"/>
        <v>0</v>
      </c>
      <c r="H416" t="str">
        <f>INDEX(State!$B$1:$I$1, MATCH(Data!$E416,State!$B$2:$I$2,0))</f>
        <v>Pennsylvania</v>
      </c>
      <c r="I416" t="str">
        <f t="shared" si="20"/>
        <v/>
      </c>
    </row>
    <row r="417" spans="1:9" x14ac:dyDescent="0.3">
      <c r="A417" s="1">
        <v>42109.534247685187</v>
      </c>
      <c r="B417">
        <v>220800</v>
      </c>
      <c r="C417" t="s">
        <v>5</v>
      </c>
      <c r="D417" t="s">
        <v>6</v>
      </c>
      <c r="E417" s="4" t="s">
        <v>28</v>
      </c>
      <c r="F417" s="6">
        <f t="shared" si="18"/>
        <v>42109</v>
      </c>
      <c r="G417">
        <f t="shared" si="19"/>
        <v>0</v>
      </c>
      <c r="H417" t="str">
        <f>INDEX(State!$B$1:$I$1, MATCH(Data!$E417,State!$B$2:$I$2,0))</f>
        <v>Pennsylvania</v>
      </c>
      <c r="I417" t="str">
        <f t="shared" si="20"/>
        <v/>
      </c>
    </row>
    <row r="418" spans="1:9" x14ac:dyDescent="0.3">
      <c r="A418" s="1">
        <v>42109.541898148149</v>
      </c>
      <c r="B418">
        <v>220815</v>
      </c>
      <c r="C418" t="s">
        <v>3</v>
      </c>
      <c r="D418" t="s">
        <v>10</v>
      </c>
      <c r="E418" s="4" t="s">
        <v>28</v>
      </c>
      <c r="F418" s="6">
        <f t="shared" si="18"/>
        <v>42109</v>
      </c>
      <c r="G418">
        <f t="shared" si="19"/>
        <v>0</v>
      </c>
      <c r="H418" t="str">
        <f>INDEX(State!$B$1:$I$1, MATCH(Data!$E418,State!$B$2:$I$2,0))</f>
        <v>Pennsylvania</v>
      </c>
      <c r="I418" t="str">
        <f t="shared" si="20"/>
        <v/>
      </c>
    </row>
    <row r="419" spans="1:9" x14ac:dyDescent="0.3">
      <c r="A419" s="1">
        <v>42109.542581018519</v>
      </c>
      <c r="B419">
        <v>220831</v>
      </c>
      <c r="C419" t="s">
        <v>3</v>
      </c>
      <c r="D419" t="s">
        <v>6</v>
      </c>
      <c r="E419" s="4" t="s">
        <v>28</v>
      </c>
      <c r="F419" s="6">
        <f t="shared" si="18"/>
        <v>42109</v>
      </c>
      <c r="G419">
        <f t="shared" si="19"/>
        <v>0</v>
      </c>
      <c r="H419" t="str">
        <f>INDEX(State!$B$1:$I$1, MATCH(Data!$E419,State!$B$2:$I$2,0))</f>
        <v>Pennsylvania</v>
      </c>
      <c r="I419" t="str">
        <f t="shared" si="20"/>
        <v/>
      </c>
    </row>
    <row r="420" spans="1:9" x14ac:dyDescent="0.3">
      <c r="A420" s="1">
        <v>42109.546053240738</v>
      </c>
      <c r="B420">
        <v>220832</v>
      </c>
      <c r="C420" t="s">
        <v>5</v>
      </c>
      <c r="D420" t="s">
        <v>6</v>
      </c>
      <c r="E420" s="4" t="s">
        <v>28</v>
      </c>
      <c r="F420" s="6">
        <f t="shared" si="18"/>
        <v>42109</v>
      </c>
      <c r="G420">
        <f t="shared" si="19"/>
        <v>0</v>
      </c>
      <c r="H420" t="str">
        <f>INDEX(State!$B$1:$I$1, MATCH(Data!$E420,State!$B$2:$I$2,0))</f>
        <v>Pennsylvania</v>
      </c>
      <c r="I420" t="str">
        <f t="shared" si="20"/>
        <v/>
      </c>
    </row>
    <row r="421" spans="1:9" x14ac:dyDescent="0.3">
      <c r="A421" s="1">
        <v>42109.543263888889</v>
      </c>
      <c r="B421">
        <v>220833</v>
      </c>
      <c r="C421" t="s">
        <v>4</v>
      </c>
      <c r="D421" t="s">
        <v>7</v>
      </c>
      <c r="E421" s="4" t="s">
        <v>28</v>
      </c>
      <c r="F421" s="6">
        <f t="shared" si="18"/>
        <v>42109</v>
      </c>
      <c r="G421">
        <f t="shared" si="19"/>
        <v>0</v>
      </c>
      <c r="H421" t="str">
        <f>INDEX(State!$B$1:$I$1, MATCH(Data!$E421,State!$B$2:$I$2,0))</f>
        <v>Pennsylvania</v>
      </c>
      <c r="I421" t="str">
        <f t="shared" si="20"/>
        <v/>
      </c>
    </row>
    <row r="422" spans="1:9" x14ac:dyDescent="0.3">
      <c r="A422" s="1">
        <v>42109.547442129631</v>
      </c>
      <c r="B422">
        <v>220847</v>
      </c>
      <c r="C422" t="s">
        <v>3</v>
      </c>
      <c r="D422" t="s">
        <v>6</v>
      </c>
      <c r="E422" s="4" t="s">
        <v>28</v>
      </c>
      <c r="F422" s="6">
        <f t="shared" si="18"/>
        <v>42109</v>
      </c>
      <c r="G422">
        <f t="shared" si="19"/>
        <v>0</v>
      </c>
      <c r="H422" t="str">
        <f>INDEX(State!$B$1:$I$1, MATCH(Data!$E422,State!$B$2:$I$2,0))</f>
        <v>Pennsylvania</v>
      </c>
      <c r="I422" t="str">
        <f t="shared" si="20"/>
        <v/>
      </c>
    </row>
    <row r="423" spans="1:9" x14ac:dyDescent="0.3">
      <c r="A423" s="1">
        <v>42109.560659722221</v>
      </c>
      <c r="B423">
        <v>220879</v>
      </c>
      <c r="C423" t="s">
        <v>3</v>
      </c>
      <c r="D423" t="s">
        <v>6</v>
      </c>
      <c r="E423" s="4" t="s">
        <v>28</v>
      </c>
      <c r="F423" s="6">
        <f t="shared" si="18"/>
        <v>42109</v>
      </c>
      <c r="G423">
        <f t="shared" si="19"/>
        <v>0</v>
      </c>
      <c r="H423" t="str">
        <f>INDEX(State!$B$1:$I$1, MATCH(Data!$E423,State!$B$2:$I$2,0))</f>
        <v>Pennsylvania</v>
      </c>
      <c r="I423" t="str">
        <f t="shared" si="20"/>
        <v/>
      </c>
    </row>
    <row r="424" spans="1:9" x14ac:dyDescent="0.3">
      <c r="A424" s="1">
        <v>42109.571747685186</v>
      </c>
      <c r="B424">
        <v>220915</v>
      </c>
      <c r="C424" t="s">
        <v>3</v>
      </c>
      <c r="D424" t="s">
        <v>10</v>
      </c>
      <c r="E424" s="4" t="s">
        <v>28</v>
      </c>
      <c r="F424" s="6">
        <f t="shared" si="18"/>
        <v>42109</v>
      </c>
      <c r="G424">
        <f t="shared" si="19"/>
        <v>0</v>
      </c>
      <c r="H424" t="str">
        <f>INDEX(State!$B$1:$I$1, MATCH(Data!$E424,State!$B$2:$I$2,0))</f>
        <v>Pennsylvania</v>
      </c>
      <c r="I424" t="str">
        <f t="shared" si="20"/>
        <v/>
      </c>
    </row>
    <row r="425" spans="1:9" x14ac:dyDescent="0.3">
      <c r="A425" s="1">
        <v>42109.572442129633</v>
      </c>
      <c r="B425">
        <v>220932</v>
      </c>
      <c r="C425" t="s">
        <v>5</v>
      </c>
      <c r="D425" t="s">
        <v>6</v>
      </c>
      <c r="E425" s="4" t="s">
        <v>28</v>
      </c>
      <c r="F425" s="6">
        <f t="shared" si="18"/>
        <v>42109</v>
      </c>
      <c r="G425">
        <f t="shared" si="19"/>
        <v>0</v>
      </c>
      <c r="H425" t="str">
        <f>INDEX(State!$B$1:$I$1, MATCH(Data!$E425,State!$B$2:$I$2,0))</f>
        <v>Pennsylvania</v>
      </c>
      <c r="I425" t="str">
        <f t="shared" si="20"/>
        <v/>
      </c>
    </row>
    <row r="426" spans="1:9" x14ac:dyDescent="0.3">
      <c r="A426" s="1">
        <v>42109.575902777775</v>
      </c>
      <c r="B426">
        <v>220944</v>
      </c>
      <c r="C426" t="s">
        <v>3</v>
      </c>
      <c r="D426" t="s">
        <v>6</v>
      </c>
      <c r="E426" s="4" t="s">
        <v>28</v>
      </c>
      <c r="F426" s="6">
        <f t="shared" si="18"/>
        <v>42109</v>
      </c>
      <c r="G426">
        <f t="shared" si="19"/>
        <v>0</v>
      </c>
      <c r="H426" t="str">
        <f>INDEX(State!$B$1:$I$1, MATCH(Data!$E426,State!$B$2:$I$2,0))</f>
        <v>Pennsylvania</v>
      </c>
      <c r="I426" t="str">
        <f t="shared" si="20"/>
        <v/>
      </c>
    </row>
    <row r="427" spans="1:9" x14ac:dyDescent="0.3">
      <c r="A427" s="1">
        <v>42109.743969907409</v>
      </c>
      <c r="B427">
        <v>220988</v>
      </c>
      <c r="C427" t="s">
        <v>5</v>
      </c>
      <c r="D427" t="s">
        <v>6</v>
      </c>
      <c r="E427" s="4" t="s">
        <v>28</v>
      </c>
      <c r="F427" s="6">
        <f t="shared" si="18"/>
        <v>42109</v>
      </c>
      <c r="G427">
        <f t="shared" si="19"/>
        <v>0</v>
      </c>
      <c r="H427" t="str">
        <f>INDEX(State!$B$1:$I$1, MATCH(Data!$E427,State!$B$2:$I$2,0))</f>
        <v>Pennsylvania</v>
      </c>
      <c r="I427" t="str">
        <f t="shared" si="20"/>
        <v/>
      </c>
    </row>
    <row r="428" spans="1:9" x14ac:dyDescent="0.3">
      <c r="A428" s="1">
        <v>42109.589131944442</v>
      </c>
      <c r="B428">
        <v>220992</v>
      </c>
      <c r="C428" t="s">
        <v>3</v>
      </c>
      <c r="D428" t="s">
        <v>6</v>
      </c>
      <c r="E428" s="4" t="s">
        <v>28</v>
      </c>
      <c r="F428" s="6">
        <f t="shared" si="18"/>
        <v>42109</v>
      </c>
      <c r="G428">
        <f t="shared" si="19"/>
        <v>0</v>
      </c>
      <c r="H428" t="str">
        <f>INDEX(State!$B$1:$I$1, MATCH(Data!$E428,State!$B$2:$I$2,0))</f>
        <v>Pennsylvania</v>
      </c>
      <c r="I428" t="str">
        <f t="shared" si="20"/>
        <v/>
      </c>
    </row>
    <row r="429" spans="1:9" x14ac:dyDescent="0.3">
      <c r="A429" s="1">
        <v>42109.594664351855</v>
      </c>
      <c r="B429">
        <v>221011</v>
      </c>
      <c r="C429" t="s">
        <v>3</v>
      </c>
      <c r="D429" t="s">
        <v>10</v>
      </c>
      <c r="E429" s="4" t="s">
        <v>28</v>
      </c>
      <c r="F429" s="6">
        <f t="shared" si="18"/>
        <v>42109</v>
      </c>
      <c r="G429">
        <f t="shared" si="19"/>
        <v>0</v>
      </c>
      <c r="H429" t="str">
        <f>INDEX(State!$B$1:$I$1, MATCH(Data!$E429,State!$B$2:$I$2,0))</f>
        <v>Pennsylvania</v>
      </c>
      <c r="I429" t="str">
        <f t="shared" si="20"/>
        <v/>
      </c>
    </row>
    <row r="430" spans="1:9" x14ac:dyDescent="0.3">
      <c r="A430" s="1">
        <v>42109.605081018519</v>
      </c>
      <c r="B430">
        <v>221045</v>
      </c>
      <c r="C430" t="s">
        <v>5</v>
      </c>
      <c r="D430" t="s">
        <v>6</v>
      </c>
      <c r="E430" s="4" t="s">
        <v>28</v>
      </c>
      <c r="F430" s="6">
        <f t="shared" si="18"/>
        <v>42109</v>
      </c>
      <c r="G430">
        <f t="shared" si="19"/>
        <v>0</v>
      </c>
      <c r="H430" t="str">
        <f>INDEX(State!$B$1:$I$1, MATCH(Data!$E430,State!$B$2:$I$2,0))</f>
        <v>Pennsylvania</v>
      </c>
      <c r="I430" t="str">
        <f t="shared" si="20"/>
        <v/>
      </c>
    </row>
    <row r="431" spans="1:9" x14ac:dyDescent="0.3">
      <c r="A431" s="1">
        <v>42109.603692129633</v>
      </c>
      <c r="B431">
        <v>221046</v>
      </c>
      <c r="C431" t="s">
        <v>5</v>
      </c>
      <c r="D431" t="s">
        <v>6</v>
      </c>
      <c r="E431" s="4" t="s">
        <v>28</v>
      </c>
      <c r="F431" s="6">
        <f t="shared" si="18"/>
        <v>42109</v>
      </c>
      <c r="G431">
        <f t="shared" si="19"/>
        <v>0</v>
      </c>
      <c r="H431" t="str">
        <f>INDEX(State!$B$1:$I$1, MATCH(Data!$E431,State!$B$2:$I$2,0))</f>
        <v>Pennsylvania</v>
      </c>
      <c r="I431" t="str">
        <f t="shared" si="20"/>
        <v/>
      </c>
    </row>
    <row r="432" spans="1:9" x14ac:dyDescent="0.3">
      <c r="A432" s="1">
        <v>42109.610625000001</v>
      </c>
      <c r="B432">
        <v>221052</v>
      </c>
      <c r="C432" t="s">
        <v>5</v>
      </c>
      <c r="D432" t="s">
        <v>8</v>
      </c>
      <c r="E432" s="4" t="s">
        <v>28</v>
      </c>
      <c r="F432" s="6">
        <f t="shared" si="18"/>
        <v>42109</v>
      </c>
      <c r="G432">
        <f t="shared" si="19"/>
        <v>0</v>
      </c>
      <c r="H432" t="str">
        <f>INDEX(State!$B$1:$I$1, MATCH(Data!$E432,State!$B$2:$I$2,0))</f>
        <v>Pennsylvania</v>
      </c>
      <c r="I432" t="str">
        <f t="shared" si="20"/>
        <v/>
      </c>
    </row>
    <row r="433" spans="1:9" x14ac:dyDescent="0.3">
      <c r="A433" s="1">
        <v>42109.613402777781</v>
      </c>
      <c r="B433">
        <v>221079</v>
      </c>
      <c r="C433" t="s">
        <v>5</v>
      </c>
      <c r="D433" t="s">
        <v>10</v>
      </c>
      <c r="E433" s="4" t="s">
        <v>28</v>
      </c>
      <c r="F433" s="6">
        <f t="shared" si="18"/>
        <v>42109</v>
      </c>
      <c r="G433">
        <f t="shared" si="19"/>
        <v>0</v>
      </c>
      <c r="H433" t="str">
        <f>INDEX(State!$B$1:$I$1, MATCH(Data!$E433,State!$B$2:$I$2,0))</f>
        <v>Pennsylvania</v>
      </c>
      <c r="I433" t="str">
        <f t="shared" si="20"/>
        <v/>
      </c>
    </row>
    <row r="434" spans="1:9" x14ac:dyDescent="0.3">
      <c r="A434" s="1">
        <v>42109.620393518519</v>
      </c>
      <c r="B434">
        <v>221098</v>
      </c>
      <c r="C434" t="s">
        <v>3</v>
      </c>
      <c r="D434" t="s">
        <v>8</v>
      </c>
      <c r="E434" s="4" t="s">
        <v>28</v>
      </c>
      <c r="F434" s="6">
        <f t="shared" si="18"/>
        <v>42109</v>
      </c>
      <c r="G434">
        <f t="shared" si="19"/>
        <v>0</v>
      </c>
      <c r="H434" t="str">
        <f>INDEX(State!$B$1:$I$1, MATCH(Data!$E434,State!$B$2:$I$2,0))</f>
        <v>Pennsylvania</v>
      </c>
      <c r="I434" t="str">
        <f t="shared" si="20"/>
        <v/>
      </c>
    </row>
    <row r="435" spans="1:9" x14ac:dyDescent="0.3">
      <c r="A435" s="1">
        <v>42109.623831018522</v>
      </c>
      <c r="B435">
        <v>221110</v>
      </c>
      <c r="C435" t="s">
        <v>3</v>
      </c>
      <c r="D435" t="s">
        <v>6</v>
      </c>
      <c r="E435" s="4" t="s">
        <v>28</v>
      </c>
      <c r="F435" s="6">
        <f t="shared" si="18"/>
        <v>42109</v>
      </c>
      <c r="G435">
        <f t="shared" si="19"/>
        <v>0</v>
      </c>
      <c r="H435" t="str">
        <f>INDEX(State!$B$1:$I$1, MATCH(Data!$E435,State!$B$2:$I$2,0))</f>
        <v>Pennsylvania</v>
      </c>
      <c r="I435" t="str">
        <f t="shared" si="20"/>
        <v/>
      </c>
    </row>
    <row r="436" spans="1:9" x14ac:dyDescent="0.3">
      <c r="A436" s="1">
        <v>42109.63008101852</v>
      </c>
      <c r="B436">
        <v>221126</v>
      </c>
      <c r="C436" t="s">
        <v>3</v>
      </c>
      <c r="D436" t="s">
        <v>10</v>
      </c>
      <c r="E436" s="4" t="s">
        <v>28</v>
      </c>
      <c r="F436" s="6">
        <f t="shared" si="18"/>
        <v>42109</v>
      </c>
      <c r="G436">
        <f t="shared" si="19"/>
        <v>0</v>
      </c>
      <c r="H436" t="str">
        <f>INDEX(State!$B$1:$I$1, MATCH(Data!$E436,State!$B$2:$I$2,0))</f>
        <v>Pennsylvania</v>
      </c>
      <c r="I436" t="str">
        <f t="shared" si="20"/>
        <v/>
      </c>
    </row>
    <row r="437" spans="1:9" x14ac:dyDescent="0.3">
      <c r="A437" s="1">
        <v>42109.6328587963</v>
      </c>
      <c r="B437">
        <v>221134</v>
      </c>
      <c r="C437" t="s">
        <v>3</v>
      </c>
      <c r="D437" t="s">
        <v>10</v>
      </c>
      <c r="E437" s="4" t="s">
        <v>28</v>
      </c>
      <c r="F437" s="6">
        <f t="shared" si="18"/>
        <v>42109</v>
      </c>
      <c r="G437">
        <f t="shared" si="19"/>
        <v>0</v>
      </c>
      <c r="H437" t="str">
        <f>INDEX(State!$B$1:$I$1, MATCH(Data!$E437,State!$B$2:$I$2,0))</f>
        <v>Pennsylvania</v>
      </c>
      <c r="I437" t="str">
        <f t="shared" si="20"/>
        <v/>
      </c>
    </row>
    <row r="438" spans="1:9" x14ac:dyDescent="0.3">
      <c r="A438" s="1">
        <v>42109.639120370368</v>
      </c>
      <c r="B438">
        <v>221153</v>
      </c>
      <c r="C438" t="s">
        <v>3</v>
      </c>
      <c r="D438" t="s">
        <v>8</v>
      </c>
      <c r="E438" s="4" t="s">
        <v>28</v>
      </c>
      <c r="F438" s="6">
        <f t="shared" si="18"/>
        <v>42109</v>
      </c>
      <c r="G438">
        <f t="shared" si="19"/>
        <v>0</v>
      </c>
      <c r="H438" t="str">
        <f>INDEX(State!$B$1:$I$1, MATCH(Data!$E438,State!$B$2:$I$2,0))</f>
        <v>Pennsylvania</v>
      </c>
      <c r="I438" t="str">
        <f t="shared" si="20"/>
        <v/>
      </c>
    </row>
    <row r="439" spans="1:9" x14ac:dyDescent="0.3">
      <c r="A439" s="1">
        <v>42109.642581018517</v>
      </c>
      <c r="B439">
        <v>221162</v>
      </c>
      <c r="C439" t="s">
        <v>3</v>
      </c>
      <c r="D439" t="s">
        <v>6</v>
      </c>
      <c r="E439" s="4" t="s">
        <v>28</v>
      </c>
      <c r="F439" s="6">
        <f t="shared" si="18"/>
        <v>42109</v>
      </c>
      <c r="G439">
        <f t="shared" si="19"/>
        <v>0</v>
      </c>
      <c r="H439" t="str">
        <f>INDEX(State!$B$1:$I$1, MATCH(Data!$E439,State!$B$2:$I$2,0))</f>
        <v>Pennsylvania</v>
      </c>
      <c r="I439" t="str">
        <f t="shared" si="20"/>
        <v/>
      </c>
    </row>
    <row r="440" spans="1:9" x14ac:dyDescent="0.3">
      <c r="A440" s="1">
        <v>42109.64466435185</v>
      </c>
      <c r="B440">
        <v>221168</v>
      </c>
      <c r="C440" t="s">
        <v>3</v>
      </c>
      <c r="D440" t="s">
        <v>6</v>
      </c>
      <c r="E440" s="4" t="s">
        <v>28</v>
      </c>
      <c r="F440" s="6">
        <f t="shared" si="18"/>
        <v>42109</v>
      </c>
      <c r="G440">
        <f t="shared" si="19"/>
        <v>0</v>
      </c>
      <c r="H440" t="str">
        <f>INDEX(State!$B$1:$I$1, MATCH(Data!$E440,State!$B$2:$I$2,0))</f>
        <v>Pennsylvania</v>
      </c>
      <c r="I440" t="str">
        <f t="shared" si="20"/>
        <v/>
      </c>
    </row>
    <row r="441" spans="1:9" x14ac:dyDescent="0.3">
      <c r="A441" s="1">
        <v>42109.655081018522</v>
      </c>
      <c r="B441">
        <v>221170</v>
      </c>
      <c r="C441" t="s">
        <v>3</v>
      </c>
      <c r="D441" t="s">
        <v>7</v>
      </c>
      <c r="E441" s="4" t="s">
        <v>28</v>
      </c>
      <c r="F441" s="6">
        <f t="shared" si="18"/>
        <v>42109</v>
      </c>
      <c r="G441">
        <f t="shared" si="19"/>
        <v>0</v>
      </c>
      <c r="H441" t="str">
        <f>INDEX(State!$B$1:$I$1, MATCH(Data!$E441,State!$B$2:$I$2,0))</f>
        <v>Pennsylvania</v>
      </c>
      <c r="I441" t="str">
        <f t="shared" si="20"/>
        <v/>
      </c>
    </row>
    <row r="442" spans="1:9" x14ac:dyDescent="0.3">
      <c r="A442" s="1">
        <v>42109.645358796297</v>
      </c>
      <c r="B442">
        <v>221171</v>
      </c>
      <c r="C442" t="s">
        <v>3</v>
      </c>
      <c r="D442" t="s">
        <v>6</v>
      </c>
      <c r="E442" s="4" t="s">
        <v>28</v>
      </c>
      <c r="F442" s="6">
        <f t="shared" si="18"/>
        <v>42109</v>
      </c>
      <c r="G442">
        <f t="shared" si="19"/>
        <v>0</v>
      </c>
      <c r="H442" t="str">
        <f>INDEX(State!$B$1:$I$1, MATCH(Data!$E442,State!$B$2:$I$2,0))</f>
        <v>Pennsylvania</v>
      </c>
      <c r="I442" t="str">
        <f t="shared" si="20"/>
        <v/>
      </c>
    </row>
    <row r="443" spans="1:9" x14ac:dyDescent="0.3">
      <c r="A443" s="1">
        <v>42109.656458333331</v>
      </c>
      <c r="B443">
        <v>221184</v>
      </c>
      <c r="C443" t="s">
        <v>3</v>
      </c>
      <c r="D443" t="s">
        <v>10</v>
      </c>
      <c r="E443" s="4" t="s">
        <v>28</v>
      </c>
      <c r="F443" s="6">
        <f t="shared" si="18"/>
        <v>42109</v>
      </c>
      <c r="G443">
        <f t="shared" si="19"/>
        <v>0</v>
      </c>
      <c r="H443" t="str">
        <f>INDEX(State!$B$1:$I$1, MATCH(Data!$E443,State!$B$2:$I$2,0))</f>
        <v>Pennsylvania</v>
      </c>
      <c r="I443" t="str">
        <f t="shared" si="20"/>
        <v/>
      </c>
    </row>
    <row r="444" spans="1:9" x14ac:dyDescent="0.3">
      <c r="A444" s="1">
        <v>42109.668275462966</v>
      </c>
      <c r="B444">
        <v>221242</v>
      </c>
      <c r="C444" t="s">
        <v>5</v>
      </c>
      <c r="D444" t="s">
        <v>8</v>
      </c>
      <c r="E444" s="4" t="s">
        <v>28</v>
      </c>
      <c r="F444" s="6">
        <f t="shared" si="18"/>
        <v>42109</v>
      </c>
      <c r="G444">
        <f t="shared" si="19"/>
        <v>0</v>
      </c>
      <c r="H444" t="str">
        <f>INDEX(State!$B$1:$I$1, MATCH(Data!$E444,State!$B$2:$I$2,0))</f>
        <v>Pennsylvania</v>
      </c>
      <c r="I444" t="str">
        <f t="shared" si="20"/>
        <v/>
      </c>
    </row>
    <row r="445" spans="1:9" x14ac:dyDescent="0.3">
      <c r="A445" s="1">
        <v>42109.671747685185</v>
      </c>
      <c r="B445">
        <v>221250</v>
      </c>
      <c r="C445" t="s">
        <v>5</v>
      </c>
      <c r="D445" t="s">
        <v>8</v>
      </c>
      <c r="E445" s="4" t="s">
        <v>28</v>
      </c>
      <c r="F445" s="6">
        <f t="shared" si="18"/>
        <v>42109</v>
      </c>
      <c r="G445">
        <f t="shared" si="19"/>
        <v>0</v>
      </c>
      <c r="H445" t="str">
        <f>INDEX(State!$B$1:$I$1, MATCH(Data!$E445,State!$B$2:$I$2,0))</f>
        <v>Pennsylvania</v>
      </c>
      <c r="I445" t="str">
        <f t="shared" si="20"/>
        <v/>
      </c>
    </row>
    <row r="446" spans="1:9" x14ac:dyDescent="0.3">
      <c r="A446" s="1">
        <v>42109.714849537035</v>
      </c>
      <c r="B446">
        <v>221270</v>
      </c>
      <c r="C446" t="s">
        <v>3</v>
      </c>
      <c r="D446" t="s">
        <v>6</v>
      </c>
      <c r="E446" s="4" t="s">
        <v>28</v>
      </c>
      <c r="F446" s="6">
        <f t="shared" si="18"/>
        <v>42109</v>
      </c>
      <c r="G446">
        <f t="shared" si="19"/>
        <v>0</v>
      </c>
      <c r="H446" t="str">
        <f>INDEX(State!$B$1:$I$1, MATCH(Data!$E446,State!$B$2:$I$2,0))</f>
        <v>Pennsylvania</v>
      </c>
      <c r="I446" t="str">
        <f t="shared" si="20"/>
        <v/>
      </c>
    </row>
    <row r="447" spans="1:9" x14ac:dyDescent="0.3">
      <c r="A447" s="1">
        <v>42109.682175925926</v>
      </c>
      <c r="B447">
        <v>221273</v>
      </c>
      <c r="C447" t="s">
        <v>3</v>
      </c>
      <c r="D447" t="s">
        <v>6</v>
      </c>
      <c r="E447" s="4" t="s">
        <v>28</v>
      </c>
      <c r="F447" s="6">
        <f t="shared" si="18"/>
        <v>42109</v>
      </c>
      <c r="G447">
        <f t="shared" si="19"/>
        <v>0</v>
      </c>
      <c r="H447" t="str">
        <f>INDEX(State!$B$1:$I$1, MATCH(Data!$E447,State!$B$2:$I$2,0))</f>
        <v>Pennsylvania</v>
      </c>
      <c r="I447" t="str">
        <f t="shared" si="20"/>
        <v/>
      </c>
    </row>
    <row r="448" spans="1:9" x14ac:dyDescent="0.3">
      <c r="A448" s="1">
        <v>42109.690497685187</v>
      </c>
      <c r="B448">
        <v>221293</v>
      </c>
      <c r="C448" t="s">
        <v>3</v>
      </c>
      <c r="D448" t="s">
        <v>6</v>
      </c>
      <c r="E448" s="4" t="s">
        <v>28</v>
      </c>
      <c r="F448" s="6">
        <f t="shared" si="18"/>
        <v>42109</v>
      </c>
      <c r="G448">
        <f t="shared" si="19"/>
        <v>0</v>
      </c>
      <c r="H448" t="str">
        <f>INDEX(State!$B$1:$I$1, MATCH(Data!$E448,State!$B$2:$I$2,0))</f>
        <v>Pennsylvania</v>
      </c>
      <c r="I448" t="str">
        <f t="shared" si="20"/>
        <v/>
      </c>
    </row>
    <row r="449" spans="1:9" x14ac:dyDescent="0.3">
      <c r="A449" s="1">
        <v>42109.69327546296</v>
      </c>
      <c r="B449">
        <v>221297</v>
      </c>
      <c r="C449" t="s">
        <v>3</v>
      </c>
      <c r="D449" t="s">
        <v>6</v>
      </c>
      <c r="E449" s="4" t="s">
        <v>28</v>
      </c>
      <c r="F449" s="6">
        <f t="shared" si="18"/>
        <v>42109</v>
      </c>
      <c r="G449">
        <f t="shared" si="19"/>
        <v>0</v>
      </c>
      <c r="H449" t="str">
        <f>INDEX(State!$B$1:$I$1, MATCH(Data!$E449,State!$B$2:$I$2,0))</f>
        <v>Pennsylvania</v>
      </c>
      <c r="I449" t="str">
        <f t="shared" si="20"/>
        <v/>
      </c>
    </row>
    <row r="450" spans="1:9" x14ac:dyDescent="0.3">
      <c r="A450" s="1">
        <v>42109.705081018517</v>
      </c>
      <c r="B450">
        <v>221331</v>
      </c>
      <c r="C450" t="s">
        <v>3</v>
      </c>
      <c r="D450" t="s">
        <v>7</v>
      </c>
      <c r="E450" s="4" t="s">
        <v>28</v>
      </c>
      <c r="F450" s="6">
        <f t="shared" si="18"/>
        <v>42109</v>
      </c>
      <c r="G450">
        <f t="shared" si="19"/>
        <v>0</v>
      </c>
      <c r="H450" t="str">
        <f>INDEX(State!$B$1:$I$1, MATCH(Data!$E450,State!$B$2:$I$2,0))</f>
        <v>Pennsylvania</v>
      </c>
      <c r="I450" t="str">
        <f t="shared" si="20"/>
        <v/>
      </c>
    </row>
    <row r="451" spans="1:9" x14ac:dyDescent="0.3">
      <c r="A451" s="1">
        <v>42109.705092592594</v>
      </c>
      <c r="B451">
        <v>221333</v>
      </c>
      <c r="C451" t="s">
        <v>3</v>
      </c>
      <c r="D451" t="s">
        <v>8</v>
      </c>
      <c r="E451" s="4" t="s">
        <v>28</v>
      </c>
      <c r="F451" s="6">
        <f t="shared" ref="F451:F514" si="21">DATE(YEAR($A451),MONTH($A451),DAY($A451))</f>
        <v>42109</v>
      </c>
      <c r="G451">
        <f t="shared" ref="G451:G514" si="22">IF(AND($D451="Newsletters (internal)", $E451="New York"),1,0)</f>
        <v>0</v>
      </c>
      <c r="H451" t="str">
        <f>INDEX(State!$B$1:$I$1, MATCH(Data!$E451,State!$B$2:$I$2,0))</f>
        <v>Pennsylvania</v>
      </c>
      <c r="I451" t="str">
        <f t="shared" si="20"/>
        <v/>
      </c>
    </row>
    <row r="452" spans="1:9" x14ac:dyDescent="0.3">
      <c r="A452" s="1">
        <v>42109.707152777781</v>
      </c>
      <c r="B452">
        <v>221336</v>
      </c>
      <c r="C452" t="s">
        <v>5</v>
      </c>
      <c r="D452" t="s">
        <v>8</v>
      </c>
      <c r="E452" s="4" t="s">
        <v>28</v>
      </c>
      <c r="F452" s="6">
        <f t="shared" si="21"/>
        <v>42109</v>
      </c>
      <c r="G452">
        <f t="shared" si="22"/>
        <v>0</v>
      </c>
      <c r="H452" t="str">
        <f>INDEX(State!$B$1:$I$1, MATCH(Data!$E452,State!$B$2:$I$2,0))</f>
        <v>Pennsylvania</v>
      </c>
      <c r="I452" t="str">
        <f t="shared" ref="I452:I515" si="23">IF($F452 = DATE(2015,4,14),$B452,"")</f>
        <v/>
      </c>
    </row>
    <row r="453" spans="1:9" x14ac:dyDescent="0.3">
      <c r="A453" s="1">
        <v>42109.709236111114</v>
      </c>
      <c r="B453">
        <v>221342</v>
      </c>
      <c r="C453" t="s">
        <v>3</v>
      </c>
      <c r="D453" t="s">
        <v>10</v>
      </c>
      <c r="E453" s="4" t="s">
        <v>28</v>
      </c>
      <c r="F453" s="6">
        <f t="shared" si="21"/>
        <v>42109</v>
      </c>
      <c r="G453">
        <f t="shared" si="22"/>
        <v>0</v>
      </c>
      <c r="H453" t="str">
        <f>INDEX(State!$B$1:$I$1, MATCH(Data!$E453,State!$B$2:$I$2,0))</f>
        <v>Pennsylvania</v>
      </c>
      <c r="I453" t="str">
        <f t="shared" si="23"/>
        <v/>
      </c>
    </row>
    <row r="454" spans="1:9" x14ac:dyDescent="0.3">
      <c r="A454" s="1">
        <v>42109.743981481479</v>
      </c>
      <c r="B454">
        <v>221347</v>
      </c>
      <c r="C454" t="s">
        <v>3</v>
      </c>
      <c r="D454" t="s">
        <v>6</v>
      </c>
      <c r="E454" s="4" t="s">
        <v>28</v>
      </c>
      <c r="F454" s="6">
        <f t="shared" si="21"/>
        <v>42109</v>
      </c>
      <c r="G454">
        <f t="shared" si="22"/>
        <v>0</v>
      </c>
      <c r="H454" t="str">
        <f>INDEX(State!$B$1:$I$1, MATCH(Data!$E454,State!$B$2:$I$2,0))</f>
        <v>Pennsylvania</v>
      </c>
      <c r="I454" t="str">
        <f t="shared" si="23"/>
        <v/>
      </c>
    </row>
    <row r="455" spans="1:9" x14ac:dyDescent="0.3">
      <c r="A455" s="1">
        <v>42109.714861111112</v>
      </c>
      <c r="B455">
        <v>221362</v>
      </c>
      <c r="C455" t="s">
        <v>3</v>
      </c>
      <c r="D455" t="s">
        <v>10</v>
      </c>
      <c r="E455" s="4" t="s">
        <v>28</v>
      </c>
      <c r="F455" s="6">
        <f t="shared" si="21"/>
        <v>42109</v>
      </c>
      <c r="G455">
        <f t="shared" si="22"/>
        <v>0</v>
      </c>
      <c r="H455" t="str">
        <f>INDEX(State!$B$1:$I$1, MATCH(Data!$E455,State!$B$2:$I$2,0))</f>
        <v>Pennsylvania</v>
      </c>
      <c r="I455" t="str">
        <f t="shared" si="23"/>
        <v/>
      </c>
    </row>
    <row r="456" spans="1:9" x14ac:dyDescent="0.3">
      <c r="A456" s="1">
        <v>42109.715497685182</v>
      </c>
      <c r="B456">
        <v>221363</v>
      </c>
      <c r="C456" t="s">
        <v>5</v>
      </c>
      <c r="D456" t="s">
        <v>10</v>
      </c>
      <c r="E456" s="4" t="s">
        <v>28</v>
      </c>
      <c r="F456" s="6">
        <f t="shared" si="21"/>
        <v>42109</v>
      </c>
      <c r="G456">
        <f t="shared" si="22"/>
        <v>0</v>
      </c>
      <c r="H456" t="str">
        <f>INDEX(State!$B$1:$I$1, MATCH(Data!$E456,State!$B$2:$I$2,0))</f>
        <v>Pennsylvania</v>
      </c>
      <c r="I456" t="str">
        <f t="shared" si="23"/>
        <v/>
      </c>
    </row>
    <row r="457" spans="1:9" x14ac:dyDescent="0.3">
      <c r="A457" s="1">
        <v>42109.715532407405</v>
      </c>
      <c r="B457">
        <v>221365</v>
      </c>
      <c r="C457" t="s">
        <v>3</v>
      </c>
      <c r="D457" t="s">
        <v>8</v>
      </c>
      <c r="E457" s="4" t="s">
        <v>28</v>
      </c>
      <c r="F457" s="6">
        <f t="shared" si="21"/>
        <v>42109</v>
      </c>
      <c r="G457">
        <f t="shared" si="22"/>
        <v>0</v>
      </c>
      <c r="H457" t="str">
        <f>INDEX(State!$B$1:$I$1, MATCH(Data!$E457,State!$B$2:$I$2,0))</f>
        <v>Pennsylvania</v>
      </c>
      <c r="I457" t="str">
        <f t="shared" si="23"/>
        <v/>
      </c>
    </row>
    <row r="458" spans="1:9" x14ac:dyDescent="0.3">
      <c r="A458" s="1">
        <v>42109.717581018522</v>
      </c>
      <c r="B458">
        <v>221371</v>
      </c>
      <c r="C458" t="s">
        <v>3</v>
      </c>
      <c r="D458" t="s">
        <v>8</v>
      </c>
      <c r="E458" s="4" t="s">
        <v>28</v>
      </c>
      <c r="F458" s="6">
        <f t="shared" si="21"/>
        <v>42109</v>
      </c>
      <c r="G458">
        <f t="shared" si="22"/>
        <v>0</v>
      </c>
      <c r="H458" t="str">
        <f>INDEX(State!$B$1:$I$1, MATCH(Data!$E458,State!$B$2:$I$2,0))</f>
        <v>Pennsylvania</v>
      </c>
      <c r="I458" t="str">
        <f t="shared" si="23"/>
        <v/>
      </c>
    </row>
    <row r="459" spans="1:9" x14ac:dyDescent="0.3">
      <c r="A459" s="1">
        <v>42109.718958333331</v>
      </c>
      <c r="B459">
        <v>221374</v>
      </c>
      <c r="C459" t="s">
        <v>5</v>
      </c>
      <c r="D459" t="s">
        <v>6</v>
      </c>
      <c r="E459" s="4" t="s">
        <v>28</v>
      </c>
      <c r="F459" s="6">
        <f t="shared" si="21"/>
        <v>42109</v>
      </c>
      <c r="G459">
        <f t="shared" si="22"/>
        <v>0</v>
      </c>
      <c r="H459" t="str">
        <f>INDEX(State!$B$1:$I$1, MATCH(Data!$E459,State!$B$2:$I$2,0))</f>
        <v>Pennsylvania</v>
      </c>
      <c r="I459" t="str">
        <f t="shared" si="23"/>
        <v/>
      </c>
    </row>
    <row r="460" spans="1:9" x14ac:dyDescent="0.3">
      <c r="A460" s="1">
        <v>42109.721747685187</v>
      </c>
      <c r="B460">
        <v>221384</v>
      </c>
      <c r="C460" t="s">
        <v>3</v>
      </c>
      <c r="D460" t="s">
        <v>6</v>
      </c>
      <c r="E460" s="4" t="s">
        <v>28</v>
      </c>
      <c r="F460" s="6">
        <f t="shared" si="21"/>
        <v>42109</v>
      </c>
      <c r="G460">
        <f t="shared" si="22"/>
        <v>0</v>
      </c>
      <c r="H460" t="str">
        <f>INDEX(State!$B$1:$I$1, MATCH(Data!$E460,State!$B$2:$I$2,0))</f>
        <v>Pennsylvania</v>
      </c>
      <c r="I460" t="str">
        <f t="shared" si="23"/>
        <v/>
      </c>
    </row>
    <row r="461" spans="1:9" x14ac:dyDescent="0.3">
      <c r="A461" s="1">
        <v>42109.729375000003</v>
      </c>
      <c r="B461">
        <v>221408</v>
      </c>
      <c r="C461" t="s">
        <v>3</v>
      </c>
      <c r="D461" t="s">
        <v>7</v>
      </c>
      <c r="E461" s="4" t="s">
        <v>28</v>
      </c>
      <c r="F461" s="6">
        <f t="shared" si="21"/>
        <v>42109</v>
      </c>
      <c r="G461">
        <f t="shared" si="22"/>
        <v>0</v>
      </c>
      <c r="H461" t="str">
        <f>INDEX(State!$B$1:$I$1, MATCH(Data!$E461,State!$B$2:$I$2,0))</f>
        <v>Pennsylvania</v>
      </c>
      <c r="I461" t="str">
        <f t="shared" si="23"/>
        <v/>
      </c>
    </row>
    <row r="462" spans="1:9" x14ac:dyDescent="0.3">
      <c r="A462" s="1">
        <v>42109.732881944445</v>
      </c>
      <c r="B462">
        <v>221424</v>
      </c>
      <c r="C462" t="s">
        <v>3</v>
      </c>
      <c r="D462" t="s">
        <v>8</v>
      </c>
      <c r="E462" s="4" t="s">
        <v>28</v>
      </c>
      <c r="F462" s="6">
        <f t="shared" si="21"/>
        <v>42109</v>
      </c>
      <c r="G462">
        <f t="shared" si="22"/>
        <v>0</v>
      </c>
      <c r="H462" t="str">
        <f>INDEX(State!$B$1:$I$1, MATCH(Data!$E462,State!$B$2:$I$2,0))</f>
        <v>Pennsylvania</v>
      </c>
      <c r="I462" t="str">
        <f t="shared" si="23"/>
        <v/>
      </c>
    </row>
    <row r="463" spans="1:9" x14ac:dyDescent="0.3">
      <c r="A463" s="1">
        <v>42109.738402777781</v>
      </c>
      <c r="B463">
        <v>221438</v>
      </c>
      <c r="C463" t="s">
        <v>3</v>
      </c>
      <c r="D463" t="s">
        <v>6</v>
      </c>
      <c r="E463" s="4" t="s">
        <v>28</v>
      </c>
      <c r="F463" s="6">
        <f t="shared" si="21"/>
        <v>42109</v>
      </c>
      <c r="G463">
        <f t="shared" si="22"/>
        <v>0</v>
      </c>
      <c r="H463" t="str">
        <f>INDEX(State!$B$1:$I$1, MATCH(Data!$E463,State!$B$2:$I$2,0))</f>
        <v>Pennsylvania</v>
      </c>
      <c r="I463" t="str">
        <f t="shared" si="23"/>
        <v/>
      </c>
    </row>
    <row r="464" spans="1:9" x14ac:dyDescent="0.3">
      <c r="A464" s="1">
        <v>42109.739108796297</v>
      </c>
      <c r="B464">
        <v>221441</v>
      </c>
      <c r="C464" t="s">
        <v>3</v>
      </c>
      <c r="D464" t="s">
        <v>6</v>
      </c>
      <c r="E464" s="4" t="s">
        <v>28</v>
      </c>
      <c r="F464" s="6">
        <f t="shared" si="21"/>
        <v>42109</v>
      </c>
      <c r="G464">
        <f t="shared" si="22"/>
        <v>0</v>
      </c>
      <c r="H464" t="str">
        <f>INDEX(State!$B$1:$I$1, MATCH(Data!$E464,State!$B$2:$I$2,0))</f>
        <v>Pennsylvania</v>
      </c>
      <c r="I464" t="str">
        <f t="shared" si="23"/>
        <v/>
      </c>
    </row>
    <row r="465" spans="1:9" x14ac:dyDescent="0.3">
      <c r="A465" s="1">
        <v>42109.742581018516</v>
      </c>
      <c r="B465">
        <v>221455</v>
      </c>
      <c r="C465" t="s">
        <v>3</v>
      </c>
      <c r="D465" t="s">
        <v>8</v>
      </c>
      <c r="E465" s="4" t="s">
        <v>28</v>
      </c>
      <c r="F465" s="6">
        <f t="shared" si="21"/>
        <v>42109</v>
      </c>
      <c r="G465">
        <f t="shared" si="22"/>
        <v>0</v>
      </c>
      <c r="H465" t="str">
        <f>INDEX(State!$B$1:$I$1, MATCH(Data!$E465,State!$B$2:$I$2,0))</f>
        <v>Pennsylvania</v>
      </c>
      <c r="I465" t="str">
        <f t="shared" si="23"/>
        <v/>
      </c>
    </row>
    <row r="466" spans="1:9" x14ac:dyDescent="0.3">
      <c r="A466" s="1">
        <v>42109.751597222225</v>
      </c>
      <c r="B466">
        <v>221468</v>
      </c>
      <c r="C466" t="s">
        <v>3</v>
      </c>
      <c r="D466" t="s">
        <v>6</v>
      </c>
      <c r="E466" s="4" t="s">
        <v>28</v>
      </c>
      <c r="F466" s="6">
        <f t="shared" si="21"/>
        <v>42109</v>
      </c>
      <c r="G466">
        <f t="shared" si="22"/>
        <v>0</v>
      </c>
      <c r="H466" t="str">
        <f>INDEX(State!$B$1:$I$1, MATCH(Data!$E466,State!$B$2:$I$2,0))</f>
        <v>Pennsylvania</v>
      </c>
      <c r="I466" t="str">
        <f t="shared" si="23"/>
        <v/>
      </c>
    </row>
    <row r="467" spans="1:9" x14ac:dyDescent="0.3">
      <c r="A467" s="1">
        <v>42109.750902777778</v>
      </c>
      <c r="B467">
        <v>221470</v>
      </c>
      <c r="C467" t="s">
        <v>3</v>
      </c>
      <c r="D467" t="s">
        <v>7</v>
      </c>
      <c r="E467" s="4" t="s">
        <v>28</v>
      </c>
      <c r="F467" s="6">
        <f t="shared" si="21"/>
        <v>42109</v>
      </c>
      <c r="G467">
        <f t="shared" si="22"/>
        <v>0</v>
      </c>
      <c r="H467" t="str">
        <f>INDEX(State!$B$1:$I$1, MATCH(Data!$E467,State!$B$2:$I$2,0))</f>
        <v>Pennsylvania</v>
      </c>
      <c r="I467" t="str">
        <f t="shared" si="23"/>
        <v/>
      </c>
    </row>
    <row r="468" spans="1:9" x14ac:dyDescent="0.3">
      <c r="A468" s="1">
        <v>42109.748124999998</v>
      </c>
      <c r="B468">
        <v>221472</v>
      </c>
      <c r="C468" t="s">
        <v>5</v>
      </c>
      <c r="D468" t="s">
        <v>10</v>
      </c>
      <c r="E468" s="4" t="s">
        <v>28</v>
      </c>
      <c r="F468" s="6">
        <f t="shared" si="21"/>
        <v>42109</v>
      </c>
      <c r="G468">
        <f t="shared" si="22"/>
        <v>0</v>
      </c>
      <c r="H468" t="str">
        <f>INDEX(State!$B$1:$I$1, MATCH(Data!$E468,State!$B$2:$I$2,0))</f>
        <v>Pennsylvania</v>
      </c>
      <c r="I468" t="str">
        <f t="shared" si="23"/>
        <v/>
      </c>
    </row>
    <row r="469" spans="1:9" x14ac:dyDescent="0.3">
      <c r="A469" s="1">
        <v>42109.750219907408</v>
      </c>
      <c r="B469">
        <v>221479</v>
      </c>
      <c r="C469" t="s">
        <v>3</v>
      </c>
      <c r="D469" t="s">
        <v>8</v>
      </c>
      <c r="E469" s="4" t="s">
        <v>28</v>
      </c>
      <c r="F469" s="6">
        <f t="shared" si="21"/>
        <v>42109</v>
      </c>
      <c r="G469">
        <f t="shared" si="22"/>
        <v>0</v>
      </c>
      <c r="H469" t="str">
        <f>INDEX(State!$B$1:$I$1, MATCH(Data!$E469,State!$B$2:$I$2,0))</f>
        <v>Pennsylvania</v>
      </c>
      <c r="I469" t="str">
        <f t="shared" si="23"/>
        <v/>
      </c>
    </row>
    <row r="470" spans="1:9" x14ac:dyDescent="0.3">
      <c r="A470" s="1">
        <v>42109.752997685187</v>
      </c>
      <c r="B470">
        <v>221488</v>
      </c>
      <c r="C470" t="s">
        <v>3</v>
      </c>
      <c r="D470" t="s">
        <v>7</v>
      </c>
      <c r="E470" s="4" t="s">
        <v>28</v>
      </c>
      <c r="F470" s="6">
        <f t="shared" si="21"/>
        <v>42109</v>
      </c>
      <c r="G470">
        <f t="shared" si="22"/>
        <v>0</v>
      </c>
      <c r="H470" t="str">
        <f>INDEX(State!$B$1:$I$1, MATCH(Data!$E470,State!$B$2:$I$2,0))</f>
        <v>Pennsylvania</v>
      </c>
      <c r="I470" t="str">
        <f t="shared" si="23"/>
        <v/>
      </c>
    </row>
    <row r="471" spans="1:9" x14ac:dyDescent="0.3">
      <c r="A471" s="1">
        <v>42109.755069444444</v>
      </c>
      <c r="B471">
        <v>221492</v>
      </c>
      <c r="C471" t="s">
        <v>9</v>
      </c>
      <c r="D471" t="s">
        <v>10</v>
      </c>
      <c r="E471" s="4" t="s">
        <v>28</v>
      </c>
      <c r="F471" s="6">
        <f t="shared" si="21"/>
        <v>42109</v>
      </c>
      <c r="G471">
        <f t="shared" si="22"/>
        <v>0</v>
      </c>
      <c r="H471" t="str">
        <f>INDEX(State!$B$1:$I$1, MATCH(Data!$E471,State!$B$2:$I$2,0))</f>
        <v>Pennsylvania</v>
      </c>
      <c r="I471" t="str">
        <f t="shared" si="23"/>
        <v/>
      </c>
    </row>
    <row r="472" spans="1:9" x14ac:dyDescent="0.3">
      <c r="A472" s="1">
        <v>42109.75577546296</v>
      </c>
      <c r="B472">
        <v>221497</v>
      </c>
      <c r="C472" t="s">
        <v>3</v>
      </c>
      <c r="D472" t="s">
        <v>6</v>
      </c>
      <c r="E472" s="4" t="s">
        <v>28</v>
      </c>
      <c r="F472" s="6">
        <f t="shared" si="21"/>
        <v>42109</v>
      </c>
      <c r="G472">
        <f t="shared" si="22"/>
        <v>0</v>
      </c>
      <c r="H472" t="str">
        <f>INDEX(State!$B$1:$I$1, MATCH(Data!$E472,State!$B$2:$I$2,0))</f>
        <v>Pennsylvania</v>
      </c>
      <c r="I472" t="str">
        <f t="shared" si="23"/>
        <v/>
      </c>
    </row>
    <row r="473" spans="1:9" x14ac:dyDescent="0.3">
      <c r="A473" s="1">
        <v>42109.75576388889</v>
      </c>
      <c r="B473">
        <v>221498</v>
      </c>
      <c r="C473" t="s">
        <v>3</v>
      </c>
      <c r="D473" t="s">
        <v>8</v>
      </c>
      <c r="E473" s="4" t="s">
        <v>28</v>
      </c>
      <c r="F473" s="6">
        <f t="shared" si="21"/>
        <v>42109</v>
      </c>
      <c r="G473">
        <f t="shared" si="22"/>
        <v>0</v>
      </c>
      <c r="H473" t="str">
        <f>INDEX(State!$B$1:$I$1, MATCH(Data!$E473,State!$B$2:$I$2,0))</f>
        <v>Pennsylvania</v>
      </c>
      <c r="I473" t="str">
        <f t="shared" si="23"/>
        <v/>
      </c>
    </row>
    <row r="474" spans="1:9" x14ac:dyDescent="0.3">
      <c r="A474" s="1">
        <v>42109.75577546296</v>
      </c>
      <c r="B474">
        <v>221499</v>
      </c>
      <c r="C474" t="s">
        <v>5</v>
      </c>
      <c r="D474" t="s">
        <v>6</v>
      </c>
      <c r="E474" s="4" t="s">
        <v>28</v>
      </c>
      <c r="F474" s="6">
        <f t="shared" si="21"/>
        <v>42109</v>
      </c>
      <c r="G474">
        <f t="shared" si="22"/>
        <v>0</v>
      </c>
      <c r="H474" t="str">
        <f>INDEX(State!$B$1:$I$1, MATCH(Data!$E474,State!$B$2:$I$2,0))</f>
        <v>Pennsylvania</v>
      </c>
      <c r="I474" t="str">
        <f t="shared" si="23"/>
        <v/>
      </c>
    </row>
    <row r="475" spans="1:9" x14ac:dyDescent="0.3">
      <c r="A475" s="1">
        <v>42109.413449074076</v>
      </c>
      <c r="B475">
        <v>220418</v>
      </c>
      <c r="C475" t="s">
        <v>3</v>
      </c>
      <c r="D475" t="s">
        <v>6</v>
      </c>
      <c r="E475" s="4" t="s">
        <v>28</v>
      </c>
      <c r="F475" s="6">
        <f t="shared" si="21"/>
        <v>42109</v>
      </c>
      <c r="G475">
        <f t="shared" si="22"/>
        <v>0</v>
      </c>
      <c r="H475" t="str">
        <f>INDEX(State!$B$1:$I$1, MATCH(Data!$E475,State!$B$2:$I$2,0))</f>
        <v>Pennsylvania</v>
      </c>
      <c r="I475" t="str">
        <f t="shared" si="23"/>
        <v/>
      </c>
    </row>
    <row r="476" spans="1:9" x14ac:dyDescent="0.3">
      <c r="A476" s="1">
        <v>42109.758564814816</v>
      </c>
      <c r="B476">
        <v>221501</v>
      </c>
      <c r="C476" t="s">
        <v>9</v>
      </c>
      <c r="D476" t="s">
        <v>6</v>
      </c>
      <c r="E476" s="4" t="s">
        <v>28</v>
      </c>
      <c r="F476" s="6">
        <f t="shared" si="21"/>
        <v>42109</v>
      </c>
      <c r="G476">
        <f t="shared" si="22"/>
        <v>0</v>
      </c>
      <c r="H476" t="str">
        <f>INDEX(State!$B$1:$I$1, MATCH(Data!$E476,State!$B$2:$I$2,0))</f>
        <v>Pennsylvania</v>
      </c>
      <c r="I476" t="str">
        <f t="shared" si="23"/>
        <v/>
      </c>
    </row>
    <row r="477" spans="1:9" x14ac:dyDescent="0.3">
      <c r="A477" s="1">
        <v>42109.758564814816</v>
      </c>
      <c r="B477">
        <v>221501</v>
      </c>
      <c r="C477" t="s">
        <v>3</v>
      </c>
      <c r="D477" t="s">
        <v>6</v>
      </c>
      <c r="E477" s="4" t="s">
        <v>28</v>
      </c>
      <c r="F477" s="6">
        <f t="shared" si="21"/>
        <v>42109</v>
      </c>
      <c r="G477">
        <f t="shared" si="22"/>
        <v>0</v>
      </c>
      <c r="H477" t="str">
        <f>INDEX(State!$B$1:$I$1, MATCH(Data!$E477,State!$B$2:$I$2,0))</f>
        <v>Pennsylvania</v>
      </c>
      <c r="I477" t="str">
        <f t="shared" si="23"/>
        <v/>
      </c>
    </row>
    <row r="478" spans="1:9" x14ac:dyDescent="0.3">
      <c r="A478" s="1">
        <v>42109.758587962962</v>
      </c>
      <c r="B478">
        <v>221510</v>
      </c>
      <c r="C478" t="s">
        <v>5</v>
      </c>
      <c r="D478" t="s">
        <v>8</v>
      </c>
      <c r="E478" s="4" t="s">
        <v>28</v>
      </c>
      <c r="F478" s="6">
        <f t="shared" si="21"/>
        <v>42109</v>
      </c>
      <c r="G478">
        <f t="shared" si="22"/>
        <v>0</v>
      </c>
      <c r="H478" t="str">
        <f>INDEX(State!$B$1:$I$1, MATCH(Data!$E478,State!$B$2:$I$2,0))</f>
        <v>Pennsylvania</v>
      </c>
      <c r="I478" t="str">
        <f t="shared" si="23"/>
        <v/>
      </c>
    </row>
    <row r="479" spans="1:9" x14ac:dyDescent="0.3">
      <c r="A479" s="1">
        <v>42109.766886574071</v>
      </c>
      <c r="B479">
        <v>221541</v>
      </c>
      <c r="C479" t="s">
        <v>3</v>
      </c>
      <c r="D479" t="s">
        <v>8</v>
      </c>
      <c r="E479" s="4" t="s">
        <v>28</v>
      </c>
      <c r="F479" s="6">
        <f t="shared" si="21"/>
        <v>42109</v>
      </c>
      <c r="G479">
        <f t="shared" si="22"/>
        <v>0</v>
      </c>
      <c r="H479" t="str">
        <f>INDEX(State!$B$1:$I$1, MATCH(Data!$E479,State!$B$2:$I$2,0))</f>
        <v>Pennsylvania</v>
      </c>
      <c r="I479" t="str">
        <f t="shared" si="23"/>
        <v/>
      </c>
    </row>
    <row r="480" spans="1:9" x14ac:dyDescent="0.3">
      <c r="A480" s="1">
        <v>42109.76966435185</v>
      </c>
      <c r="B480">
        <v>221544</v>
      </c>
      <c r="C480" t="s">
        <v>3</v>
      </c>
      <c r="D480" t="s">
        <v>10</v>
      </c>
      <c r="E480" s="4" t="s">
        <v>28</v>
      </c>
      <c r="F480" s="6">
        <f t="shared" si="21"/>
        <v>42109</v>
      </c>
      <c r="G480">
        <f t="shared" si="22"/>
        <v>0</v>
      </c>
      <c r="H480" t="str">
        <f>INDEX(State!$B$1:$I$1, MATCH(Data!$E480,State!$B$2:$I$2,0))</f>
        <v>Pennsylvania</v>
      </c>
      <c r="I480" t="str">
        <f t="shared" si="23"/>
        <v/>
      </c>
    </row>
    <row r="481" spans="1:9" x14ac:dyDescent="0.3">
      <c r="A481" s="1">
        <v>42109.782858796294</v>
      </c>
      <c r="B481">
        <v>221552</v>
      </c>
      <c r="C481" t="s">
        <v>3</v>
      </c>
      <c r="D481" t="s">
        <v>6</v>
      </c>
      <c r="E481" s="4" t="s">
        <v>28</v>
      </c>
      <c r="F481" s="6">
        <f t="shared" si="21"/>
        <v>42109</v>
      </c>
      <c r="G481">
        <f t="shared" si="22"/>
        <v>0</v>
      </c>
      <c r="H481" t="str">
        <f>INDEX(State!$B$1:$I$1, MATCH(Data!$E481,State!$B$2:$I$2,0))</f>
        <v>Pennsylvania</v>
      </c>
      <c r="I481" t="str">
        <f t="shared" si="23"/>
        <v/>
      </c>
    </row>
    <row r="482" spans="1:9" x14ac:dyDescent="0.3">
      <c r="A482" s="1">
        <v>42109.770370370374</v>
      </c>
      <c r="B482">
        <v>221553</v>
      </c>
      <c r="C482" t="s">
        <v>4</v>
      </c>
      <c r="D482" t="s">
        <v>6</v>
      </c>
      <c r="E482" s="4" t="s">
        <v>28</v>
      </c>
      <c r="F482" s="6">
        <f t="shared" si="21"/>
        <v>42109</v>
      </c>
      <c r="G482">
        <f t="shared" si="22"/>
        <v>0</v>
      </c>
      <c r="H482" t="str">
        <f>INDEX(State!$B$1:$I$1, MATCH(Data!$E482,State!$B$2:$I$2,0))</f>
        <v>Pennsylvania</v>
      </c>
      <c r="I482" t="str">
        <f t="shared" si="23"/>
        <v/>
      </c>
    </row>
    <row r="483" spans="1:9" x14ac:dyDescent="0.3">
      <c r="A483" s="1">
        <v>42109.771041666667</v>
      </c>
      <c r="B483">
        <v>221558</v>
      </c>
      <c r="C483" t="s">
        <v>5</v>
      </c>
      <c r="D483" t="s">
        <v>6</v>
      </c>
      <c r="E483" s="4" t="s">
        <v>28</v>
      </c>
      <c r="F483" s="6">
        <f t="shared" si="21"/>
        <v>42109</v>
      </c>
      <c r="G483">
        <f t="shared" si="22"/>
        <v>0</v>
      </c>
      <c r="H483" t="str">
        <f>INDEX(State!$B$1:$I$1, MATCH(Data!$E483,State!$B$2:$I$2,0))</f>
        <v>Pennsylvania</v>
      </c>
      <c r="I483" t="str">
        <f t="shared" si="23"/>
        <v/>
      </c>
    </row>
    <row r="484" spans="1:9" x14ac:dyDescent="0.3">
      <c r="A484" s="1">
        <v>42109.772465277776</v>
      </c>
      <c r="B484">
        <v>221560</v>
      </c>
      <c r="C484" t="s">
        <v>3</v>
      </c>
      <c r="D484" t="s">
        <v>8</v>
      </c>
      <c r="E484" s="4" t="s">
        <v>28</v>
      </c>
      <c r="F484" s="6">
        <f t="shared" si="21"/>
        <v>42109</v>
      </c>
      <c r="G484">
        <f t="shared" si="22"/>
        <v>0</v>
      </c>
      <c r="H484" t="str">
        <f>INDEX(State!$B$1:$I$1, MATCH(Data!$E484,State!$B$2:$I$2,0))</f>
        <v>Pennsylvania</v>
      </c>
      <c r="I484" t="str">
        <f t="shared" si="23"/>
        <v/>
      </c>
    </row>
    <row r="485" spans="1:9" x14ac:dyDescent="0.3">
      <c r="A485" s="1">
        <v>42109.772430555553</v>
      </c>
      <c r="B485">
        <v>221564</v>
      </c>
      <c r="C485" t="s">
        <v>3</v>
      </c>
      <c r="D485" t="s">
        <v>6</v>
      </c>
      <c r="E485" s="4" t="s">
        <v>28</v>
      </c>
      <c r="F485" s="6">
        <f t="shared" si="21"/>
        <v>42109</v>
      </c>
      <c r="G485">
        <f t="shared" si="22"/>
        <v>0</v>
      </c>
      <c r="H485" t="str">
        <f>INDEX(State!$B$1:$I$1, MATCH(Data!$E485,State!$B$2:$I$2,0))</f>
        <v>Pennsylvania</v>
      </c>
      <c r="I485" t="str">
        <f t="shared" si="23"/>
        <v/>
      </c>
    </row>
    <row r="486" spans="1:9" x14ac:dyDescent="0.3">
      <c r="A486" s="1">
        <v>42109.776608796295</v>
      </c>
      <c r="B486">
        <v>221573</v>
      </c>
      <c r="C486" t="s">
        <v>3</v>
      </c>
      <c r="D486" t="s">
        <v>6</v>
      </c>
      <c r="E486" s="4" t="s">
        <v>28</v>
      </c>
      <c r="F486" s="6">
        <f t="shared" si="21"/>
        <v>42109</v>
      </c>
      <c r="G486">
        <f t="shared" si="22"/>
        <v>0</v>
      </c>
      <c r="H486" t="str">
        <f>INDEX(State!$B$1:$I$1, MATCH(Data!$E486,State!$B$2:$I$2,0))</f>
        <v>Pennsylvania</v>
      </c>
      <c r="I486" t="str">
        <f t="shared" si="23"/>
        <v/>
      </c>
    </row>
    <row r="487" spans="1:9" x14ac:dyDescent="0.3">
      <c r="A487" s="1">
        <v>42109.775995370372</v>
      </c>
      <c r="B487">
        <v>221583</v>
      </c>
      <c r="C487" t="s">
        <v>4</v>
      </c>
      <c r="D487" t="s">
        <v>8</v>
      </c>
      <c r="E487" s="4" t="s">
        <v>28</v>
      </c>
      <c r="F487" s="6">
        <f t="shared" si="21"/>
        <v>42109</v>
      </c>
      <c r="G487">
        <f t="shared" si="22"/>
        <v>0</v>
      </c>
      <c r="H487" t="str">
        <f>INDEX(State!$B$1:$I$1, MATCH(Data!$E487,State!$B$2:$I$2,0))</f>
        <v>Pennsylvania</v>
      </c>
      <c r="I487" t="str">
        <f t="shared" si="23"/>
        <v/>
      </c>
    </row>
    <row r="488" spans="1:9" x14ac:dyDescent="0.3">
      <c r="A488" s="1">
        <v>42109.777997685182</v>
      </c>
      <c r="B488">
        <v>221589</v>
      </c>
      <c r="C488" t="s">
        <v>5</v>
      </c>
      <c r="D488" t="s">
        <v>8</v>
      </c>
      <c r="E488" s="4" t="s">
        <v>28</v>
      </c>
      <c r="F488" s="6">
        <f t="shared" si="21"/>
        <v>42109</v>
      </c>
      <c r="G488">
        <f t="shared" si="22"/>
        <v>0</v>
      </c>
      <c r="H488" t="str">
        <f>INDEX(State!$B$1:$I$1, MATCH(Data!$E488,State!$B$2:$I$2,0))</f>
        <v>Pennsylvania</v>
      </c>
      <c r="I488" t="str">
        <f t="shared" si="23"/>
        <v/>
      </c>
    </row>
    <row r="489" spans="1:9" x14ac:dyDescent="0.3">
      <c r="A489" s="1">
        <v>42109.779374999998</v>
      </c>
      <c r="B489">
        <v>221592</v>
      </c>
      <c r="C489" t="s">
        <v>3</v>
      </c>
      <c r="D489" t="s">
        <v>8</v>
      </c>
      <c r="E489" s="4" t="s">
        <v>28</v>
      </c>
      <c r="F489" s="6">
        <f t="shared" si="21"/>
        <v>42109</v>
      </c>
      <c r="G489">
        <f t="shared" si="22"/>
        <v>0</v>
      </c>
      <c r="H489" t="str">
        <f>INDEX(State!$B$1:$I$1, MATCH(Data!$E489,State!$B$2:$I$2,0))</f>
        <v>Pennsylvania</v>
      </c>
      <c r="I489" t="str">
        <f t="shared" si="23"/>
        <v/>
      </c>
    </row>
    <row r="490" spans="1:9" x14ac:dyDescent="0.3">
      <c r="A490" s="1">
        <v>42109.789814814816</v>
      </c>
      <c r="B490">
        <v>221593</v>
      </c>
      <c r="C490" t="s">
        <v>3</v>
      </c>
      <c r="D490" t="s">
        <v>8</v>
      </c>
      <c r="E490" s="4" t="s">
        <v>28</v>
      </c>
      <c r="F490" s="6">
        <f t="shared" si="21"/>
        <v>42109</v>
      </c>
      <c r="G490">
        <f t="shared" si="22"/>
        <v>0</v>
      </c>
      <c r="H490" t="str">
        <f>INDEX(State!$B$1:$I$1, MATCH(Data!$E490,State!$B$2:$I$2,0))</f>
        <v>Pennsylvania</v>
      </c>
      <c r="I490" t="str">
        <f t="shared" si="23"/>
        <v/>
      </c>
    </row>
    <row r="491" spans="1:9" x14ac:dyDescent="0.3">
      <c r="A491" s="1">
        <v>42109.781458333331</v>
      </c>
      <c r="B491">
        <v>221596</v>
      </c>
      <c r="C491" t="s">
        <v>3</v>
      </c>
      <c r="D491" t="s">
        <v>8</v>
      </c>
      <c r="E491" s="4" t="s">
        <v>28</v>
      </c>
      <c r="F491" s="6">
        <f t="shared" si="21"/>
        <v>42109</v>
      </c>
      <c r="G491">
        <f t="shared" si="22"/>
        <v>0</v>
      </c>
      <c r="H491" t="str">
        <f>INDEX(State!$B$1:$I$1, MATCH(Data!$E491,State!$B$2:$I$2,0))</f>
        <v>Pennsylvania</v>
      </c>
      <c r="I491" t="str">
        <f t="shared" si="23"/>
        <v/>
      </c>
    </row>
    <row r="492" spans="1:9" x14ac:dyDescent="0.3">
      <c r="A492" s="1">
        <v>42109.782870370371</v>
      </c>
      <c r="B492">
        <v>221605</v>
      </c>
      <c r="C492" t="s">
        <v>5</v>
      </c>
      <c r="D492" t="s">
        <v>6</v>
      </c>
      <c r="E492" s="4" t="s">
        <v>28</v>
      </c>
      <c r="F492" s="6">
        <f t="shared" si="21"/>
        <v>42109</v>
      </c>
      <c r="G492">
        <f t="shared" si="22"/>
        <v>0</v>
      </c>
      <c r="H492" t="str">
        <f>INDEX(State!$B$1:$I$1, MATCH(Data!$E492,State!$B$2:$I$2,0))</f>
        <v>Pennsylvania</v>
      </c>
      <c r="I492" t="str">
        <f t="shared" si="23"/>
        <v/>
      </c>
    </row>
    <row r="493" spans="1:9" x14ac:dyDescent="0.3">
      <c r="A493" s="1">
        <v>42109.787731481483</v>
      </c>
      <c r="B493">
        <v>221606</v>
      </c>
      <c r="C493" t="s">
        <v>3</v>
      </c>
      <c r="D493" t="s">
        <v>6</v>
      </c>
      <c r="E493" s="4" t="s">
        <v>28</v>
      </c>
      <c r="F493" s="6">
        <f t="shared" si="21"/>
        <v>42109</v>
      </c>
      <c r="G493">
        <f t="shared" si="22"/>
        <v>0</v>
      </c>
      <c r="H493" t="str">
        <f>INDEX(State!$B$1:$I$1, MATCH(Data!$E493,State!$B$2:$I$2,0))</f>
        <v>Pennsylvania</v>
      </c>
      <c r="I493" t="str">
        <f t="shared" si="23"/>
        <v/>
      </c>
    </row>
    <row r="494" spans="1:9" x14ac:dyDescent="0.3">
      <c r="A494" s="1">
        <v>42109.78565972222</v>
      </c>
      <c r="B494">
        <v>221614</v>
      </c>
      <c r="C494" t="s">
        <v>3</v>
      </c>
      <c r="D494" t="s">
        <v>6</v>
      </c>
      <c r="E494" s="4" t="s">
        <v>28</v>
      </c>
      <c r="F494" s="6">
        <f t="shared" si="21"/>
        <v>42109</v>
      </c>
      <c r="G494">
        <f t="shared" si="22"/>
        <v>0</v>
      </c>
      <c r="H494" t="str">
        <f>INDEX(State!$B$1:$I$1, MATCH(Data!$E494,State!$B$2:$I$2,0))</f>
        <v>Pennsylvania</v>
      </c>
      <c r="I494" t="str">
        <f t="shared" si="23"/>
        <v/>
      </c>
    </row>
    <row r="495" spans="1:9" x14ac:dyDescent="0.3">
      <c r="A495" s="1">
        <v>42109.784930555557</v>
      </c>
      <c r="B495">
        <v>221615</v>
      </c>
      <c r="C495" t="s">
        <v>3</v>
      </c>
      <c r="D495" t="s">
        <v>8</v>
      </c>
      <c r="E495" s="4" t="s">
        <v>28</v>
      </c>
      <c r="F495" s="6">
        <f t="shared" si="21"/>
        <v>42109</v>
      </c>
      <c r="G495">
        <f t="shared" si="22"/>
        <v>0</v>
      </c>
      <c r="H495" t="str">
        <f>INDEX(State!$B$1:$I$1, MATCH(Data!$E495,State!$B$2:$I$2,0))</f>
        <v>Pennsylvania</v>
      </c>
      <c r="I495" t="str">
        <f t="shared" si="23"/>
        <v/>
      </c>
    </row>
    <row r="496" spans="1:9" x14ac:dyDescent="0.3">
      <c r="A496" s="1">
        <v>42109.785624999997</v>
      </c>
      <c r="B496">
        <v>221618</v>
      </c>
      <c r="C496" t="s">
        <v>3</v>
      </c>
      <c r="D496" t="s">
        <v>6</v>
      </c>
      <c r="E496" s="4" t="s">
        <v>28</v>
      </c>
      <c r="F496" s="6">
        <f t="shared" si="21"/>
        <v>42109</v>
      </c>
      <c r="G496">
        <f t="shared" si="22"/>
        <v>0</v>
      </c>
      <c r="H496" t="str">
        <f>INDEX(State!$B$1:$I$1, MATCH(Data!$E496,State!$B$2:$I$2,0))</f>
        <v>Pennsylvania</v>
      </c>
      <c r="I496" t="str">
        <f t="shared" si="23"/>
        <v/>
      </c>
    </row>
    <row r="497" spans="1:9" x14ac:dyDescent="0.3">
      <c r="A497" s="1">
        <v>42109.793287037035</v>
      </c>
      <c r="B497">
        <v>221619</v>
      </c>
      <c r="C497" t="s">
        <v>3</v>
      </c>
      <c r="D497" t="s">
        <v>6</v>
      </c>
      <c r="E497" s="4" t="s">
        <v>28</v>
      </c>
      <c r="F497" s="6">
        <f t="shared" si="21"/>
        <v>42109</v>
      </c>
      <c r="G497">
        <f t="shared" si="22"/>
        <v>0</v>
      </c>
      <c r="H497" t="str">
        <f>INDEX(State!$B$1:$I$1, MATCH(Data!$E497,State!$B$2:$I$2,0))</f>
        <v>Pennsylvania</v>
      </c>
      <c r="I497" t="str">
        <f t="shared" si="23"/>
        <v/>
      </c>
    </row>
    <row r="498" spans="1:9" x14ac:dyDescent="0.3">
      <c r="A498" s="1">
        <v>42109.786319444444</v>
      </c>
      <c r="B498">
        <v>221620</v>
      </c>
      <c r="C498" t="s">
        <v>3</v>
      </c>
      <c r="D498" t="s">
        <v>8</v>
      </c>
      <c r="E498" s="4" t="s">
        <v>28</v>
      </c>
      <c r="F498" s="6">
        <f t="shared" si="21"/>
        <v>42109</v>
      </c>
      <c r="G498">
        <f t="shared" si="22"/>
        <v>0</v>
      </c>
      <c r="H498" t="str">
        <f>INDEX(State!$B$1:$I$1, MATCH(Data!$E498,State!$B$2:$I$2,0))</f>
        <v>Pennsylvania</v>
      </c>
      <c r="I498" t="str">
        <f t="shared" si="23"/>
        <v/>
      </c>
    </row>
    <row r="499" spans="1:9" x14ac:dyDescent="0.3">
      <c r="A499" s="1">
        <v>42109.787708333337</v>
      </c>
      <c r="B499">
        <v>221623</v>
      </c>
      <c r="C499" t="s">
        <v>4</v>
      </c>
      <c r="D499" t="s">
        <v>8</v>
      </c>
      <c r="E499" s="4" t="s">
        <v>28</v>
      </c>
      <c r="F499" s="6">
        <f t="shared" si="21"/>
        <v>42109</v>
      </c>
      <c r="G499">
        <f t="shared" si="22"/>
        <v>0</v>
      </c>
      <c r="H499" t="str">
        <f>INDEX(State!$B$1:$I$1, MATCH(Data!$E499,State!$B$2:$I$2,0))</f>
        <v>Pennsylvania</v>
      </c>
      <c r="I499" t="str">
        <f t="shared" si="23"/>
        <v/>
      </c>
    </row>
    <row r="500" spans="1:9" x14ac:dyDescent="0.3">
      <c r="A500" s="1">
        <v>42109.794652777775</v>
      </c>
      <c r="B500">
        <v>221640</v>
      </c>
      <c r="C500" t="s">
        <v>3</v>
      </c>
      <c r="D500" t="s">
        <v>6</v>
      </c>
      <c r="E500" s="4" t="s">
        <v>28</v>
      </c>
      <c r="F500" s="6">
        <f t="shared" si="21"/>
        <v>42109</v>
      </c>
      <c r="G500">
        <f t="shared" si="22"/>
        <v>0</v>
      </c>
      <c r="H500" t="str">
        <f>INDEX(State!$B$1:$I$1, MATCH(Data!$E500,State!$B$2:$I$2,0))</f>
        <v>Pennsylvania</v>
      </c>
      <c r="I500" t="str">
        <f t="shared" si="23"/>
        <v/>
      </c>
    </row>
    <row r="501" spans="1:9" x14ac:dyDescent="0.3">
      <c r="A501" s="1">
        <v>42109.802997685183</v>
      </c>
      <c r="B501">
        <v>221649</v>
      </c>
      <c r="C501" t="s">
        <v>3</v>
      </c>
      <c r="D501" t="s">
        <v>6</v>
      </c>
      <c r="E501" s="4" t="s">
        <v>30</v>
      </c>
      <c r="F501" s="6">
        <f t="shared" si="21"/>
        <v>42109</v>
      </c>
      <c r="G501">
        <f t="shared" si="22"/>
        <v>0</v>
      </c>
      <c r="H501" t="str">
        <f>INDEX(State!$B$1:$I$1, MATCH(Data!$E501,State!$B$2:$I$2,0))</f>
        <v>California</v>
      </c>
      <c r="I501" t="str">
        <f t="shared" si="23"/>
        <v/>
      </c>
    </row>
    <row r="502" spans="1:9" x14ac:dyDescent="0.3">
      <c r="A502" s="1">
        <v>42109.796736111108</v>
      </c>
      <c r="B502">
        <v>221653</v>
      </c>
      <c r="C502" t="s">
        <v>3</v>
      </c>
      <c r="D502" t="s">
        <v>10</v>
      </c>
      <c r="E502" s="4" t="s">
        <v>30</v>
      </c>
      <c r="F502" s="6">
        <f t="shared" si="21"/>
        <v>42109</v>
      </c>
      <c r="G502">
        <f t="shared" si="22"/>
        <v>0</v>
      </c>
      <c r="H502" t="str">
        <f>INDEX(State!$B$1:$I$1, MATCH(Data!$E502,State!$B$2:$I$2,0))</f>
        <v>California</v>
      </c>
      <c r="I502" t="str">
        <f t="shared" si="23"/>
        <v/>
      </c>
    </row>
    <row r="503" spans="1:9" x14ac:dyDescent="0.3">
      <c r="A503" s="1">
        <v>42109.796747685185</v>
      </c>
      <c r="B503">
        <v>221654</v>
      </c>
      <c r="C503" t="s">
        <v>3</v>
      </c>
      <c r="D503" t="s">
        <v>6</v>
      </c>
      <c r="E503" s="4" t="s">
        <v>30</v>
      </c>
      <c r="F503" s="6">
        <f t="shared" si="21"/>
        <v>42109</v>
      </c>
      <c r="G503">
        <f t="shared" si="22"/>
        <v>0</v>
      </c>
      <c r="H503" t="str">
        <f>INDEX(State!$B$1:$I$1, MATCH(Data!$E503,State!$B$2:$I$2,0))</f>
        <v>California</v>
      </c>
      <c r="I503" t="str">
        <f t="shared" si="23"/>
        <v/>
      </c>
    </row>
    <row r="504" spans="1:9" x14ac:dyDescent="0.3">
      <c r="A504" s="1">
        <v>42109.80091435185</v>
      </c>
      <c r="B504">
        <v>221664</v>
      </c>
      <c r="C504" t="s">
        <v>3</v>
      </c>
      <c r="D504" t="s">
        <v>10</v>
      </c>
      <c r="E504" s="4" t="s">
        <v>30</v>
      </c>
      <c r="F504" s="6">
        <f t="shared" si="21"/>
        <v>42109</v>
      </c>
      <c r="G504">
        <f t="shared" si="22"/>
        <v>0</v>
      </c>
      <c r="H504" t="str">
        <f>INDEX(State!$B$1:$I$1, MATCH(Data!$E504,State!$B$2:$I$2,0))</f>
        <v>California</v>
      </c>
      <c r="I504" t="str">
        <f t="shared" si="23"/>
        <v/>
      </c>
    </row>
    <row r="505" spans="1:9" x14ac:dyDescent="0.3">
      <c r="A505" s="1">
        <v>42109.814097222225</v>
      </c>
      <c r="B505">
        <v>221710</v>
      </c>
      <c r="C505" t="s">
        <v>4</v>
      </c>
      <c r="D505" t="s">
        <v>6</v>
      </c>
      <c r="E505" s="4" t="s">
        <v>30</v>
      </c>
      <c r="F505" s="6">
        <f t="shared" si="21"/>
        <v>42109</v>
      </c>
      <c r="G505">
        <f t="shared" si="22"/>
        <v>0</v>
      </c>
      <c r="H505" t="str">
        <f>INDEX(State!$B$1:$I$1, MATCH(Data!$E505,State!$B$2:$I$2,0))</f>
        <v>California</v>
      </c>
      <c r="I505" t="str">
        <f t="shared" si="23"/>
        <v/>
      </c>
    </row>
    <row r="506" spans="1:9" x14ac:dyDescent="0.3">
      <c r="A506" s="1">
        <v>42109.814097222225</v>
      </c>
      <c r="B506">
        <v>221710</v>
      </c>
      <c r="C506" t="s">
        <v>5</v>
      </c>
      <c r="D506" t="s">
        <v>6</v>
      </c>
      <c r="E506" s="4" t="s">
        <v>30</v>
      </c>
      <c r="F506" s="6">
        <f t="shared" si="21"/>
        <v>42109</v>
      </c>
      <c r="G506">
        <f t="shared" si="22"/>
        <v>0</v>
      </c>
      <c r="H506" t="str">
        <f>INDEX(State!$B$1:$I$1, MATCH(Data!$E506,State!$B$2:$I$2,0))</f>
        <v>California</v>
      </c>
      <c r="I506" t="str">
        <f t="shared" si="23"/>
        <v/>
      </c>
    </row>
    <row r="507" spans="1:9" x14ac:dyDescent="0.3">
      <c r="A507" s="1">
        <v>42109.815486111111</v>
      </c>
      <c r="B507">
        <v>221715</v>
      </c>
      <c r="C507" t="s">
        <v>3</v>
      </c>
      <c r="D507" t="s">
        <v>10</v>
      </c>
      <c r="E507" s="4" t="s">
        <v>30</v>
      </c>
      <c r="F507" s="6">
        <f t="shared" si="21"/>
        <v>42109</v>
      </c>
      <c r="G507">
        <f t="shared" si="22"/>
        <v>0</v>
      </c>
      <c r="H507" t="str">
        <f>INDEX(State!$B$1:$I$1, MATCH(Data!$E507,State!$B$2:$I$2,0))</f>
        <v>California</v>
      </c>
      <c r="I507" t="str">
        <f t="shared" si="23"/>
        <v/>
      </c>
    </row>
    <row r="508" spans="1:9" x14ac:dyDescent="0.3">
      <c r="A508" s="1">
        <v>42109.815497685187</v>
      </c>
      <c r="B508">
        <v>221717</v>
      </c>
      <c r="C508" t="s">
        <v>3</v>
      </c>
      <c r="D508" t="s">
        <v>10</v>
      </c>
      <c r="E508" s="4" t="s">
        <v>30</v>
      </c>
      <c r="F508" s="6">
        <f t="shared" si="21"/>
        <v>42109</v>
      </c>
      <c r="G508">
        <f t="shared" si="22"/>
        <v>0</v>
      </c>
      <c r="H508" t="str">
        <f>INDEX(State!$B$1:$I$1, MATCH(Data!$E508,State!$B$2:$I$2,0))</f>
        <v>California</v>
      </c>
      <c r="I508" t="str">
        <f t="shared" si="23"/>
        <v/>
      </c>
    </row>
    <row r="509" spans="1:9" x14ac:dyDescent="0.3">
      <c r="A509" s="1">
        <v>42109.816180555557</v>
      </c>
      <c r="B509">
        <v>221718</v>
      </c>
      <c r="C509" t="s">
        <v>3</v>
      </c>
      <c r="D509" t="s">
        <v>6</v>
      </c>
      <c r="E509" s="4" t="s">
        <v>30</v>
      </c>
      <c r="F509" s="6">
        <f t="shared" si="21"/>
        <v>42109</v>
      </c>
      <c r="G509">
        <f t="shared" si="22"/>
        <v>0</v>
      </c>
      <c r="H509" t="str">
        <f>INDEX(State!$B$1:$I$1, MATCH(Data!$E509,State!$B$2:$I$2,0))</f>
        <v>California</v>
      </c>
      <c r="I509" t="str">
        <f t="shared" si="23"/>
        <v/>
      </c>
    </row>
    <row r="510" spans="1:9" x14ac:dyDescent="0.3">
      <c r="A510" s="1">
        <v>42109.818958333337</v>
      </c>
      <c r="B510">
        <v>221726</v>
      </c>
      <c r="C510" t="s">
        <v>3</v>
      </c>
      <c r="D510" t="s">
        <v>8</v>
      </c>
      <c r="E510" s="4" t="s">
        <v>30</v>
      </c>
      <c r="F510" s="6">
        <f t="shared" si="21"/>
        <v>42109</v>
      </c>
      <c r="G510">
        <f t="shared" si="22"/>
        <v>0</v>
      </c>
      <c r="H510" t="str">
        <f>INDEX(State!$B$1:$I$1, MATCH(Data!$E510,State!$B$2:$I$2,0))</f>
        <v>California</v>
      </c>
      <c r="I510" t="str">
        <f t="shared" si="23"/>
        <v/>
      </c>
    </row>
    <row r="511" spans="1:9" x14ac:dyDescent="0.3">
      <c r="A511" s="1">
        <v>42109.822430555556</v>
      </c>
      <c r="B511">
        <v>221732</v>
      </c>
      <c r="C511" t="s">
        <v>4</v>
      </c>
      <c r="D511" t="s">
        <v>10</v>
      </c>
      <c r="E511" s="4" t="s">
        <v>30</v>
      </c>
      <c r="F511" s="6">
        <f t="shared" si="21"/>
        <v>42109</v>
      </c>
      <c r="G511">
        <f t="shared" si="22"/>
        <v>0</v>
      </c>
      <c r="H511" t="str">
        <f>INDEX(State!$B$1:$I$1, MATCH(Data!$E511,State!$B$2:$I$2,0))</f>
        <v>California</v>
      </c>
      <c r="I511" t="str">
        <f t="shared" si="23"/>
        <v/>
      </c>
    </row>
    <row r="512" spans="1:9" x14ac:dyDescent="0.3">
      <c r="A512" s="1">
        <v>42109.825914351852</v>
      </c>
      <c r="B512">
        <v>221745</v>
      </c>
      <c r="C512" t="s">
        <v>3</v>
      </c>
      <c r="D512" t="s">
        <v>8</v>
      </c>
      <c r="E512" s="4" t="s">
        <v>30</v>
      </c>
      <c r="F512" s="6">
        <f t="shared" si="21"/>
        <v>42109</v>
      </c>
      <c r="G512">
        <f t="shared" si="22"/>
        <v>0</v>
      </c>
      <c r="H512" t="str">
        <f>INDEX(State!$B$1:$I$1, MATCH(Data!$E512,State!$B$2:$I$2,0))</f>
        <v>California</v>
      </c>
      <c r="I512" t="str">
        <f t="shared" si="23"/>
        <v/>
      </c>
    </row>
    <row r="513" spans="1:9" x14ac:dyDescent="0.3">
      <c r="A513" s="1">
        <v>42109.830763888887</v>
      </c>
      <c r="B513">
        <v>221757</v>
      </c>
      <c r="C513" t="s">
        <v>3</v>
      </c>
      <c r="D513" t="s">
        <v>7</v>
      </c>
      <c r="E513" s="4" t="s">
        <v>30</v>
      </c>
      <c r="F513" s="6">
        <f t="shared" si="21"/>
        <v>42109</v>
      </c>
      <c r="G513">
        <f t="shared" si="22"/>
        <v>0</v>
      </c>
      <c r="H513" t="str">
        <f>INDEX(State!$B$1:$I$1, MATCH(Data!$E513,State!$B$2:$I$2,0))</f>
        <v>California</v>
      </c>
      <c r="I513" t="str">
        <f t="shared" si="23"/>
        <v/>
      </c>
    </row>
    <row r="514" spans="1:9" x14ac:dyDescent="0.3">
      <c r="A514" s="1">
        <v>42109.842569444445</v>
      </c>
      <c r="B514">
        <v>221784</v>
      </c>
      <c r="C514" t="s">
        <v>3</v>
      </c>
      <c r="D514" t="s">
        <v>6</v>
      </c>
      <c r="E514" s="4" t="s">
        <v>30</v>
      </c>
      <c r="F514" s="6">
        <f t="shared" si="21"/>
        <v>42109</v>
      </c>
      <c r="G514">
        <f t="shared" si="22"/>
        <v>0</v>
      </c>
      <c r="H514" t="str">
        <f>INDEX(State!$B$1:$I$1, MATCH(Data!$E514,State!$B$2:$I$2,0))</f>
        <v>California</v>
      </c>
      <c r="I514" t="str">
        <f t="shared" si="23"/>
        <v/>
      </c>
    </row>
    <row r="515" spans="1:9" x14ac:dyDescent="0.3">
      <c r="A515" s="1">
        <v>42109.848124999997</v>
      </c>
      <c r="B515">
        <v>221792</v>
      </c>
      <c r="C515" t="s">
        <v>5</v>
      </c>
      <c r="D515" t="s">
        <v>10</v>
      </c>
      <c r="E515" s="4" t="s">
        <v>30</v>
      </c>
      <c r="F515" s="6">
        <f t="shared" ref="F515:F578" si="24">DATE(YEAR($A515),MONTH($A515),DAY($A515))</f>
        <v>42109</v>
      </c>
      <c r="G515">
        <f t="shared" ref="G515:G578" si="25">IF(AND($D515="Newsletters (internal)", $E515="New York"),1,0)</f>
        <v>0</v>
      </c>
      <c r="H515" t="str">
        <f>INDEX(State!$B$1:$I$1, MATCH(Data!$E515,State!$B$2:$I$2,0))</f>
        <v>California</v>
      </c>
      <c r="I515" t="str">
        <f t="shared" si="23"/>
        <v/>
      </c>
    </row>
    <row r="516" spans="1:9" x14ac:dyDescent="0.3">
      <c r="A516" s="1">
        <v>42109.877291666664</v>
      </c>
      <c r="B516">
        <v>221848</v>
      </c>
      <c r="C516" t="s">
        <v>3</v>
      </c>
      <c r="D516" t="s">
        <v>8</v>
      </c>
      <c r="E516" s="4" t="s">
        <v>30</v>
      </c>
      <c r="F516" s="6">
        <f t="shared" si="24"/>
        <v>42109</v>
      </c>
      <c r="G516">
        <f t="shared" si="25"/>
        <v>0</v>
      </c>
      <c r="H516" t="str">
        <f>INDEX(State!$B$1:$I$1, MATCH(Data!$E516,State!$B$2:$I$2,0))</f>
        <v>California</v>
      </c>
      <c r="I516" t="str">
        <f t="shared" ref="I516:I579" si="26">IF($F516 = DATE(2015,4,14),$B516,"")</f>
        <v/>
      </c>
    </row>
    <row r="517" spans="1:9" x14ac:dyDescent="0.3">
      <c r="A517" s="1">
        <v>42109.898125</v>
      </c>
      <c r="B517">
        <v>221866</v>
      </c>
      <c r="C517" t="s">
        <v>3</v>
      </c>
      <c r="D517" t="s">
        <v>6</v>
      </c>
      <c r="E517" s="4" t="s">
        <v>30</v>
      </c>
      <c r="F517" s="6">
        <f t="shared" si="24"/>
        <v>42109</v>
      </c>
      <c r="G517">
        <f t="shared" si="25"/>
        <v>0</v>
      </c>
      <c r="H517" t="str">
        <f>INDEX(State!$B$1:$I$1, MATCH(Data!$E517,State!$B$2:$I$2,0))</f>
        <v>California</v>
      </c>
      <c r="I517" t="str">
        <f t="shared" si="26"/>
        <v/>
      </c>
    </row>
    <row r="518" spans="1:9" x14ac:dyDescent="0.3">
      <c r="A518" s="1">
        <v>42109.899513888886</v>
      </c>
      <c r="B518">
        <v>221867</v>
      </c>
      <c r="C518" t="s">
        <v>3</v>
      </c>
      <c r="D518" t="s">
        <v>6</v>
      </c>
      <c r="E518" s="4" t="s">
        <v>30</v>
      </c>
      <c r="F518" s="6">
        <f t="shared" si="24"/>
        <v>42109</v>
      </c>
      <c r="G518">
        <f t="shared" si="25"/>
        <v>0</v>
      </c>
      <c r="H518" t="str">
        <f>INDEX(State!$B$1:$I$1, MATCH(Data!$E518,State!$B$2:$I$2,0))</f>
        <v>California</v>
      </c>
      <c r="I518" t="str">
        <f t="shared" si="26"/>
        <v/>
      </c>
    </row>
    <row r="519" spans="1:9" x14ac:dyDescent="0.3">
      <c r="A519" s="1">
        <v>42109.905069444445</v>
      </c>
      <c r="B519">
        <v>221874</v>
      </c>
      <c r="C519" t="s">
        <v>3</v>
      </c>
      <c r="D519" t="s">
        <v>6</v>
      </c>
      <c r="E519" s="4" t="s">
        <v>30</v>
      </c>
      <c r="F519" s="6">
        <f t="shared" si="24"/>
        <v>42109</v>
      </c>
      <c r="G519">
        <f t="shared" si="25"/>
        <v>0</v>
      </c>
      <c r="H519" t="str">
        <f>INDEX(State!$B$1:$I$1, MATCH(Data!$E519,State!$B$2:$I$2,0))</f>
        <v>California</v>
      </c>
      <c r="I519" t="str">
        <f t="shared" si="26"/>
        <v/>
      </c>
    </row>
    <row r="520" spans="1:9" x14ac:dyDescent="0.3">
      <c r="A520" s="1">
        <v>42109.92591435185</v>
      </c>
      <c r="B520">
        <v>221886</v>
      </c>
      <c r="C520" t="s">
        <v>4</v>
      </c>
      <c r="D520" t="s">
        <v>8</v>
      </c>
      <c r="E520" s="4" t="s">
        <v>30</v>
      </c>
      <c r="F520" s="6">
        <f t="shared" si="24"/>
        <v>42109</v>
      </c>
      <c r="G520">
        <f t="shared" si="25"/>
        <v>0</v>
      </c>
      <c r="H520" t="str">
        <f>INDEX(State!$B$1:$I$1, MATCH(Data!$E520,State!$B$2:$I$2,0))</f>
        <v>California</v>
      </c>
      <c r="I520" t="str">
        <f t="shared" si="26"/>
        <v/>
      </c>
    </row>
    <row r="521" spans="1:9" x14ac:dyDescent="0.3">
      <c r="A521" s="1">
        <v>42109.932847222219</v>
      </c>
      <c r="B521">
        <v>221888</v>
      </c>
      <c r="C521" t="s">
        <v>3</v>
      </c>
      <c r="D521" t="s">
        <v>8</v>
      </c>
      <c r="E521" s="4" t="s">
        <v>30</v>
      </c>
      <c r="F521" s="6">
        <f t="shared" si="24"/>
        <v>42109</v>
      </c>
      <c r="G521">
        <f t="shared" si="25"/>
        <v>0</v>
      </c>
      <c r="H521" t="str">
        <f>INDEX(State!$B$1:$I$1, MATCH(Data!$E521,State!$B$2:$I$2,0))</f>
        <v>California</v>
      </c>
      <c r="I521" t="str">
        <f t="shared" si="26"/>
        <v/>
      </c>
    </row>
    <row r="522" spans="1:9" x14ac:dyDescent="0.3">
      <c r="A522" s="1">
        <v>42109.932164351849</v>
      </c>
      <c r="B522">
        <v>221892</v>
      </c>
      <c r="C522" t="s">
        <v>3</v>
      </c>
      <c r="D522" t="s">
        <v>6</v>
      </c>
      <c r="E522" s="4" t="s">
        <v>30</v>
      </c>
      <c r="F522" s="6">
        <f t="shared" si="24"/>
        <v>42109</v>
      </c>
      <c r="G522">
        <f t="shared" si="25"/>
        <v>0</v>
      </c>
      <c r="H522" t="str">
        <f>INDEX(State!$B$1:$I$1, MATCH(Data!$E522,State!$B$2:$I$2,0))</f>
        <v>California</v>
      </c>
      <c r="I522" t="str">
        <f t="shared" si="26"/>
        <v/>
      </c>
    </row>
    <row r="523" spans="1:9" x14ac:dyDescent="0.3">
      <c r="A523" s="1">
        <v>42109.969664351855</v>
      </c>
      <c r="B523">
        <v>221917</v>
      </c>
      <c r="C523" t="s">
        <v>3</v>
      </c>
      <c r="D523" t="s">
        <v>8</v>
      </c>
      <c r="E523" s="4" t="s">
        <v>30</v>
      </c>
      <c r="F523" s="6">
        <f t="shared" si="24"/>
        <v>42109</v>
      </c>
      <c r="G523">
        <f t="shared" si="25"/>
        <v>0</v>
      </c>
      <c r="H523" t="str">
        <f>INDEX(State!$B$1:$I$1, MATCH(Data!$E523,State!$B$2:$I$2,0))</f>
        <v>California</v>
      </c>
      <c r="I523" t="str">
        <f t="shared" si="26"/>
        <v/>
      </c>
    </row>
    <row r="524" spans="1:9" x14ac:dyDescent="0.3">
      <c r="A524" s="1">
        <v>42109.975914351853</v>
      </c>
      <c r="B524">
        <v>221918</v>
      </c>
      <c r="C524" t="s">
        <v>3</v>
      </c>
      <c r="D524" t="s">
        <v>7</v>
      </c>
      <c r="E524" s="4" t="s">
        <v>30</v>
      </c>
      <c r="F524" s="6">
        <f t="shared" si="24"/>
        <v>42109</v>
      </c>
      <c r="G524">
        <f t="shared" si="25"/>
        <v>0</v>
      </c>
      <c r="H524" t="str">
        <f>INDEX(State!$B$1:$I$1, MATCH(Data!$E524,State!$B$2:$I$2,0))</f>
        <v>California</v>
      </c>
      <c r="I524" t="str">
        <f t="shared" si="26"/>
        <v/>
      </c>
    </row>
    <row r="525" spans="1:9" x14ac:dyDescent="0.3">
      <c r="A525" s="1">
        <v>42109.99119212963</v>
      </c>
      <c r="B525">
        <v>221924</v>
      </c>
      <c r="C525" t="s">
        <v>4</v>
      </c>
      <c r="D525" t="s">
        <v>6</v>
      </c>
      <c r="E525" s="4" t="s">
        <v>30</v>
      </c>
      <c r="F525" s="6">
        <f t="shared" si="24"/>
        <v>42109</v>
      </c>
      <c r="G525">
        <f t="shared" si="25"/>
        <v>0</v>
      </c>
      <c r="H525" t="str">
        <f>INDEX(State!$B$1:$I$1, MATCH(Data!$E525,State!$B$2:$I$2,0))</f>
        <v>California</v>
      </c>
      <c r="I525" t="str">
        <f t="shared" si="26"/>
        <v/>
      </c>
    </row>
    <row r="526" spans="1:9" x14ac:dyDescent="0.3">
      <c r="A526" s="1">
        <v>42109.998819444445</v>
      </c>
      <c r="B526">
        <v>221926</v>
      </c>
      <c r="C526" t="s">
        <v>5</v>
      </c>
      <c r="D526" t="s">
        <v>8</v>
      </c>
      <c r="E526" s="4" t="s">
        <v>30</v>
      </c>
      <c r="F526" s="6">
        <f t="shared" si="24"/>
        <v>42109</v>
      </c>
      <c r="G526">
        <f t="shared" si="25"/>
        <v>0</v>
      </c>
      <c r="H526" t="str">
        <f>INDEX(State!$B$1:$I$1, MATCH(Data!$E526,State!$B$2:$I$2,0))</f>
        <v>California</v>
      </c>
      <c r="I526" t="str">
        <f t="shared" si="26"/>
        <v/>
      </c>
    </row>
    <row r="527" spans="1:9" x14ac:dyDescent="0.3">
      <c r="A527" s="1">
        <v>42110.160636574074</v>
      </c>
      <c r="B527">
        <v>221965</v>
      </c>
      <c r="C527" t="s">
        <v>5</v>
      </c>
      <c r="D527" t="s">
        <v>6</v>
      </c>
      <c r="E527" s="4" t="s">
        <v>30</v>
      </c>
      <c r="F527" s="6">
        <f t="shared" si="24"/>
        <v>42110</v>
      </c>
      <c r="G527">
        <f t="shared" si="25"/>
        <v>0</v>
      </c>
      <c r="H527" t="str">
        <f>INDEX(State!$B$1:$I$1, MATCH(Data!$E527,State!$B$2:$I$2,0))</f>
        <v>California</v>
      </c>
      <c r="I527" t="str">
        <f t="shared" si="26"/>
        <v/>
      </c>
    </row>
    <row r="528" spans="1:9" x14ac:dyDescent="0.3">
      <c r="A528" s="1">
        <v>42110.198842592596</v>
      </c>
      <c r="B528">
        <v>221976</v>
      </c>
      <c r="C528" t="s">
        <v>4</v>
      </c>
      <c r="D528" t="s">
        <v>6</v>
      </c>
      <c r="E528" s="4" t="s">
        <v>30</v>
      </c>
      <c r="F528" s="6">
        <f t="shared" si="24"/>
        <v>42110</v>
      </c>
      <c r="G528">
        <f t="shared" si="25"/>
        <v>0</v>
      </c>
      <c r="H528" t="str">
        <f>INDEX(State!$B$1:$I$1, MATCH(Data!$E528,State!$B$2:$I$2,0))</f>
        <v>California</v>
      </c>
      <c r="I528" t="str">
        <f t="shared" si="26"/>
        <v/>
      </c>
    </row>
    <row r="529" spans="1:9" x14ac:dyDescent="0.3">
      <c r="A529" s="1">
        <v>42110.200914351852</v>
      </c>
      <c r="B529">
        <v>221980</v>
      </c>
      <c r="C529" t="s">
        <v>5</v>
      </c>
      <c r="D529" t="s">
        <v>8</v>
      </c>
      <c r="E529" s="4" t="s">
        <v>30</v>
      </c>
      <c r="F529" s="6">
        <f t="shared" si="24"/>
        <v>42110</v>
      </c>
      <c r="G529">
        <f t="shared" si="25"/>
        <v>0</v>
      </c>
      <c r="H529" t="str">
        <f>INDEX(State!$B$1:$I$1, MATCH(Data!$E529,State!$B$2:$I$2,0))</f>
        <v>California</v>
      </c>
      <c r="I529" t="str">
        <f t="shared" si="26"/>
        <v/>
      </c>
    </row>
    <row r="530" spans="1:9" x14ac:dyDescent="0.3">
      <c r="A530" s="1">
        <v>42110.235636574071</v>
      </c>
      <c r="B530">
        <v>222004</v>
      </c>
      <c r="C530" t="s">
        <v>3</v>
      </c>
      <c r="D530" t="s">
        <v>10</v>
      </c>
      <c r="E530" s="4" t="s">
        <v>30</v>
      </c>
      <c r="F530" s="6">
        <f t="shared" si="24"/>
        <v>42110</v>
      </c>
      <c r="G530">
        <f t="shared" si="25"/>
        <v>0</v>
      </c>
      <c r="H530" t="str">
        <f>INDEX(State!$B$1:$I$1, MATCH(Data!$E530,State!$B$2:$I$2,0))</f>
        <v>California</v>
      </c>
      <c r="I530" t="str">
        <f t="shared" si="26"/>
        <v/>
      </c>
    </row>
    <row r="531" spans="1:9" x14ac:dyDescent="0.3">
      <c r="A531" s="1">
        <v>42110.246759259258</v>
      </c>
      <c r="B531">
        <v>222015</v>
      </c>
      <c r="C531" t="s">
        <v>3</v>
      </c>
      <c r="D531" t="s">
        <v>6</v>
      </c>
      <c r="E531" s="4" t="s">
        <v>30</v>
      </c>
      <c r="F531" s="6">
        <f t="shared" si="24"/>
        <v>42110</v>
      </c>
      <c r="G531">
        <f t="shared" si="25"/>
        <v>0</v>
      </c>
      <c r="H531" t="str">
        <f>INDEX(State!$B$1:$I$1, MATCH(Data!$E531,State!$B$2:$I$2,0))</f>
        <v>California</v>
      </c>
      <c r="I531" t="str">
        <f t="shared" si="26"/>
        <v/>
      </c>
    </row>
    <row r="532" spans="1:9" x14ac:dyDescent="0.3">
      <c r="A532" s="1">
        <v>42110.262777777774</v>
      </c>
      <c r="B532">
        <v>222024</v>
      </c>
      <c r="C532" t="s">
        <v>3</v>
      </c>
      <c r="D532" t="s">
        <v>8</v>
      </c>
      <c r="E532" s="4" t="s">
        <v>30</v>
      </c>
      <c r="F532" s="6">
        <f t="shared" si="24"/>
        <v>42110</v>
      </c>
      <c r="G532">
        <f t="shared" si="25"/>
        <v>0</v>
      </c>
      <c r="H532" t="str">
        <f>INDEX(State!$B$1:$I$1, MATCH(Data!$E532,State!$B$2:$I$2,0))</f>
        <v>California</v>
      </c>
      <c r="I532" t="str">
        <f t="shared" si="26"/>
        <v/>
      </c>
    </row>
    <row r="533" spans="1:9" x14ac:dyDescent="0.3">
      <c r="A533" s="1">
        <v>42110.262048611112</v>
      </c>
      <c r="B533">
        <v>222031</v>
      </c>
      <c r="C533" t="s">
        <v>3</v>
      </c>
      <c r="D533" t="s">
        <v>7</v>
      </c>
      <c r="E533" s="4" t="s">
        <v>30</v>
      </c>
      <c r="F533" s="6">
        <f t="shared" si="24"/>
        <v>42110</v>
      </c>
      <c r="G533">
        <f t="shared" si="25"/>
        <v>0</v>
      </c>
      <c r="H533" t="str">
        <f>INDEX(State!$B$1:$I$1, MATCH(Data!$E533,State!$B$2:$I$2,0))</f>
        <v>California</v>
      </c>
      <c r="I533" t="str">
        <f t="shared" si="26"/>
        <v/>
      </c>
    </row>
    <row r="534" spans="1:9" x14ac:dyDescent="0.3">
      <c r="A534" s="1">
        <v>42110.282881944448</v>
      </c>
      <c r="B534">
        <v>222076</v>
      </c>
      <c r="C534" t="s">
        <v>4</v>
      </c>
      <c r="D534" t="s">
        <v>6</v>
      </c>
      <c r="E534" s="4" t="s">
        <v>30</v>
      </c>
      <c r="F534" s="6">
        <f t="shared" si="24"/>
        <v>42110</v>
      </c>
      <c r="G534">
        <f t="shared" si="25"/>
        <v>0</v>
      </c>
      <c r="H534" t="str">
        <f>INDEX(State!$B$1:$I$1, MATCH(Data!$E534,State!$B$2:$I$2,0))</f>
        <v>California</v>
      </c>
      <c r="I534" t="str">
        <f t="shared" si="26"/>
        <v/>
      </c>
    </row>
    <row r="535" spans="1:9" x14ac:dyDescent="0.3">
      <c r="A535" s="1">
        <v>42110.292581018519</v>
      </c>
      <c r="B535">
        <v>222092</v>
      </c>
      <c r="C535" t="s">
        <v>3</v>
      </c>
      <c r="D535" t="s">
        <v>10</v>
      </c>
      <c r="E535" s="4" t="s">
        <v>30</v>
      </c>
      <c r="F535" s="6">
        <f t="shared" si="24"/>
        <v>42110</v>
      </c>
      <c r="G535">
        <f t="shared" si="25"/>
        <v>0</v>
      </c>
      <c r="H535" t="str">
        <f>INDEX(State!$B$1:$I$1, MATCH(Data!$E535,State!$B$2:$I$2,0))</f>
        <v>California</v>
      </c>
      <c r="I535" t="str">
        <f t="shared" si="26"/>
        <v/>
      </c>
    </row>
    <row r="536" spans="1:9" x14ac:dyDescent="0.3">
      <c r="A536" s="1">
        <v>42110.524513888886</v>
      </c>
      <c r="B536">
        <v>222219</v>
      </c>
      <c r="C536" t="s">
        <v>3</v>
      </c>
      <c r="D536" t="s">
        <v>10</v>
      </c>
      <c r="E536" s="4" t="s">
        <v>30</v>
      </c>
      <c r="F536" s="6">
        <f t="shared" si="24"/>
        <v>42110</v>
      </c>
      <c r="G536">
        <f t="shared" si="25"/>
        <v>0</v>
      </c>
      <c r="H536" t="str">
        <f>INDEX(State!$B$1:$I$1, MATCH(Data!$E536,State!$B$2:$I$2,0))</f>
        <v>California</v>
      </c>
      <c r="I536" t="str">
        <f t="shared" si="26"/>
        <v/>
      </c>
    </row>
    <row r="537" spans="1:9" x14ac:dyDescent="0.3">
      <c r="A537" s="1">
        <v>42110.34542824074</v>
      </c>
      <c r="B537">
        <v>222222</v>
      </c>
      <c r="C537" t="s">
        <v>3</v>
      </c>
      <c r="D537" t="s">
        <v>10</v>
      </c>
      <c r="E537" s="4" t="s">
        <v>30</v>
      </c>
      <c r="F537" s="6">
        <f t="shared" si="24"/>
        <v>42110</v>
      </c>
      <c r="G537">
        <f t="shared" si="25"/>
        <v>0</v>
      </c>
      <c r="H537" t="str">
        <f>INDEX(State!$B$1:$I$1, MATCH(Data!$E537,State!$B$2:$I$2,0))</f>
        <v>California</v>
      </c>
      <c r="I537" t="str">
        <f t="shared" si="26"/>
        <v/>
      </c>
    </row>
    <row r="538" spans="1:9" x14ac:dyDescent="0.3">
      <c r="A538" s="1">
        <v>42110.350960648146</v>
      </c>
      <c r="B538">
        <v>222230</v>
      </c>
      <c r="C538" t="s">
        <v>5</v>
      </c>
      <c r="D538" t="s">
        <v>6</v>
      </c>
      <c r="E538" s="4" t="s">
        <v>30</v>
      </c>
      <c r="F538" s="6">
        <f t="shared" si="24"/>
        <v>42110</v>
      </c>
      <c r="G538">
        <f t="shared" si="25"/>
        <v>0</v>
      </c>
      <c r="H538" t="str">
        <f>INDEX(State!$B$1:$I$1, MATCH(Data!$E538,State!$B$2:$I$2,0))</f>
        <v>California</v>
      </c>
      <c r="I538" t="str">
        <f t="shared" si="26"/>
        <v/>
      </c>
    </row>
    <row r="539" spans="1:9" x14ac:dyDescent="0.3">
      <c r="A539" s="1">
        <v>42110.36414351852</v>
      </c>
      <c r="B539">
        <v>222261</v>
      </c>
      <c r="C539" t="s">
        <v>4</v>
      </c>
      <c r="D539" t="s">
        <v>8</v>
      </c>
      <c r="E539" s="4" t="s">
        <v>30</v>
      </c>
      <c r="F539" s="6">
        <f t="shared" si="24"/>
        <v>42110</v>
      </c>
      <c r="G539">
        <f t="shared" si="25"/>
        <v>0</v>
      </c>
      <c r="H539" t="str">
        <f>INDEX(State!$B$1:$I$1, MATCH(Data!$E539,State!$B$2:$I$2,0))</f>
        <v>California</v>
      </c>
      <c r="I539" t="str">
        <f t="shared" si="26"/>
        <v/>
      </c>
    </row>
    <row r="540" spans="1:9" x14ac:dyDescent="0.3">
      <c r="A540" s="1">
        <v>42110.373854166668</v>
      </c>
      <c r="B540">
        <v>222289</v>
      </c>
      <c r="C540" t="s">
        <v>3</v>
      </c>
      <c r="D540" t="s">
        <v>7</v>
      </c>
      <c r="E540" s="4" t="s">
        <v>30</v>
      </c>
      <c r="F540" s="6">
        <f t="shared" si="24"/>
        <v>42110</v>
      </c>
      <c r="G540">
        <f t="shared" si="25"/>
        <v>0</v>
      </c>
      <c r="H540" t="str">
        <f>INDEX(State!$B$1:$I$1, MATCH(Data!$E540,State!$B$2:$I$2,0))</f>
        <v>California</v>
      </c>
      <c r="I540" t="str">
        <f t="shared" si="26"/>
        <v/>
      </c>
    </row>
    <row r="541" spans="1:9" x14ac:dyDescent="0.3">
      <c r="A541" s="1">
        <v>42110.373148148145</v>
      </c>
      <c r="B541">
        <v>222290</v>
      </c>
      <c r="C541" t="s">
        <v>3</v>
      </c>
      <c r="D541" t="s">
        <v>7</v>
      </c>
      <c r="E541" s="4" t="s">
        <v>30</v>
      </c>
      <c r="F541" s="6">
        <f t="shared" si="24"/>
        <v>42110</v>
      </c>
      <c r="G541">
        <f t="shared" si="25"/>
        <v>0</v>
      </c>
      <c r="H541" t="str">
        <f>INDEX(State!$B$1:$I$1, MATCH(Data!$E541,State!$B$2:$I$2,0))</f>
        <v>California</v>
      </c>
      <c r="I541" t="str">
        <f t="shared" si="26"/>
        <v/>
      </c>
    </row>
    <row r="542" spans="1:9" x14ac:dyDescent="0.3">
      <c r="A542" s="1">
        <v>42110.380810185183</v>
      </c>
      <c r="B542">
        <v>222292</v>
      </c>
      <c r="C542" t="s">
        <v>3</v>
      </c>
      <c r="D542" t="s">
        <v>6</v>
      </c>
      <c r="E542" s="4" t="s">
        <v>30</v>
      </c>
      <c r="F542" s="6">
        <f t="shared" si="24"/>
        <v>42110</v>
      </c>
      <c r="G542">
        <f t="shared" si="25"/>
        <v>0</v>
      </c>
      <c r="H542" t="str">
        <f>INDEX(State!$B$1:$I$1, MATCH(Data!$E542,State!$B$2:$I$2,0))</f>
        <v>California</v>
      </c>
      <c r="I542" t="str">
        <f t="shared" si="26"/>
        <v/>
      </c>
    </row>
    <row r="543" spans="1:9" x14ac:dyDescent="0.3">
      <c r="A543" s="1">
        <v>42110.407870370371</v>
      </c>
      <c r="B543">
        <v>222359</v>
      </c>
      <c r="C543" t="s">
        <v>3</v>
      </c>
      <c r="D543" t="s">
        <v>6</v>
      </c>
      <c r="E543" s="4" t="s">
        <v>30</v>
      </c>
      <c r="F543" s="6">
        <f t="shared" si="24"/>
        <v>42110</v>
      </c>
      <c r="G543">
        <f t="shared" si="25"/>
        <v>0</v>
      </c>
      <c r="H543" t="str">
        <f>INDEX(State!$B$1:$I$1, MATCH(Data!$E543,State!$B$2:$I$2,0))</f>
        <v>California</v>
      </c>
      <c r="I543" t="str">
        <f t="shared" si="26"/>
        <v/>
      </c>
    </row>
    <row r="544" spans="1:9" x14ac:dyDescent="0.3">
      <c r="A544" s="1">
        <v>42110.416215277779</v>
      </c>
      <c r="B544">
        <v>222377</v>
      </c>
      <c r="C544" t="s">
        <v>3</v>
      </c>
      <c r="D544" t="s">
        <v>6</v>
      </c>
      <c r="E544" s="4" t="s">
        <v>30</v>
      </c>
      <c r="F544" s="6">
        <f t="shared" si="24"/>
        <v>42110</v>
      </c>
      <c r="G544">
        <f t="shared" si="25"/>
        <v>0</v>
      </c>
      <c r="H544" t="str">
        <f>INDEX(State!$B$1:$I$1, MATCH(Data!$E544,State!$B$2:$I$2,0))</f>
        <v>California</v>
      </c>
      <c r="I544" t="str">
        <f t="shared" si="26"/>
        <v/>
      </c>
    </row>
    <row r="545" spans="1:9" x14ac:dyDescent="0.3">
      <c r="A545" s="1">
        <v>42110.427337962959</v>
      </c>
      <c r="B545">
        <v>222395</v>
      </c>
      <c r="C545" t="s">
        <v>4</v>
      </c>
      <c r="D545" t="s">
        <v>7</v>
      </c>
      <c r="E545" s="4" t="s">
        <v>30</v>
      </c>
      <c r="F545" s="6">
        <f t="shared" si="24"/>
        <v>42110</v>
      </c>
      <c r="G545">
        <f t="shared" si="25"/>
        <v>0</v>
      </c>
      <c r="H545" t="str">
        <f>INDEX(State!$B$1:$I$1, MATCH(Data!$E545,State!$B$2:$I$2,0))</f>
        <v>California</v>
      </c>
      <c r="I545" t="str">
        <f t="shared" si="26"/>
        <v/>
      </c>
    </row>
    <row r="546" spans="1:9" x14ac:dyDescent="0.3">
      <c r="A546" s="1">
        <v>42110.448136574072</v>
      </c>
      <c r="B546">
        <v>222441</v>
      </c>
      <c r="C546" t="s">
        <v>5</v>
      </c>
      <c r="D546" t="s">
        <v>10</v>
      </c>
      <c r="E546" s="4" t="s">
        <v>30</v>
      </c>
      <c r="F546" s="6">
        <f t="shared" si="24"/>
        <v>42110</v>
      </c>
      <c r="G546">
        <f t="shared" si="25"/>
        <v>0</v>
      </c>
      <c r="H546" t="str">
        <f>INDEX(State!$B$1:$I$1, MATCH(Data!$E546,State!$B$2:$I$2,0))</f>
        <v>California</v>
      </c>
      <c r="I546" t="str">
        <f t="shared" si="26"/>
        <v/>
      </c>
    </row>
    <row r="547" spans="1:9" x14ac:dyDescent="0.3">
      <c r="A547" s="1">
        <v>42110.455775462964</v>
      </c>
      <c r="B547">
        <v>222459</v>
      </c>
      <c r="C547" t="s">
        <v>3</v>
      </c>
      <c r="D547" t="s">
        <v>10</v>
      </c>
      <c r="E547" s="4" t="s">
        <v>30</v>
      </c>
      <c r="F547" s="6">
        <f t="shared" si="24"/>
        <v>42110</v>
      </c>
      <c r="G547">
        <f t="shared" si="25"/>
        <v>0</v>
      </c>
      <c r="H547" t="str">
        <f>INDEX(State!$B$1:$I$1, MATCH(Data!$E547,State!$B$2:$I$2,0))</f>
        <v>California</v>
      </c>
      <c r="I547" t="str">
        <f t="shared" si="26"/>
        <v/>
      </c>
    </row>
    <row r="548" spans="1:9" x14ac:dyDescent="0.3">
      <c r="A548" s="1">
        <v>42110.666180555556</v>
      </c>
      <c r="B548">
        <v>222469</v>
      </c>
      <c r="C548" t="s">
        <v>3</v>
      </c>
      <c r="D548" t="s">
        <v>6</v>
      </c>
      <c r="E548" s="4" t="s">
        <v>30</v>
      </c>
      <c r="F548" s="6">
        <f t="shared" si="24"/>
        <v>42110</v>
      </c>
      <c r="G548">
        <f t="shared" si="25"/>
        <v>0</v>
      </c>
      <c r="H548" t="str">
        <f>INDEX(State!$B$1:$I$1, MATCH(Data!$E548,State!$B$2:$I$2,0))</f>
        <v>California</v>
      </c>
      <c r="I548" t="str">
        <f t="shared" si="26"/>
        <v/>
      </c>
    </row>
    <row r="549" spans="1:9" x14ac:dyDescent="0.3">
      <c r="A549" s="1">
        <v>42110.465509259258</v>
      </c>
      <c r="B549">
        <v>222482</v>
      </c>
      <c r="C549" t="s">
        <v>3</v>
      </c>
      <c r="D549" t="s">
        <v>7</v>
      </c>
      <c r="E549" s="4" t="s">
        <v>30</v>
      </c>
      <c r="F549" s="6">
        <f t="shared" si="24"/>
        <v>42110</v>
      </c>
      <c r="G549">
        <f t="shared" si="25"/>
        <v>0</v>
      </c>
      <c r="H549" t="str">
        <f>INDEX(State!$B$1:$I$1, MATCH(Data!$E549,State!$B$2:$I$2,0))</f>
        <v>California</v>
      </c>
      <c r="I549" t="str">
        <f t="shared" si="26"/>
        <v/>
      </c>
    </row>
    <row r="550" spans="1:9" x14ac:dyDescent="0.3">
      <c r="A550" s="1">
        <v>42111.396736111114</v>
      </c>
      <c r="B550">
        <v>222488</v>
      </c>
      <c r="C550" t="s">
        <v>3</v>
      </c>
      <c r="D550" t="s">
        <v>6</v>
      </c>
      <c r="E550" s="4" t="s">
        <v>30</v>
      </c>
      <c r="F550" s="6">
        <f t="shared" si="24"/>
        <v>42111</v>
      </c>
      <c r="G550">
        <f t="shared" si="25"/>
        <v>0</v>
      </c>
      <c r="H550" t="str">
        <f>INDEX(State!$B$1:$I$1, MATCH(Data!$E550,State!$B$2:$I$2,0))</f>
        <v>California</v>
      </c>
      <c r="I550" t="str">
        <f t="shared" si="26"/>
        <v/>
      </c>
    </row>
    <row r="551" spans="1:9" x14ac:dyDescent="0.3">
      <c r="A551" s="1">
        <v>42110.471053240741</v>
      </c>
      <c r="B551">
        <v>222492</v>
      </c>
      <c r="C551" t="s">
        <v>3</v>
      </c>
      <c r="D551" t="s">
        <v>10</v>
      </c>
      <c r="E551" s="4" t="s">
        <v>30</v>
      </c>
      <c r="F551" s="6">
        <f t="shared" si="24"/>
        <v>42110</v>
      </c>
      <c r="G551">
        <f t="shared" si="25"/>
        <v>0</v>
      </c>
      <c r="H551" t="str">
        <f>INDEX(State!$B$1:$I$1, MATCH(Data!$E551,State!$B$2:$I$2,0))</f>
        <v>California</v>
      </c>
      <c r="I551" t="str">
        <f t="shared" si="26"/>
        <v/>
      </c>
    </row>
    <row r="552" spans="1:9" x14ac:dyDescent="0.3">
      <c r="A552" s="1">
        <v>42110.481458333335</v>
      </c>
      <c r="B552">
        <v>222499</v>
      </c>
      <c r="C552" t="s">
        <v>3</v>
      </c>
      <c r="D552" t="s">
        <v>8</v>
      </c>
      <c r="E552" s="4" t="s">
        <v>30</v>
      </c>
      <c r="F552" s="6">
        <f t="shared" si="24"/>
        <v>42110</v>
      </c>
      <c r="G552">
        <f t="shared" si="25"/>
        <v>0</v>
      </c>
      <c r="H552" t="str">
        <f>INDEX(State!$B$1:$I$1, MATCH(Data!$E552,State!$B$2:$I$2,0))</f>
        <v>California</v>
      </c>
      <c r="I552" t="str">
        <f t="shared" si="26"/>
        <v/>
      </c>
    </row>
    <row r="553" spans="1:9" x14ac:dyDescent="0.3">
      <c r="A553" s="1">
        <v>42110.477986111109</v>
      </c>
      <c r="B553">
        <v>222501</v>
      </c>
      <c r="C553" t="s">
        <v>3</v>
      </c>
      <c r="D553" t="s">
        <v>8</v>
      </c>
      <c r="E553" s="4" t="s">
        <v>30</v>
      </c>
      <c r="F553" s="6">
        <f t="shared" si="24"/>
        <v>42110</v>
      </c>
      <c r="G553">
        <f t="shared" si="25"/>
        <v>0</v>
      </c>
      <c r="H553" t="str">
        <f>INDEX(State!$B$1:$I$1, MATCH(Data!$E553,State!$B$2:$I$2,0))</f>
        <v>California</v>
      </c>
      <c r="I553" t="str">
        <f t="shared" si="26"/>
        <v/>
      </c>
    </row>
    <row r="554" spans="1:9" x14ac:dyDescent="0.3">
      <c r="A554" s="1">
        <v>42110.509236111109</v>
      </c>
      <c r="B554">
        <v>222554</v>
      </c>
      <c r="C554" t="s">
        <v>5</v>
      </c>
      <c r="D554" t="s">
        <v>6</v>
      </c>
      <c r="E554" s="4" t="s">
        <v>30</v>
      </c>
      <c r="F554" s="6">
        <f t="shared" si="24"/>
        <v>42110</v>
      </c>
      <c r="G554">
        <f t="shared" si="25"/>
        <v>0</v>
      </c>
      <c r="H554" t="str">
        <f>INDEX(State!$B$1:$I$1, MATCH(Data!$E554,State!$B$2:$I$2,0))</f>
        <v>California</v>
      </c>
      <c r="I554" t="str">
        <f t="shared" si="26"/>
        <v/>
      </c>
    </row>
    <row r="555" spans="1:9" x14ac:dyDescent="0.3">
      <c r="A555" s="1">
        <v>42110.541180555556</v>
      </c>
      <c r="B555">
        <v>222614</v>
      </c>
      <c r="C555" t="s">
        <v>3</v>
      </c>
      <c r="D555" t="s">
        <v>7</v>
      </c>
      <c r="E555" s="4" t="s">
        <v>30</v>
      </c>
      <c r="F555" s="6">
        <f t="shared" si="24"/>
        <v>42110</v>
      </c>
      <c r="G555">
        <f t="shared" si="25"/>
        <v>0</v>
      </c>
      <c r="H555" t="str">
        <f>INDEX(State!$B$1:$I$1, MATCH(Data!$E555,State!$B$2:$I$2,0))</f>
        <v>California</v>
      </c>
      <c r="I555" t="str">
        <f t="shared" si="26"/>
        <v/>
      </c>
    </row>
    <row r="556" spans="1:9" x14ac:dyDescent="0.3">
      <c r="A556" s="1">
        <v>42110.545347222222</v>
      </c>
      <c r="B556">
        <v>222618</v>
      </c>
      <c r="C556" t="s">
        <v>3</v>
      </c>
      <c r="D556" t="s">
        <v>6</v>
      </c>
      <c r="E556" s="4" t="s">
        <v>30</v>
      </c>
      <c r="F556" s="6">
        <f t="shared" si="24"/>
        <v>42110</v>
      </c>
      <c r="G556">
        <f t="shared" si="25"/>
        <v>0</v>
      </c>
      <c r="H556" t="str">
        <f>INDEX(State!$B$1:$I$1, MATCH(Data!$E556,State!$B$2:$I$2,0))</f>
        <v>California</v>
      </c>
      <c r="I556" t="str">
        <f t="shared" si="26"/>
        <v/>
      </c>
    </row>
    <row r="557" spans="1:9" x14ac:dyDescent="0.3">
      <c r="A557" s="1">
        <v>42110.54954861111</v>
      </c>
      <c r="B557">
        <v>222625</v>
      </c>
      <c r="C557" t="s">
        <v>3</v>
      </c>
      <c r="D557" t="s">
        <v>10</v>
      </c>
      <c r="E557" s="4" t="s">
        <v>30</v>
      </c>
      <c r="F557" s="6">
        <f t="shared" si="24"/>
        <v>42110</v>
      </c>
      <c r="G557">
        <f t="shared" si="25"/>
        <v>0</v>
      </c>
      <c r="H557" t="str">
        <f>INDEX(State!$B$1:$I$1, MATCH(Data!$E557,State!$B$2:$I$2,0))</f>
        <v>California</v>
      </c>
      <c r="I557" t="str">
        <f t="shared" si="26"/>
        <v/>
      </c>
    </row>
    <row r="558" spans="1:9" x14ac:dyDescent="0.3">
      <c r="A558" s="1">
        <v>42110.560624999998</v>
      </c>
      <c r="B558">
        <v>222653</v>
      </c>
      <c r="C558" t="s">
        <v>3</v>
      </c>
      <c r="D558" t="s">
        <v>10</v>
      </c>
      <c r="E558" s="4" t="s">
        <v>30</v>
      </c>
      <c r="F558" s="6">
        <f t="shared" si="24"/>
        <v>42110</v>
      </c>
      <c r="G558">
        <f t="shared" si="25"/>
        <v>0</v>
      </c>
      <c r="H558" t="str">
        <f>INDEX(State!$B$1:$I$1, MATCH(Data!$E558,State!$B$2:$I$2,0))</f>
        <v>California</v>
      </c>
      <c r="I558" t="str">
        <f t="shared" si="26"/>
        <v/>
      </c>
    </row>
    <row r="559" spans="1:9" x14ac:dyDescent="0.3">
      <c r="A559" s="1">
        <v>42110.573819444442</v>
      </c>
      <c r="B559">
        <v>222676</v>
      </c>
      <c r="C559" t="s">
        <v>4</v>
      </c>
      <c r="D559" t="s">
        <v>7</v>
      </c>
      <c r="E559" s="4" t="s">
        <v>30</v>
      </c>
      <c r="F559" s="6">
        <f t="shared" si="24"/>
        <v>42110</v>
      </c>
      <c r="G559">
        <f t="shared" si="25"/>
        <v>0</v>
      </c>
      <c r="H559" t="str">
        <f>INDEX(State!$B$1:$I$1, MATCH(Data!$E559,State!$B$2:$I$2,0))</f>
        <v>California</v>
      </c>
      <c r="I559" t="str">
        <f t="shared" si="26"/>
        <v/>
      </c>
    </row>
    <row r="560" spans="1:9" x14ac:dyDescent="0.3">
      <c r="A560" s="1">
        <v>42110.586319444446</v>
      </c>
      <c r="B560">
        <v>222706</v>
      </c>
      <c r="C560" t="s">
        <v>3</v>
      </c>
      <c r="D560" t="s">
        <v>8</v>
      </c>
      <c r="E560" s="4" t="s">
        <v>30</v>
      </c>
      <c r="F560" s="6">
        <f t="shared" si="24"/>
        <v>42110</v>
      </c>
      <c r="G560">
        <f t="shared" si="25"/>
        <v>0</v>
      </c>
      <c r="H560" t="str">
        <f>INDEX(State!$B$1:$I$1, MATCH(Data!$E560,State!$B$2:$I$2,0))</f>
        <v>California</v>
      </c>
      <c r="I560" t="str">
        <f t="shared" si="26"/>
        <v/>
      </c>
    </row>
    <row r="561" spans="1:9" x14ac:dyDescent="0.3">
      <c r="A561" s="1">
        <v>42110.589108796295</v>
      </c>
      <c r="B561">
        <v>222716</v>
      </c>
      <c r="C561" t="s">
        <v>3</v>
      </c>
      <c r="D561" t="s">
        <v>6</v>
      </c>
      <c r="E561" s="4" t="s">
        <v>30</v>
      </c>
      <c r="F561" s="6">
        <f t="shared" si="24"/>
        <v>42110</v>
      </c>
      <c r="G561">
        <f t="shared" si="25"/>
        <v>0</v>
      </c>
      <c r="H561" t="str">
        <f>INDEX(State!$B$1:$I$1, MATCH(Data!$E561,State!$B$2:$I$2,0))</f>
        <v>California</v>
      </c>
      <c r="I561" t="str">
        <f t="shared" si="26"/>
        <v/>
      </c>
    </row>
    <row r="562" spans="1:9" x14ac:dyDescent="0.3">
      <c r="A562" s="1">
        <v>42110.590497685182</v>
      </c>
      <c r="B562">
        <v>222720</v>
      </c>
      <c r="C562" t="s">
        <v>3</v>
      </c>
      <c r="D562" t="s">
        <v>8</v>
      </c>
      <c r="E562" s="4" t="s">
        <v>30</v>
      </c>
      <c r="F562" s="6">
        <f t="shared" si="24"/>
        <v>42110</v>
      </c>
      <c r="G562">
        <f t="shared" si="25"/>
        <v>0</v>
      </c>
      <c r="H562" t="str">
        <f>INDEX(State!$B$1:$I$1, MATCH(Data!$E562,State!$B$2:$I$2,0))</f>
        <v>California</v>
      </c>
      <c r="I562" t="str">
        <f t="shared" si="26"/>
        <v/>
      </c>
    </row>
    <row r="563" spans="1:9" x14ac:dyDescent="0.3">
      <c r="A563" s="1">
        <v>42110.592604166668</v>
      </c>
      <c r="B563">
        <v>222723</v>
      </c>
      <c r="C563" t="s">
        <v>5</v>
      </c>
      <c r="D563" t="s">
        <v>6</v>
      </c>
      <c r="E563" s="4" t="s">
        <v>30</v>
      </c>
      <c r="F563" s="6">
        <f t="shared" si="24"/>
        <v>42110</v>
      </c>
      <c r="G563">
        <f t="shared" si="25"/>
        <v>0</v>
      </c>
      <c r="H563" t="str">
        <f>INDEX(State!$B$1:$I$1, MATCH(Data!$E563,State!$B$2:$I$2,0))</f>
        <v>California</v>
      </c>
      <c r="I563" t="str">
        <f t="shared" si="26"/>
        <v/>
      </c>
    </row>
    <row r="564" spans="1:9" x14ac:dyDescent="0.3">
      <c r="A564" s="1">
        <v>42110.59815972222</v>
      </c>
      <c r="B564">
        <v>222736</v>
      </c>
      <c r="C564" t="s">
        <v>3</v>
      </c>
      <c r="D564" t="s">
        <v>10</v>
      </c>
      <c r="E564" s="4" t="s">
        <v>30</v>
      </c>
      <c r="F564" s="6">
        <f t="shared" si="24"/>
        <v>42110</v>
      </c>
      <c r="G564">
        <f t="shared" si="25"/>
        <v>0</v>
      </c>
      <c r="H564" t="str">
        <f>INDEX(State!$B$1:$I$1, MATCH(Data!$E564,State!$B$2:$I$2,0))</f>
        <v>California</v>
      </c>
      <c r="I564" t="str">
        <f t="shared" si="26"/>
        <v/>
      </c>
    </row>
    <row r="565" spans="1:9" x14ac:dyDescent="0.3">
      <c r="A565" s="1">
        <v>42110.601597222223</v>
      </c>
      <c r="B565">
        <v>222747</v>
      </c>
      <c r="C565" t="s">
        <v>4</v>
      </c>
      <c r="D565" t="s">
        <v>6</v>
      </c>
      <c r="E565" s="4" t="s">
        <v>30</v>
      </c>
      <c r="F565" s="6">
        <f t="shared" si="24"/>
        <v>42110</v>
      </c>
      <c r="G565">
        <f t="shared" si="25"/>
        <v>0</v>
      </c>
      <c r="H565" t="str">
        <f>INDEX(State!$B$1:$I$1, MATCH(Data!$E565,State!$B$2:$I$2,0))</f>
        <v>California</v>
      </c>
      <c r="I565" t="str">
        <f t="shared" si="26"/>
        <v/>
      </c>
    </row>
    <row r="566" spans="1:9" x14ac:dyDescent="0.3">
      <c r="A566" s="1">
        <v>42110.623831018522</v>
      </c>
      <c r="B566">
        <v>222792</v>
      </c>
      <c r="C566" t="s">
        <v>4</v>
      </c>
      <c r="D566" t="s">
        <v>10</v>
      </c>
      <c r="E566" s="4" t="s">
        <v>30</v>
      </c>
      <c r="F566" s="6">
        <f t="shared" si="24"/>
        <v>42110</v>
      </c>
      <c r="G566">
        <f t="shared" si="25"/>
        <v>0</v>
      </c>
      <c r="H566" t="str">
        <f>INDEX(State!$B$1:$I$1, MATCH(Data!$E566,State!$B$2:$I$2,0))</f>
        <v>California</v>
      </c>
      <c r="I566" t="str">
        <f t="shared" si="26"/>
        <v/>
      </c>
    </row>
    <row r="567" spans="1:9" x14ac:dyDescent="0.3">
      <c r="A567" s="1">
        <v>42110.638414351852</v>
      </c>
      <c r="B567">
        <v>222816</v>
      </c>
      <c r="C567" t="s">
        <v>3</v>
      </c>
      <c r="D567" t="s">
        <v>6</v>
      </c>
      <c r="E567" s="4" t="s">
        <v>30</v>
      </c>
      <c r="F567" s="6">
        <f t="shared" si="24"/>
        <v>42110</v>
      </c>
      <c r="G567">
        <f t="shared" si="25"/>
        <v>0</v>
      </c>
      <c r="H567" t="str">
        <f>INDEX(State!$B$1:$I$1, MATCH(Data!$E567,State!$B$2:$I$2,0))</f>
        <v>California</v>
      </c>
      <c r="I567" t="str">
        <f t="shared" si="26"/>
        <v/>
      </c>
    </row>
    <row r="568" spans="1:9" x14ac:dyDescent="0.3">
      <c r="A568" s="1">
        <v>42110.6641087963</v>
      </c>
      <c r="B568">
        <v>222863</v>
      </c>
      <c r="C568" t="s">
        <v>3</v>
      </c>
      <c r="D568" t="s">
        <v>6</v>
      </c>
      <c r="E568" s="4" t="s">
        <v>30</v>
      </c>
      <c r="F568" s="6">
        <f t="shared" si="24"/>
        <v>42110</v>
      </c>
      <c r="G568">
        <f t="shared" si="25"/>
        <v>0</v>
      </c>
      <c r="H568" t="str">
        <f>INDEX(State!$B$1:$I$1, MATCH(Data!$E568,State!$B$2:$I$2,0))</f>
        <v>California</v>
      </c>
      <c r="I568" t="str">
        <f t="shared" si="26"/>
        <v/>
      </c>
    </row>
    <row r="569" spans="1:9" x14ac:dyDescent="0.3">
      <c r="A569" s="1">
        <v>42110.673831018517</v>
      </c>
      <c r="B569">
        <v>222878</v>
      </c>
      <c r="C569" t="s">
        <v>3</v>
      </c>
      <c r="D569" t="s">
        <v>8</v>
      </c>
      <c r="E569" s="4" t="s">
        <v>30</v>
      </c>
      <c r="F569" s="6">
        <f t="shared" si="24"/>
        <v>42110</v>
      </c>
      <c r="G569">
        <f t="shared" si="25"/>
        <v>0</v>
      </c>
      <c r="H569" t="str">
        <f>INDEX(State!$B$1:$I$1, MATCH(Data!$E569,State!$B$2:$I$2,0))</f>
        <v>California</v>
      </c>
      <c r="I569" t="str">
        <f t="shared" si="26"/>
        <v/>
      </c>
    </row>
    <row r="570" spans="1:9" x14ac:dyDescent="0.3">
      <c r="A570" s="1">
        <v>42110.67659722222</v>
      </c>
      <c r="B570">
        <v>222885</v>
      </c>
      <c r="C570" t="s">
        <v>3</v>
      </c>
      <c r="D570" t="s">
        <v>10</v>
      </c>
      <c r="E570" s="4" t="s">
        <v>30</v>
      </c>
      <c r="F570" s="6">
        <f t="shared" si="24"/>
        <v>42110</v>
      </c>
      <c r="G570">
        <f t="shared" si="25"/>
        <v>0</v>
      </c>
      <c r="H570" t="str">
        <f>INDEX(State!$B$1:$I$1, MATCH(Data!$E570,State!$B$2:$I$2,0))</f>
        <v>California</v>
      </c>
      <c r="I570" t="str">
        <f t="shared" si="26"/>
        <v/>
      </c>
    </row>
    <row r="571" spans="1:9" x14ac:dyDescent="0.3">
      <c r="A571" s="1">
        <v>42110.689803240741</v>
      </c>
      <c r="B571">
        <v>222903</v>
      </c>
      <c r="C571" t="s">
        <v>4</v>
      </c>
      <c r="D571" t="s">
        <v>7</v>
      </c>
      <c r="E571" s="4" t="s">
        <v>30</v>
      </c>
      <c r="F571" s="6">
        <f t="shared" si="24"/>
        <v>42110</v>
      </c>
      <c r="G571">
        <f t="shared" si="25"/>
        <v>0</v>
      </c>
      <c r="H571" t="str">
        <f>INDEX(State!$B$1:$I$1, MATCH(Data!$E571,State!$B$2:$I$2,0))</f>
        <v>California</v>
      </c>
      <c r="I571" t="str">
        <f t="shared" si="26"/>
        <v/>
      </c>
    </row>
    <row r="572" spans="1:9" x14ac:dyDescent="0.3">
      <c r="A572" s="1">
        <v>42110.695347222223</v>
      </c>
      <c r="B572">
        <v>222919</v>
      </c>
      <c r="C572" t="s">
        <v>3</v>
      </c>
      <c r="D572" t="s">
        <v>7</v>
      </c>
      <c r="E572" s="4" t="s">
        <v>30</v>
      </c>
      <c r="F572" s="6">
        <f t="shared" si="24"/>
        <v>42110</v>
      </c>
      <c r="G572">
        <f t="shared" si="25"/>
        <v>0</v>
      </c>
      <c r="H572" t="str">
        <f>INDEX(State!$B$1:$I$1, MATCH(Data!$E572,State!$B$2:$I$2,0))</f>
        <v>California</v>
      </c>
      <c r="I572" t="str">
        <f t="shared" si="26"/>
        <v/>
      </c>
    </row>
    <row r="573" spans="1:9" x14ac:dyDescent="0.3">
      <c r="A573" s="1">
        <v>42110.699525462966</v>
      </c>
      <c r="B573">
        <v>222926</v>
      </c>
      <c r="C573" t="s">
        <v>5</v>
      </c>
      <c r="D573" t="s">
        <v>6</v>
      </c>
      <c r="E573" s="4" t="s">
        <v>30</v>
      </c>
      <c r="F573" s="6">
        <f t="shared" si="24"/>
        <v>42110</v>
      </c>
      <c r="G573">
        <f t="shared" si="25"/>
        <v>0</v>
      </c>
      <c r="H573" t="str">
        <f>INDEX(State!$B$1:$I$1, MATCH(Data!$E573,State!$B$2:$I$2,0))</f>
        <v>California</v>
      </c>
      <c r="I573" t="str">
        <f t="shared" si="26"/>
        <v/>
      </c>
    </row>
    <row r="574" spans="1:9" x14ac:dyDescent="0.3">
      <c r="A574" s="1">
        <v>42110.723182870373</v>
      </c>
      <c r="B574">
        <v>222948</v>
      </c>
      <c r="C574" t="s">
        <v>3</v>
      </c>
      <c r="D574" t="s">
        <v>6</v>
      </c>
      <c r="E574" s="4" t="s">
        <v>30</v>
      </c>
      <c r="F574" s="6">
        <f t="shared" si="24"/>
        <v>42110</v>
      </c>
      <c r="G574">
        <f t="shared" si="25"/>
        <v>0</v>
      </c>
      <c r="H574" t="str">
        <f>INDEX(State!$B$1:$I$1, MATCH(Data!$E574,State!$B$2:$I$2,0))</f>
        <v>California</v>
      </c>
      <c r="I574" t="str">
        <f t="shared" si="26"/>
        <v/>
      </c>
    </row>
    <row r="575" spans="1:9" x14ac:dyDescent="0.3">
      <c r="A575" s="1">
        <v>42110.730092592596</v>
      </c>
      <c r="B575">
        <v>222958</v>
      </c>
      <c r="C575" t="s">
        <v>3</v>
      </c>
      <c r="D575" t="s">
        <v>6</v>
      </c>
      <c r="E575" s="4" t="s">
        <v>30</v>
      </c>
      <c r="F575" s="6">
        <f t="shared" si="24"/>
        <v>42110</v>
      </c>
      <c r="G575">
        <f t="shared" si="25"/>
        <v>0</v>
      </c>
      <c r="H575" t="str">
        <f>INDEX(State!$B$1:$I$1, MATCH(Data!$E575,State!$B$2:$I$2,0))</f>
        <v>California</v>
      </c>
      <c r="I575" t="str">
        <f t="shared" si="26"/>
        <v/>
      </c>
    </row>
    <row r="576" spans="1:9" x14ac:dyDescent="0.3">
      <c r="A576" s="1">
        <v>42110.756469907406</v>
      </c>
      <c r="B576">
        <v>222999</v>
      </c>
      <c r="C576" t="s">
        <v>3</v>
      </c>
      <c r="D576" t="s">
        <v>10</v>
      </c>
      <c r="E576" s="4" t="s">
        <v>30</v>
      </c>
      <c r="F576" s="6">
        <f t="shared" si="24"/>
        <v>42110</v>
      </c>
      <c r="G576">
        <f t="shared" si="25"/>
        <v>0</v>
      </c>
      <c r="H576" t="str">
        <f>INDEX(State!$B$1:$I$1, MATCH(Data!$E576,State!$B$2:$I$2,0))</f>
        <v>California</v>
      </c>
      <c r="I576" t="str">
        <f t="shared" si="26"/>
        <v/>
      </c>
    </row>
    <row r="577" spans="1:9" x14ac:dyDescent="0.3">
      <c r="A577" s="1">
        <v>42110.785636574074</v>
      </c>
      <c r="B577">
        <v>223059</v>
      </c>
      <c r="C577" t="s">
        <v>5</v>
      </c>
      <c r="D577" t="s">
        <v>6</v>
      </c>
      <c r="E577" s="4" t="s">
        <v>30</v>
      </c>
      <c r="F577" s="6">
        <f t="shared" si="24"/>
        <v>42110</v>
      </c>
      <c r="G577">
        <f t="shared" si="25"/>
        <v>0</v>
      </c>
      <c r="H577" t="str">
        <f>INDEX(State!$B$1:$I$1, MATCH(Data!$E577,State!$B$2:$I$2,0))</f>
        <v>California</v>
      </c>
      <c r="I577" t="str">
        <f t="shared" si="26"/>
        <v/>
      </c>
    </row>
    <row r="578" spans="1:9" x14ac:dyDescent="0.3">
      <c r="A578" s="1">
        <v>42110.789814814816</v>
      </c>
      <c r="B578">
        <v>223064</v>
      </c>
      <c r="C578" t="s">
        <v>3</v>
      </c>
      <c r="D578" t="s">
        <v>10</v>
      </c>
      <c r="E578" s="4" t="s">
        <v>30</v>
      </c>
      <c r="F578" s="6">
        <f t="shared" si="24"/>
        <v>42110</v>
      </c>
      <c r="G578">
        <f t="shared" si="25"/>
        <v>0</v>
      </c>
      <c r="H578" t="str">
        <f>INDEX(State!$B$1:$I$1, MATCH(Data!$E578,State!$B$2:$I$2,0))</f>
        <v>California</v>
      </c>
      <c r="I578" t="str">
        <f t="shared" si="26"/>
        <v/>
      </c>
    </row>
    <row r="579" spans="1:9" x14ac:dyDescent="0.3">
      <c r="A579" s="1">
        <v>42110.791875000003</v>
      </c>
      <c r="B579">
        <v>223070</v>
      </c>
      <c r="C579" t="s">
        <v>9</v>
      </c>
      <c r="D579" t="s">
        <v>6</v>
      </c>
      <c r="E579" s="4" t="s">
        <v>30</v>
      </c>
      <c r="F579" s="6">
        <f t="shared" ref="F579:F642" si="27">DATE(YEAR($A579),MONTH($A579),DAY($A579))</f>
        <v>42110</v>
      </c>
      <c r="G579">
        <f t="shared" ref="G579:G642" si="28">IF(AND($D579="Newsletters (internal)", $E579="New York"),1,0)</f>
        <v>0</v>
      </c>
      <c r="H579" t="str">
        <f>INDEX(State!$B$1:$I$1, MATCH(Data!$E579,State!$B$2:$I$2,0))</f>
        <v>California</v>
      </c>
      <c r="I579" t="str">
        <f t="shared" si="26"/>
        <v/>
      </c>
    </row>
    <row r="580" spans="1:9" x14ac:dyDescent="0.3">
      <c r="A580" s="1">
        <v>42110.799513888887</v>
      </c>
      <c r="B580">
        <v>223080</v>
      </c>
      <c r="C580" t="s">
        <v>3</v>
      </c>
      <c r="D580" t="s">
        <v>10</v>
      </c>
      <c r="E580" s="4" t="s">
        <v>30</v>
      </c>
      <c r="F580" s="6">
        <f t="shared" si="27"/>
        <v>42110</v>
      </c>
      <c r="G580">
        <f t="shared" si="28"/>
        <v>0</v>
      </c>
      <c r="H580" t="str">
        <f>INDEX(State!$B$1:$I$1, MATCH(Data!$E580,State!$B$2:$I$2,0))</f>
        <v>California</v>
      </c>
      <c r="I580" t="str">
        <f t="shared" ref="I580:I643" si="29">IF($F580 = DATE(2015,4,14),$B580,"")</f>
        <v/>
      </c>
    </row>
    <row r="581" spans="1:9" x14ac:dyDescent="0.3">
      <c r="A581" s="1">
        <v>42110.831469907411</v>
      </c>
      <c r="B581">
        <v>223122</v>
      </c>
      <c r="C581" t="s">
        <v>3</v>
      </c>
      <c r="D581" t="s">
        <v>6</v>
      </c>
      <c r="E581" s="4" t="s">
        <v>30</v>
      </c>
      <c r="F581" s="6">
        <f t="shared" si="27"/>
        <v>42110</v>
      </c>
      <c r="G581">
        <f t="shared" si="28"/>
        <v>0</v>
      </c>
      <c r="H581" t="str">
        <f>INDEX(State!$B$1:$I$1, MATCH(Data!$E581,State!$B$2:$I$2,0))</f>
        <v>California</v>
      </c>
      <c r="I581" t="str">
        <f t="shared" si="29"/>
        <v/>
      </c>
    </row>
    <row r="582" spans="1:9" x14ac:dyDescent="0.3">
      <c r="A582" s="1">
        <v>42110.861319444448</v>
      </c>
      <c r="B582">
        <v>223167</v>
      </c>
      <c r="C582" t="s">
        <v>4</v>
      </c>
      <c r="D582" t="s">
        <v>10</v>
      </c>
      <c r="E582" s="4" t="s">
        <v>30</v>
      </c>
      <c r="F582" s="6">
        <f t="shared" si="27"/>
        <v>42110</v>
      </c>
      <c r="G582">
        <f t="shared" si="28"/>
        <v>0</v>
      </c>
      <c r="H582" t="str">
        <f>INDEX(State!$B$1:$I$1, MATCH(Data!$E582,State!$B$2:$I$2,0))</f>
        <v>California</v>
      </c>
      <c r="I582" t="str">
        <f t="shared" si="29"/>
        <v/>
      </c>
    </row>
    <row r="583" spans="1:9" x14ac:dyDescent="0.3">
      <c r="A583" s="1">
        <v>42110.879374999997</v>
      </c>
      <c r="B583">
        <v>223178</v>
      </c>
      <c r="C583" t="s">
        <v>5</v>
      </c>
      <c r="D583" t="s">
        <v>6</v>
      </c>
      <c r="E583" s="4" t="s">
        <v>30</v>
      </c>
      <c r="F583" s="6">
        <f t="shared" si="27"/>
        <v>42110</v>
      </c>
      <c r="G583">
        <f t="shared" si="28"/>
        <v>0</v>
      </c>
      <c r="H583" t="str">
        <f>INDEX(State!$B$1:$I$1, MATCH(Data!$E583,State!$B$2:$I$2,0))</f>
        <v>California</v>
      </c>
      <c r="I583" t="str">
        <f t="shared" si="29"/>
        <v/>
      </c>
    </row>
    <row r="584" spans="1:9" x14ac:dyDescent="0.3">
      <c r="A584" s="1">
        <v>42110.89534722222</v>
      </c>
      <c r="B584">
        <v>223201</v>
      </c>
      <c r="C584" t="s">
        <v>3</v>
      </c>
      <c r="D584" t="s">
        <v>6</v>
      </c>
      <c r="E584" s="4" t="s">
        <v>30</v>
      </c>
      <c r="F584" s="6">
        <f t="shared" si="27"/>
        <v>42110</v>
      </c>
      <c r="G584">
        <f t="shared" si="28"/>
        <v>0</v>
      </c>
      <c r="H584" t="str">
        <f>INDEX(State!$B$1:$I$1, MATCH(Data!$E584,State!$B$2:$I$2,0))</f>
        <v>California</v>
      </c>
      <c r="I584" t="str">
        <f t="shared" si="29"/>
        <v/>
      </c>
    </row>
    <row r="585" spans="1:9" x14ac:dyDescent="0.3">
      <c r="A585" s="1">
        <v>42110.95784722222</v>
      </c>
      <c r="B585">
        <v>223235</v>
      </c>
      <c r="C585" t="s">
        <v>3</v>
      </c>
      <c r="D585" t="s">
        <v>6</v>
      </c>
      <c r="E585" s="4" t="s">
        <v>30</v>
      </c>
      <c r="F585" s="6">
        <f t="shared" si="27"/>
        <v>42110</v>
      </c>
      <c r="G585">
        <f t="shared" si="28"/>
        <v>0</v>
      </c>
      <c r="H585" t="str">
        <f>INDEX(State!$B$1:$I$1, MATCH(Data!$E585,State!$B$2:$I$2,0))</f>
        <v>California</v>
      </c>
      <c r="I585" t="str">
        <f t="shared" si="29"/>
        <v/>
      </c>
    </row>
    <row r="586" spans="1:9" x14ac:dyDescent="0.3">
      <c r="A586" s="1">
        <v>42111.047430555554</v>
      </c>
      <c r="B586">
        <v>223256</v>
      </c>
      <c r="C586" t="s">
        <v>3</v>
      </c>
      <c r="D586" t="s">
        <v>6</v>
      </c>
      <c r="E586" s="4" t="s">
        <v>30</v>
      </c>
      <c r="F586" s="6">
        <f t="shared" si="27"/>
        <v>42111</v>
      </c>
      <c r="G586">
        <f t="shared" si="28"/>
        <v>0</v>
      </c>
      <c r="H586" t="str">
        <f>INDEX(State!$B$1:$I$1, MATCH(Data!$E586,State!$B$2:$I$2,0))</f>
        <v>California</v>
      </c>
      <c r="I586" t="str">
        <f t="shared" si="29"/>
        <v/>
      </c>
    </row>
    <row r="587" spans="1:9" x14ac:dyDescent="0.3">
      <c r="A587" s="1">
        <v>42111.127997685187</v>
      </c>
      <c r="B587">
        <v>223265</v>
      </c>
      <c r="C587" t="s">
        <v>3</v>
      </c>
      <c r="D587" t="s">
        <v>6</v>
      </c>
      <c r="E587" s="4" t="s">
        <v>30</v>
      </c>
      <c r="F587" s="6">
        <f t="shared" si="27"/>
        <v>42111</v>
      </c>
      <c r="G587">
        <f t="shared" si="28"/>
        <v>0</v>
      </c>
      <c r="H587" t="str">
        <f>INDEX(State!$B$1:$I$1, MATCH(Data!$E587,State!$B$2:$I$2,0))</f>
        <v>California</v>
      </c>
      <c r="I587" t="str">
        <f t="shared" si="29"/>
        <v/>
      </c>
    </row>
    <row r="588" spans="1:9" x14ac:dyDescent="0.3">
      <c r="A588" s="1">
        <v>42111.196053240739</v>
      </c>
      <c r="B588">
        <v>223282</v>
      </c>
      <c r="C588" t="s">
        <v>3</v>
      </c>
      <c r="D588" t="s">
        <v>7</v>
      </c>
      <c r="E588" s="4" t="s">
        <v>30</v>
      </c>
      <c r="F588" s="6">
        <f t="shared" si="27"/>
        <v>42111</v>
      </c>
      <c r="G588">
        <f t="shared" si="28"/>
        <v>0</v>
      </c>
      <c r="H588" t="str">
        <f>INDEX(State!$B$1:$I$1, MATCH(Data!$E588,State!$B$2:$I$2,0))</f>
        <v>California</v>
      </c>
      <c r="I588" t="str">
        <f t="shared" si="29"/>
        <v/>
      </c>
    </row>
    <row r="589" spans="1:9" x14ac:dyDescent="0.3">
      <c r="A589" s="1">
        <v>42111.237708333334</v>
      </c>
      <c r="B589">
        <v>223317</v>
      </c>
      <c r="C589" t="s">
        <v>5</v>
      </c>
      <c r="D589" t="s">
        <v>6</v>
      </c>
      <c r="E589" s="4" t="s">
        <v>30</v>
      </c>
      <c r="F589" s="6">
        <f t="shared" si="27"/>
        <v>42111</v>
      </c>
      <c r="G589">
        <f t="shared" si="28"/>
        <v>0</v>
      </c>
      <c r="H589" t="str">
        <f>INDEX(State!$B$1:$I$1, MATCH(Data!$E589,State!$B$2:$I$2,0))</f>
        <v>California</v>
      </c>
      <c r="I589" t="str">
        <f t="shared" si="29"/>
        <v/>
      </c>
    </row>
    <row r="590" spans="1:9" x14ac:dyDescent="0.3">
      <c r="A590" s="1">
        <v>42111.266192129631</v>
      </c>
      <c r="B590">
        <v>223349</v>
      </c>
      <c r="C590" t="s">
        <v>4</v>
      </c>
      <c r="D590" t="s">
        <v>7</v>
      </c>
      <c r="E590" s="4" t="s">
        <v>30</v>
      </c>
      <c r="F590" s="6">
        <f t="shared" si="27"/>
        <v>42111</v>
      </c>
      <c r="G590">
        <f t="shared" si="28"/>
        <v>0</v>
      </c>
      <c r="H590" t="str">
        <f>INDEX(State!$B$1:$I$1, MATCH(Data!$E590,State!$B$2:$I$2,0))</f>
        <v>California</v>
      </c>
      <c r="I590" t="str">
        <f t="shared" si="29"/>
        <v/>
      </c>
    </row>
    <row r="591" spans="1:9" x14ac:dyDescent="0.3">
      <c r="A591" s="1">
        <v>42111.27034722222</v>
      </c>
      <c r="B591">
        <v>223350</v>
      </c>
      <c r="C591" t="s">
        <v>3</v>
      </c>
      <c r="D591" t="s">
        <v>6</v>
      </c>
      <c r="E591" s="4" t="s">
        <v>30</v>
      </c>
      <c r="F591" s="6">
        <f t="shared" si="27"/>
        <v>42111</v>
      </c>
      <c r="G591">
        <f t="shared" si="28"/>
        <v>0</v>
      </c>
      <c r="H591" t="str">
        <f>INDEX(State!$B$1:$I$1, MATCH(Data!$E591,State!$B$2:$I$2,0))</f>
        <v>California</v>
      </c>
      <c r="I591" t="str">
        <f t="shared" si="29"/>
        <v/>
      </c>
    </row>
    <row r="592" spans="1:9" x14ac:dyDescent="0.3">
      <c r="A592" s="1">
        <v>42111.279398148145</v>
      </c>
      <c r="B592">
        <v>223366</v>
      </c>
      <c r="C592" t="s">
        <v>3</v>
      </c>
      <c r="D592" t="s">
        <v>8</v>
      </c>
      <c r="E592" s="4" t="s">
        <v>30</v>
      </c>
      <c r="F592" s="6">
        <f t="shared" si="27"/>
        <v>42111</v>
      </c>
      <c r="G592">
        <f t="shared" si="28"/>
        <v>0</v>
      </c>
      <c r="H592" t="str">
        <f>INDEX(State!$B$1:$I$1, MATCH(Data!$E592,State!$B$2:$I$2,0))</f>
        <v>California</v>
      </c>
      <c r="I592" t="str">
        <f t="shared" si="29"/>
        <v/>
      </c>
    </row>
    <row r="593" spans="1:9" x14ac:dyDescent="0.3">
      <c r="A593" s="1">
        <v>42111.28633101852</v>
      </c>
      <c r="B593">
        <v>223377</v>
      </c>
      <c r="C593" t="s">
        <v>3</v>
      </c>
      <c r="D593" t="s">
        <v>10</v>
      </c>
      <c r="E593" s="4" t="s">
        <v>30</v>
      </c>
      <c r="F593" s="6">
        <f t="shared" si="27"/>
        <v>42111</v>
      </c>
      <c r="G593">
        <f t="shared" si="28"/>
        <v>0</v>
      </c>
      <c r="H593" t="str">
        <f>INDEX(State!$B$1:$I$1, MATCH(Data!$E593,State!$B$2:$I$2,0))</f>
        <v>California</v>
      </c>
      <c r="I593" t="str">
        <f t="shared" si="29"/>
        <v/>
      </c>
    </row>
    <row r="594" spans="1:9" x14ac:dyDescent="0.3">
      <c r="A594" s="1">
        <v>42111.291875000003</v>
      </c>
      <c r="B594">
        <v>223385</v>
      </c>
      <c r="C594" t="s">
        <v>3</v>
      </c>
      <c r="D594" t="s">
        <v>7</v>
      </c>
      <c r="E594" s="4" t="s">
        <v>30</v>
      </c>
      <c r="F594" s="6">
        <f t="shared" si="27"/>
        <v>42111</v>
      </c>
      <c r="G594">
        <f t="shared" si="28"/>
        <v>0</v>
      </c>
      <c r="H594" t="str">
        <f>INDEX(State!$B$1:$I$1, MATCH(Data!$E594,State!$B$2:$I$2,0))</f>
        <v>California</v>
      </c>
      <c r="I594" t="str">
        <f t="shared" si="29"/>
        <v/>
      </c>
    </row>
    <row r="595" spans="1:9" x14ac:dyDescent="0.3">
      <c r="A595" s="1">
        <v>42111.293275462966</v>
      </c>
      <c r="B595">
        <v>223387</v>
      </c>
      <c r="C595" t="s">
        <v>4</v>
      </c>
      <c r="D595" t="s">
        <v>6</v>
      </c>
      <c r="E595" s="4" t="s">
        <v>30</v>
      </c>
      <c r="F595" s="6">
        <f t="shared" si="27"/>
        <v>42111</v>
      </c>
      <c r="G595">
        <f t="shared" si="28"/>
        <v>0</v>
      </c>
      <c r="H595" t="str">
        <f>INDEX(State!$B$1:$I$1, MATCH(Data!$E595,State!$B$2:$I$2,0))</f>
        <v>California</v>
      </c>
      <c r="I595" t="str">
        <f t="shared" si="29"/>
        <v/>
      </c>
    </row>
    <row r="596" spans="1:9" x14ac:dyDescent="0.3">
      <c r="A596" s="1">
        <v>42111.346041666664</v>
      </c>
      <c r="B596">
        <v>223416</v>
      </c>
      <c r="C596" t="s">
        <v>3</v>
      </c>
      <c r="D596" t="s">
        <v>8</v>
      </c>
      <c r="E596" s="4" t="s">
        <v>30</v>
      </c>
      <c r="F596" s="6">
        <f t="shared" si="27"/>
        <v>42111</v>
      </c>
      <c r="G596">
        <f t="shared" si="28"/>
        <v>0</v>
      </c>
      <c r="H596" t="str">
        <f>INDEX(State!$B$1:$I$1, MATCH(Data!$E596,State!$B$2:$I$2,0))</f>
        <v>California</v>
      </c>
      <c r="I596" t="str">
        <f t="shared" si="29"/>
        <v/>
      </c>
    </row>
    <row r="597" spans="1:9" x14ac:dyDescent="0.3">
      <c r="A597" s="1">
        <v>42111.333541666667</v>
      </c>
      <c r="B597">
        <v>223450</v>
      </c>
      <c r="C597" t="s">
        <v>3</v>
      </c>
      <c r="D597" t="s">
        <v>6</v>
      </c>
      <c r="E597" s="4" t="s">
        <v>30</v>
      </c>
      <c r="F597" s="6">
        <f t="shared" si="27"/>
        <v>42111</v>
      </c>
      <c r="G597">
        <f t="shared" si="28"/>
        <v>0</v>
      </c>
      <c r="H597" t="str">
        <f>INDEX(State!$B$1:$I$1, MATCH(Data!$E597,State!$B$2:$I$2,0))</f>
        <v>California</v>
      </c>
      <c r="I597" t="str">
        <f t="shared" si="29"/>
        <v/>
      </c>
    </row>
    <row r="598" spans="1:9" x14ac:dyDescent="0.3">
      <c r="A598" s="1">
        <v>42111.339803240742</v>
      </c>
      <c r="B598">
        <v>223457</v>
      </c>
      <c r="C598" t="s">
        <v>3</v>
      </c>
      <c r="D598" t="s">
        <v>6</v>
      </c>
      <c r="E598" s="4" t="s">
        <v>30</v>
      </c>
      <c r="F598" s="6">
        <f t="shared" si="27"/>
        <v>42111</v>
      </c>
      <c r="G598">
        <f t="shared" si="28"/>
        <v>0</v>
      </c>
      <c r="H598" t="str">
        <f>INDEX(State!$B$1:$I$1, MATCH(Data!$E598,State!$B$2:$I$2,0))</f>
        <v>California</v>
      </c>
      <c r="I598" t="str">
        <f t="shared" si="29"/>
        <v/>
      </c>
    </row>
    <row r="599" spans="1:9" x14ac:dyDescent="0.3">
      <c r="A599" s="1">
        <v>42111.343969907408</v>
      </c>
      <c r="B599">
        <v>223464</v>
      </c>
      <c r="C599" t="s">
        <v>3</v>
      </c>
      <c r="D599" t="s">
        <v>7</v>
      </c>
      <c r="E599" s="4" t="s">
        <v>30</v>
      </c>
      <c r="F599" s="6">
        <f t="shared" si="27"/>
        <v>42111</v>
      </c>
      <c r="G599">
        <f t="shared" si="28"/>
        <v>0</v>
      </c>
      <c r="H599" t="str">
        <f>INDEX(State!$B$1:$I$1, MATCH(Data!$E599,State!$B$2:$I$2,0))</f>
        <v>California</v>
      </c>
      <c r="I599" t="str">
        <f t="shared" si="29"/>
        <v/>
      </c>
    </row>
    <row r="600" spans="1:9" x14ac:dyDescent="0.3">
      <c r="A600" s="1">
        <v>42111.354386574072</v>
      </c>
      <c r="B600">
        <v>223482</v>
      </c>
      <c r="C600" t="s">
        <v>3</v>
      </c>
      <c r="D600" t="s">
        <v>7</v>
      </c>
      <c r="E600" s="4" t="s">
        <v>30</v>
      </c>
      <c r="F600" s="6">
        <f t="shared" si="27"/>
        <v>42111</v>
      </c>
      <c r="G600">
        <f t="shared" si="28"/>
        <v>0</v>
      </c>
      <c r="H600" t="str">
        <f>INDEX(State!$B$1:$I$1, MATCH(Data!$E600,State!$B$2:$I$2,0))</f>
        <v>California</v>
      </c>
      <c r="I600" t="str">
        <f t="shared" si="29"/>
        <v/>
      </c>
    </row>
    <row r="601" spans="1:9" x14ac:dyDescent="0.3">
      <c r="A601" s="1">
        <v>42111.36409722222</v>
      </c>
      <c r="B601">
        <v>223501</v>
      </c>
      <c r="C601" t="s">
        <v>3</v>
      </c>
      <c r="D601" t="s">
        <v>6</v>
      </c>
      <c r="E601" s="4" t="s">
        <v>30</v>
      </c>
      <c r="F601" s="6">
        <f t="shared" si="27"/>
        <v>42111</v>
      </c>
      <c r="G601">
        <f t="shared" si="28"/>
        <v>0</v>
      </c>
      <c r="H601" t="str">
        <f>INDEX(State!$B$1:$I$1, MATCH(Data!$E601,State!$B$2:$I$2,0))</f>
        <v>California</v>
      </c>
      <c r="I601" t="str">
        <f t="shared" si="29"/>
        <v/>
      </c>
    </row>
    <row r="602" spans="1:9" x14ac:dyDescent="0.3">
      <c r="A602" s="1">
        <v>42111.371041666665</v>
      </c>
      <c r="B602">
        <v>223513</v>
      </c>
      <c r="C602" t="s">
        <v>5</v>
      </c>
      <c r="D602" t="s">
        <v>8</v>
      </c>
      <c r="E602" s="4" t="s">
        <v>30</v>
      </c>
      <c r="F602" s="6">
        <f t="shared" si="27"/>
        <v>42111</v>
      </c>
      <c r="G602">
        <f t="shared" si="28"/>
        <v>0</v>
      </c>
      <c r="H602" t="str">
        <f>INDEX(State!$B$1:$I$1, MATCH(Data!$E602,State!$B$2:$I$2,0))</f>
        <v>California</v>
      </c>
      <c r="I602" t="str">
        <f t="shared" si="29"/>
        <v/>
      </c>
    </row>
    <row r="603" spans="1:9" x14ac:dyDescent="0.3">
      <c r="A603" s="1">
        <v>42111.37939814815</v>
      </c>
      <c r="B603">
        <v>223527</v>
      </c>
      <c r="C603" t="s">
        <v>4</v>
      </c>
      <c r="D603" t="s">
        <v>6</v>
      </c>
      <c r="E603" s="4" t="s">
        <v>30</v>
      </c>
      <c r="F603" s="6">
        <f t="shared" si="27"/>
        <v>42111</v>
      </c>
      <c r="G603">
        <f t="shared" si="28"/>
        <v>0</v>
      </c>
      <c r="H603" t="str">
        <f>INDEX(State!$B$1:$I$1, MATCH(Data!$E603,State!$B$2:$I$2,0))</f>
        <v>California</v>
      </c>
      <c r="I603" t="str">
        <f t="shared" si="29"/>
        <v/>
      </c>
    </row>
    <row r="604" spans="1:9" x14ac:dyDescent="0.3">
      <c r="A604" s="1">
        <v>42111.3828587963</v>
      </c>
      <c r="B604">
        <v>223535</v>
      </c>
      <c r="C604" t="s">
        <v>4</v>
      </c>
      <c r="D604" t="s">
        <v>6</v>
      </c>
      <c r="E604" s="4" t="s">
        <v>30</v>
      </c>
      <c r="F604" s="6">
        <f t="shared" si="27"/>
        <v>42111</v>
      </c>
      <c r="G604">
        <f t="shared" si="28"/>
        <v>0</v>
      </c>
      <c r="H604" t="str">
        <f>INDEX(State!$B$1:$I$1, MATCH(Data!$E604,State!$B$2:$I$2,0))</f>
        <v>California</v>
      </c>
      <c r="I604" t="str">
        <f t="shared" si="29"/>
        <v/>
      </c>
    </row>
    <row r="605" spans="1:9" x14ac:dyDescent="0.3">
      <c r="A605" s="1">
        <v>42111.403680555559</v>
      </c>
      <c r="B605">
        <v>223576</v>
      </c>
      <c r="C605" t="s">
        <v>3</v>
      </c>
      <c r="D605" t="s">
        <v>8</v>
      </c>
      <c r="E605" s="4" t="s">
        <v>30</v>
      </c>
      <c r="F605" s="6">
        <f t="shared" si="27"/>
        <v>42111</v>
      </c>
      <c r="G605">
        <f t="shared" si="28"/>
        <v>0</v>
      </c>
      <c r="H605" t="str">
        <f>INDEX(State!$B$1:$I$1, MATCH(Data!$E605,State!$B$2:$I$2,0))</f>
        <v>California</v>
      </c>
      <c r="I605" t="str">
        <f t="shared" si="29"/>
        <v/>
      </c>
    </row>
    <row r="606" spans="1:9" x14ac:dyDescent="0.3">
      <c r="A606" s="1">
        <v>42111.41479166667</v>
      </c>
      <c r="B606">
        <v>223595</v>
      </c>
      <c r="C606" t="s">
        <v>3</v>
      </c>
      <c r="D606" t="s">
        <v>6</v>
      </c>
      <c r="E606" s="4" t="s">
        <v>30</v>
      </c>
      <c r="F606" s="6">
        <f t="shared" si="27"/>
        <v>42111</v>
      </c>
      <c r="G606">
        <f t="shared" si="28"/>
        <v>0</v>
      </c>
      <c r="H606" t="str">
        <f>INDEX(State!$B$1:$I$1, MATCH(Data!$E606,State!$B$2:$I$2,0))</f>
        <v>California</v>
      </c>
      <c r="I606" t="str">
        <f t="shared" si="29"/>
        <v/>
      </c>
    </row>
    <row r="607" spans="1:9" x14ac:dyDescent="0.3">
      <c r="A607" s="1">
        <v>42111.44258101852</v>
      </c>
      <c r="B607">
        <v>223636</v>
      </c>
      <c r="C607" t="s">
        <v>3</v>
      </c>
      <c r="D607" t="s">
        <v>8</v>
      </c>
      <c r="E607" s="4" t="s">
        <v>30</v>
      </c>
      <c r="F607" s="6">
        <f t="shared" si="27"/>
        <v>42111</v>
      </c>
      <c r="G607">
        <f t="shared" si="28"/>
        <v>0</v>
      </c>
      <c r="H607" t="str">
        <f>INDEX(State!$B$1:$I$1, MATCH(Data!$E607,State!$B$2:$I$2,0))</f>
        <v>California</v>
      </c>
      <c r="I607" t="str">
        <f t="shared" si="29"/>
        <v/>
      </c>
    </row>
    <row r="608" spans="1:9" x14ac:dyDescent="0.3">
      <c r="A608" s="1">
        <v>42111.439803240741</v>
      </c>
      <c r="B608">
        <v>223640</v>
      </c>
      <c r="C608" t="s">
        <v>3</v>
      </c>
      <c r="D608" t="s">
        <v>10</v>
      </c>
      <c r="E608" s="4" t="s">
        <v>30</v>
      </c>
      <c r="F608" s="6">
        <f t="shared" si="27"/>
        <v>42111</v>
      </c>
      <c r="G608">
        <f t="shared" si="28"/>
        <v>0</v>
      </c>
      <c r="H608" t="str">
        <f>INDEX(State!$B$1:$I$1, MATCH(Data!$E608,State!$B$2:$I$2,0))</f>
        <v>California</v>
      </c>
      <c r="I608" t="str">
        <f t="shared" si="29"/>
        <v/>
      </c>
    </row>
    <row r="609" spans="1:9" x14ac:dyDescent="0.3">
      <c r="A609" s="1">
        <v>42111.44327546296</v>
      </c>
      <c r="B609">
        <v>223642</v>
      </c>
      <c r="C609" t="s">
        <v>4</v>
      </c>
      <c r="D609" t="s">
        <v>8</v>
      </c>
      <c r="E609" s="4" t="s">
        <v>30</v>
      </c>
      <c r="F609" s="6">
        <f t="shared" si="27"/>
        <v>42111</v>
      </c>
      <c r="G609">
        <f t="shared" si="28"/>
        <v>0</v>
      </c>
      <c r="H609" t="str">
        <f>INDEX(State!$B$1:$I$1, MATCH(Data!$E609,State!$B$2:$I$2,0))</f>
        <v>California</v>
      </c>
      <c r="I609" t="str">
        <f t="shared" si="29"/>
        <v/>
      </c>
    </row>
    <row r="610" spans="1:9" x14ac:dyDescent="0.3">
      <c r="A610" s="1">
        <v>42111.45994212963</v>
      </c>
      <c r="B610">
        <v>223667</v>
      </c>
      <c r="C610" t="s">
        <v>4</v>
      </c>
      <c r="D610" t="s">
        <v>7</v>
      </c>
      <c r="E610" s="4" t="s">
        <v>30</v>
      </c>
      <c r="F610" s="6">
        <f t="shared" si="27"/>
        <v>42111</v>
      </c>
      <c r="G610">
        <f t="shared" si="28"/>
        <v>0</v>
      </c>
      <c r="H610" t="str">
        <f>INDEX(State!$B$1:$I$1, MATCH(Data!$E610,State!$B$2:$I$2,0))</f>
        <v>California</v>
      </c>
      <c r="I610" t="str">
        <f t="shared" si="29"/>
        <v/>
      </c>
    </row>
    <row r="611" spans="1:9" x14ac:dyDescent="0.3">
      <c r="A611" s="1">
        <v>42111.462719907409</v>
      </c>
      <c r="B611">
        <v>223673</v>
      </c>
      <c r="C611" t="s">
        <v>3</v>
      </c>
      <c r="D611" t="s">
        <v>8</v>
      </c>
      <c r="E611" s="4" t="s">
        <v>30</v>
      </c>
      <c r="F611" s="6">
        <f t="shared" si="27"/>
        <v>42111</v>
      </c>
      <c r="G611">
        <f t="shared" si="28"/>
        <v>0</v>
      </c>
      <c r="H611" t="str">
        <f>INDEX(State!$B$1:$I$1, MATCH(Data!$E611,State!$B$2:$I$2,0))</f>
        <v>California</v>
      </c>
      <c r="I611" t="str">
        <f t="shared" si="29"/>
        <v/>
      </c>
    </row>
    <row r="612" spans="1:9" x14ac:dyDescent="0.3">
      <c r="A612" s="1">
        <v>42111.473136574074</v>
      </c>
      <c r="B612">
        <v>223693</v>
      </c>
      <c r="C612" t="s">
        <v>3</v>
      </c>
      <c r="D612" t="s">
        <v>7</v>
      </c>
      <c r="E612" s="4" t="s">
        <v>30</v>
      </c>
      <c r="F612" s="6">
        <f t="shared" si="27"/>
        <v>42111</v>
      </c>
      <c r="G612">
        <f t="shared" si="28"/>
        <v>0</v>
      </c>
      <c r="H612" t="str">
        <f>INDEX(State!$B$1:$I$1, MATCH(Data!$E612,State!$B$2:$I$2,0))</f>
        <v>California</v>
      </c>
      <c r="I612" t="str">
        <f t="shared" si="29"/>
        <v/>
      </c>
    </row>
    <row r="613" spans="1:9" x14ac:dyDescent="0.3">
      <c r="A613" s="1">
        <v>42111.503703703704</v>
      </c>
      <c r="B613">
        <v>223758</v>
      </c>
      <c r="C613" t="s">
        <v>4</v>
      </c>
      <c r="D613" t="s">
        <v>7</v>
      </c>
      <c r="E613" s="4" t="s">
        <v>30</v>
      </c>
      <c r="F613" s="6">
        <f t="shared" si="27"/>
        <v>42111</v>
      </c>
      <c r="G613">
        <f t="shared" si="28"/>
        <v>0</v>
      </c>
      <c r="H613" t="str">
        <f>INDEX(State!$B$1:$I$1, MATCH(Data!$E613,State!$B$2:$I$2,0))</f>
        <v>California</v>
      </c>
      <c r="I613" t="str">
        <f t="shared" si="29"/>
        <v/>
      </c>
    </row>
    <row r="614" spans="1:9" x14ac:dyDescent="0.3">
      <c r="A614" s="1">
        <v>42111.523842592593</v>
      </c>
      <c r="B614">
        <v>223786</v>
      </c>
      <c r="C614" t="s">
        <v>3</v>
      </c>
      <c r="D614" t="s">
        <v>8</v>
      </c>
      <c r="E614" s="4" t="s">
        <v>30</v>
      </c>
      <c r="F614" s="6">
        <f t="shared" si="27"/>
        <v>42111</v>
      </c>
      <c r="G614">
        <f t="shared" si="28"/>
        <v>0</v>
      </c>
      <c r="H614" t="str">
        <f>INDEX(State!$B$1:$I$1, MATCH(Data!$E614,State!$B$2:$I$2,0))</f>
        <v>California</v>
      </c>
      <c r="I614" t="str">
        <f t="shared" si="29"/>
        <v/>
      </c>
    </row>
    <row r="615" spans="1:9" x14ac:dyDescent="0.3">
      <c r="A615" s="1">
        <v>42111.530775462961</v>
      </c>
      <c r="B615">
        <v>223814</v>
      </c>
      <c r="C615" t="s">
        <v>3</v>
      </c>
      <c r="D615" t="s">
        <v>8</v>
      </c>
      <c r="E615" s="4" t="s">
        <v>30</v>
      </c>
      <c r="F615" s="6">
        <f t="shared" si="27"/>
        <v>42111</v>
      </c>
      <c r="G615">
        <f t="shared" si="28"/>
        <v>0</v>
      </c>
      <c r="H615" t="str">
        <f>INDEX(State!$B$1:$I$1, MATCH(Data!$E615,State!$B$2:$I$2,0))</f>
        <v>California</v>
      </c>
      <c r="I615" t="str">
        <f t="shared" si="29"/>
        <v/>
      </c>
    </row>
    <row r="616" spans="1:9" x14ac:dyDescent="0.3">
      <c r="A616" s="1">
        <v>42111.534247685187</v>
      </c>
      <c r="B616">
        <v>223824</v>
      </c>
      <c r="C616" t="s">
        <v>3</v>
      </c>
      <c r="D616" t="s">
        <v>6</v>
      </c>
      <c r="E616" s="4" t="s">
        <v>30</v>
      </c>
      <c r="F616" s="6">
        <f t="shared" si="27"/>
        <v>42111</v>
      </c>
      <c r="G616">
        <f t="shared" si="28"/>
        <v>0</v>
      </c>
      <c r="H616" t="str">
        <f>INDEX(State!$B$1:$I$1, MATCH(Data!$E616,State!$B$2:$I$2,0))</f>
        <v>California</v>
      </c>
      <c r="I616" t="str">
        <f t="shared" si="29"/>
        <v/>
      </c>
    </row>
    <row r="617" spans="1:9" x14ac:dyDescent="0.3">
      <c r="A617" s="1">
        <v>42111.545405092591</v>
      </c>
      <c r="B617">
        <v>223825</v>
      </c>
      <c r="C617" t="s">
        <v>5</v>
      </c>
      <c r="D617" t="s">
        <v>7</v>
      </c>
      <c r="E617" s="4" t="s">
        <v>30</v>
      </c>
      <c r="F617" s="6">
        <f t="shared" si="27"/>
        <v>42111</v>
      </c>
      <c r="G617">
        <f t="shared" si="28"/>
        <v>0</v>
      </c>
      <c r="H617" t="str">
        <f>INDEX(State!$B$1:$I$1, MATCH(Data!$E617,State!$B$2:$I$2,0))</f>
        <v>California</v>
      </c>
      <c r="I617" t="str">
        <f t="shared" si="29"/>
        <v/>
      </c>
    </row>
    <row r="618" spans="1:9" x14ac:dyDescent="0.3">
      <c r="A618" s="1">
        <v>42111.545393518521</v>
      </c>
      <c r="B618">
        <v>223846</v>
      </c>
      <c r="C618" t="s">
        <v>3</v>
      </c>
      <c r="D618" t="s">
        <v>6</v>
      </c>
      <c r="E618" s="4" t="s">
        <v>30</v>
      </c>
      <c r="F618" s="6">
        <f t="shared" si="27"/>
        <v>42111</v>
      </c>
      <c r="G618">
        <f t="shared" si="28"/>
        <v>0</v>
      </c>
      <c r="H618" t="str">
        <f>INDEX(State!$B$1:$I$1, MATCH(Data!$E618,State!$B$2:$I$2,0))</f>
        <v>California</v>
      </c>
      <c r="I618" t="str">
        <f t="shared" si="29"/>
        <v/>
      </c>
    </row>
    <row r="619" spans="1:9" x14ac:dyDescent="0.3">
      <c r="A619" s="1">
        <v>42111.544664351852</v>
      </c>
      <c r="B619">
        <v>223847</v>
      </c>
      <c r="C619" t="s">
        <v>3</v>
      </c>
      <c r="D619" t="s">
        <v>6</v>
      </c>
      <c r="E619" s="4" t="s">
        <v>30</v>
      </c>
      <c r="F619" s="6">
        <f t="shared" si="27"/>
        <v>42111</v>
      </c>
      <c r="G619">
        <f t="shared" si="28"/>
        <v>0</v>
      </c>
      <c r="H619" t="str">
        <f>INDEX(State!$B$1:$I$1, MATCH(Data!$E619,State!$B$2:$I$2,0))</f>
        <v>California</v>
      </c>
      <c r="I619" t="str">
        <f t="shared" si="29"/>
        <v/>
      </c>
    </row>
    <row r="620" spans="1:9" x14ac:dyDescent="0.3">
      <c r="A620" s="1">
        <v>42111.557152777779</v>
      </c>
      <c r="B620">
        <v>223865</v>
      </c>
      <c r="C620" t="s">
        <v>3</v>
      </c>
      <c r="D620" t="s">
        <v>8</v>
      </c>
      <c r="E620" s="4" t="s">
        <v>30</v>
      </c>
      <c r="F620" s="6">
        <f t="shared" si="27"/>
        <v>42111</v>
      </c>
      <c r="G620">
        <f t="shared" si="28"/>
        <v>0</v>
      </c>
      <c r="H620" t="str">
        <f>INDEX(State!$B$1:$I$1, MATCH(Data!$E620,State!$B$2:$I$2,0))</f>
        <v>California</v>
      </c>
      <c r="I620" t="str">
        <f t="shared" si="29"/>
        <v/>
      </c>
    </row>
    <row r="621" spans="1:9" x14ac:dyDescent="0.3">
      <c r="A621" s="1">
        <v>42111.566874999997</v>
      </c>
      <c r="B621">
        <v>223871</v>
      </c>
      <c r="C621" t="s">
        <v>3</v>
      </c>
      <c r="D621" t="s">
        <v>10</v>
      </c>
      <c r="E621" s="4" t="s">
        <v>30</v>
      </c>
      <c r="F621" s="6">
        <f t="shared" si="27"/>
        <v>42111</v>
      </c>
      <c r="G621">
        <f t="shared" si="28"/>
        <v>0</v>
      </c>
      <c r="H621" t="str">
        <f>INDEX(State!$B$1:$I$1, MATCH(Data!$E621,State!$B$2:$I$2,0))</f>
        <v>California</v>
      </c>
      <c r="I621" t="str">
        <f t="shared" si="29"/>
        <v/>
      </c>
    </row>
    <row r="622" spans="1:9" x14ac:dyDescent="0.3">
      <c r="A622" s="1">
        <v>42111.559247685182</v>
      </c>
      <c r="B622">
        <v>223874</v>
      </c>
      <c r="C622" t="s">
        <v>3</v>
      </c>
      <c r="D622" t="s">
        <v>10</v>
      </c>
      <c r="E622" s="4" t="s">
        <v>30</v>
      </c>
      <c r="F622" s="6">
        <f t="shared" si="27"/>
        <v>42111</v>
      </c>
      <c r="G622">
        <f t="shared" si="28"/>
        <v>0</v>
      </c>
      <c r="H622" t="str">
        <f>INDEX(State!$B$1:$I$1, MATCH(Data!$E622,State!$B$2:$I$2,0))</f>
        <v>California</v>
      </c>
      <c r="I622" t="str">
        <f t="shared" si="29"/>
        <v/>
      </c>
    </row>
    <row r="623" spans="1:9" x14ac:dyDescent="0.3">
      <c r="A623" s="1">
        <v>42111.564803240741</v>
      </c>
      <c r="B623">
        <v>223891</v>
      </c>
      <c r="C623" t="s">
        <v>3</v>
      </c>
      <c r="D623" t="s">
        <v>8</v>
      </c>
      <c r="E623" s="4" t="s">
        <v>30</v>
      </c>
      <c r="F623" s="6">
        <f t="shared" si="27"/>
        <v>42111</v>
      </c>
      <c r="G623">
        <f t="shared" si="28"/>
        <v>0</v>
      </c>
      <c r="H623" t="str">
        <f>INDEX(State!$B$1:$I$1, MATCH(Data!$E623,State!$B$2:$I$2,0))</f>
        <v>California</v>
      </c>
      <c r="I623" t="str">
        <f t="shared" si="29"/>
        <v/>
      </c>
    </row>
    <row r="624" spans="1:9" x14ac:dyDescent="0.3">
      <c r="A624" s="1">
        <v>42111.602303240739</v>
      </c>
      <c r="B624">
        <v>223948</v>
      </c>
      <c r="C624" t="s">
        <v>3</v>
      </c>
      <c r="D624" t="s">
        <v>7</v>
      </c>
      <c r="E624" s="4" t="s">
        <v>30</v>
      </c>
      <c r="F624" s="6">
        <f t="shared" si="27"/>
        <v>42111</v>
      </c>
      <c r="G624">
        <f t="shared" si="28"/>
        <v>0</v>
      </c>
      <c r="H624" t="str">
        <f>INDEX(State!$B$1:$I$1, MATCH(Data!$E624,State!$B$2:$I$2,0))</f>
        <v>California</v>
      </c>
      <c r="I624" t="str">
        <f t="shared" si="29"/>
        <v/>
      </c>
    </row>
    <row r="625" spans="1:9" x14ac:dyDescent="0.3">
      <c r="A625" s="1">
        <v>42111.610625000001</v>
      </c>
      <c r="B625">
        <v>223961</v>
      </c>
      <c r="C625" t="s">
        <v>5</v>
      </c>
      <c r="D625" t="s">
        <v>6</v>
      </c>
      <c r="E625" s="4" t="s">
        <v>30</v>
      </c>
      <c r="F625" s="6">
        <f t="shared" si="27"/>
        <v>42111</v>
      </c>
      <c r="G625">
        <f t="shared" si="28"/>
        <v>0</v>
      </c>
      <c r="H625" t="str">
        <f>INDEX(State!$B$1:$I$1, MATCH(Data!$E625,State!$B$2:$I$2,0))</f>
        <v>California</v>
      </c>
      <c r="I625" t="str">
        <f t="shared" si="29"/>
        <v/>
      </c>
    </row>
    <row r="626" spans="1:9" x14ac:dyDescent="0.3">
      <c r="A626" s="1">
        <v>42111.613437499997</v>
      </c>
      <c r="B626">
        <v>223970</v>
      </c>
      <c r="C626" t="s">
        <v>3</v>
      </c>
      <c r="D626" t="s">
        <v>6</v>
      </c>
      <c r="E626" s="4" t="s">
        <v>30</v>
      </c>
      <c r="F626" s="6">
        <f t="shared" si="27"/>
        <v>42111</v>
      </c>
      <c r="G626">
        <f t="shared" si="28"/>
        <v>0</v>
      </c>
      <c r="H626" t="str">
        <f>INDEX(State!$B$1:$I$1, MATCH(Data!$E626,State!$B$2:$I$2,0))</f>
        <v>California</v>
      </c>
      <c r="I626" t="str">
        <f t="shared" si="29"/>
        <v/>
      </c>
    </row>
    <row r="627" spans="1:9" x14ac:dyDescent="0.3">
      <c r="A627" s="1">
        <v>42111.638402777775</v>
      </c>
      <c r="B627">
        <v>223993</v>
      </c>
      <c r="C627" t="s">
        <v>3</v>
      </c>
      <c r="D627" t="s">
        <v>10</v>
      </c>
      <c r="E627" s="4" t="s">
        <v>30</v>
      </c>
      <c r="F627" s="6">
        <f t="shared" si="27"/>
        <v>42111</v>
      </c>
      <c r="G627">
        <f t="shared" si="28"/>
        <v>0</v>
      </c>
      <c r="H627" t="str">
        <f>INDEX(State!$B$1:$I$1, MATCH(Data!$E627,State!$B$2:$I$2,0))</f>
        <v>California</v>
      </c>
      <c r="I627" t="str">
        <f t="shared" si="29"/>
        <v/>
      </c>
    </row>
    <row r="628" spans="1:9" x14ac:dyDescent="0.3">
      <c r="A628" s="1">
        <v>42111.652986111112</v>
      </c>
      <c r="B628">
        <v>224004</v>
      </c>
      <c r="C628" t="s">
        <v>3</v>
      </c>
      <c r="D628" t="s">
        <v>6</v>
      </c>
      <c r="E628" s="4" t="s">
        <v>30</v>
      </c>
      <c r="F628" s="6">
        <f t="shared" si="27"/>
        <v>42111</v>
      </c>
      <c r="G628">
        <f t="shared" si="28"/>
        <v>0</v>
      </c>
      <c r="H628" t="str">
        <f>INDEX(State!$B$1:$I$1, MATCH(Data!$E628,State!$B$2:$I$2,0))</f>
        <v>California</v>
      </c>
      <c r="I628" t="str">
        <f t="shared" si="29"/>
        <v/>
      </c>
    </row>
    <row r="629" spans="1:9" x14ac:dyDescent="0.3">
      <c r="A629" s="1">
        <v>42111.665509259263</v>
      </c>
      <c r="B629">
        <v>224034</v>
      </c>
      <c r="C629" t="s">
        <v>3</v>
      </c>
      <c r="D629" t="s">
        <v>8</v>
      </c>
      <c r="E629" s="4" t="s">
        <v>30</v>
      </c>
      <c r="F629" s="6">
        <f t="shared" si="27"/>
        <v>42111</v>
      </c>
      <c r="G629">
        <f t="shared" si="28"/>
        <v>0</v>
      </c>
      <c r="H629" t="str">
        <f>INDEX(State!$B$1:$I$1, MATCH(Data!$E629,State!$B$2:$I$2,0))</f>
        <v>California</v>
      </c>
      <c r="I629" t="str">
        <f t="shared" si="29"/>
        <v/>
      </c>
    </row>
    <row r="630" spans="1:9" x14ac:dyDescent="0.3">
      <c r="A630" s="1">
        <v>42111.668969907405</v>
      </c>
      <c r="B630">
        <v>224040</v>
      </c>
      <c r="C630" t="s">
        <v>3</v>
      </c>
      <c r="D630" t="s">
        <v>6</v>
      </c>
      <c r="E630" s="4" t="s">
        <v>30</v>
      </c>
      <c r="F630" s="6">
        <f t="shared" si="27"/>
        <v>42111</v>
      </c>
      <c r="G630">
        <f t="shared" si="28"/>
        <v>0</v>
      </c>
      <c r="H630" t="str">
        <f>INDEX(State!$B$1:$I$1, MATCH(Data!$E630,State!$B$2:$I$2,0))</f>
        <v>California</v>
      </c>
      <c r="I630" t="str">
        <f t="shared" si="29"/>
        <v/>
      </c>
    </row>
    <row r="631" spans="1:9" x14ac:dyDescent="0.3">
      <c r="A631" s="1">
        <v>42111.684942129628</v>
      </c>
      <c r="B631">
        <v>224067</v>
      </c>
      <c r="C631" t="s">
        <v>5</v>
      </c>
      <c r="D631" t="s">
        <v>7</v>
      </c>
      <c r="E631" s="4" t="s">
        <v>30</v>
      </c>
      <c r="F631" s="6">
        <f t="shared" si="27"/>
        <v>42111</v>
      </c>
      <c r="G631">
        <f t="shared" si="28"/>
        <v>0</v>
      </c>
      <c r="H631" t="str">
        <f>INDEX(State!$B$1:$I$1, MATCH(Data!$E631,State!$B$2:$I$2,0))</f>
        <v>California</v>
      </c>
      <c r="I631" t="str">
        <f t="shared" si="29"/>
        <v/>
      </c>
    </row>
    <row r="632" spans="1:9" x14ac:dyDescent="0.3">
      <c r="A632" s="1">
        <v>42111.688402777778</v>
      </c>
      <c r="B632">
        <v>224073</v>
      </c>
      <c r="C632" t="s">
        <v>5</v>
      </c>
      <c r="D632" t="s">
        <v>10</v>
      </c>
      <c r="E632" s="4" t="s">
        <v>30</v>
      </c>
      <c r="F632" s="6">
        <f t="shared" si="27"/>
        <v>42111</v>
      </c>
      <c r="G632">
        <f t="shared" si="28"/>
        <v>0</v>
      </c>
      <c r="H632" t="str">
        <f>INDEX(State!$B$1:$I$1, MATCH(Data!$E632,State!$B$2:$I$2,0))</f>
        <v>California</v>
      </c>
      <c r="I632" t="str">
        <f t="shared" si="29"/>
        <v/>
      </c>
    </row>
    <row r="633" spans="1:9" x14ac:dyDescent="0.3">
      <c r="A633" s="1">
        <v>42111.711319444446</v>
      </c>
      <c r="B633">
        <v>224107</v>
      </c>
      <c r="C633" t="s">
        <v>3</v>
      </c>
      <c r="D633" t="s">
        <v>6</v>
      </c>
      <c r="E633" s="4" t="s">
        <v>30</v>
      </c>
      <c r="F633" s="6">
        <f t="shared" si="27"/>
        <v>42111</v>
      </c>
      <c r="G633">
        <f t="shared" si="28"/>
        <v>0</v>
      </c>
      <c r="H633" t="str">
        <f>INDEX(State!$B$1:$I$1, MATCH(Data!$E633,State!$B$2:$I$2,0))</f>
        <v>California</v>
      </c>
      <c r="I633" t="str">
        <f t="shared" si="29"/>
        <v/>
      </c>
    </row>
    <row r="634" spans="1:9" x14ac:dyDescent="0.3">
      <c r="A634" s="1">
        <v>42111.714108796295</v>
      </c>
      <c r="B634">
        <v>224112</v>
      </c>
      <c r="C634" t="s">
        <v>3</v>
      </c>
      <c r="D634" t="s">
        <v>10</v>
      </c>
      <c r="E634" s="4" t="s">
        <v>30</v>
      </c>
      <c r="F634" s="6">
        <f t="shared" si="27"/>
        <v>42111</v>
      </c>
      <c r="G634">
        <f t="shared" si="28"/>
        <v>0</v>
      </c>
      <c r="H634" t="str">
        <f>INDEX(State!$B$1:$I$1, MATCH(Data!$E634,State!$B$2:$I$2,0))</f>
        <v>California</v>
      </c>
      <c r="I634" t="str">
        <f t="shared" si="29"/>
        <v/>
      </c>
    </row>
    <row r="635" spans="1:9" x14ac:dyDescent="0.3">
      <c r="A635" s="1">
        <v>42111.722442129627</v>
      </c>
      <c r="B635">
        <v>224120</v>
      </c>
      <c r="C635" t="s">
        <v>3</v>
      </c>
      <c r="D635" t="s">
        <v>6</v>
      </c>
      <c r="E635" s="4" t="s">
        <v>30</v>
      </c>
      <c r="F635" s="6">
        <f t="shared" si="27"/>
        <v>42111</v>
      </c>
      <c r="G635">
        <f t="shared" si="28"/>
        <v>0</v>
      </c>
      <c r="H635" t="str">
        <f>INDEX(State!$B$1:$I$1, MATCH(Data!$E635,State!$B$2:$I$2,0))</f>
        <v>California</v>
      </c>
      <c r="I635" t="str">
        <f t="shared" si="29"/>
        <v/>
      </c>
    </row>
    <row r="636" spans="1:9" x14ac:dyDescent="0.3">
      <c r="A636" s="1">
        <v>42111.743958333333</v>
      </c>
      <c r="B636">
        <v>224138</v>
      </c>
      <c r="C636" t="s">
        <v>4</v>
      </c>
      <c r="D636" t="s">
        <v>7</v>
      </c>
      <c r="E636" s="4" t="s">
        <v>30</v>
      </c>
      <c r="F636" s="6">
        <f t="shared" si="27"/>
        <v>42111</v>
      </c>
      <c r="G636">
        <f t="shared" si="28"/>
        <v>0</v>
      </c>
      <c r="H636" t="str">
        <f>INDEX(State!$B$1:$I$1, MATCH(Data!$E636,State!$B$2:$I$2,0))</f>
        <v>California</v>
      </c>
      <c r="I636" t="str">
        <f t="shared" si="29"/>
        <v/>
      </c>
    </row>
    <row r="637" spans="1:9" x14ac:dyDescent="0.3">
      <c r="A637" s="1">
        <v>42111.741886574076</v>
      </c>
      <c r="B637">
        <v>224141</v>
      </c>
      <c r="C637" t="s">
        <v>3</v>
      </c>
      <c r="D637" t="s">
        <v>8</v>
      </c>
      <c r="E637" s="4" t="s">
        <v>30</v>
      </c>
      <c r="F637" s="6">
        <f t="shared" si="27"/>
        <v>42111</v>
      </c>
      <c r="G637">
        <f t="shared" si="28"/>
        <v>0</v>
      </c>
      <c r="H637" t="str">
        <f>INDEX(State!$B$1:$I$1, MATCH(Data!$E637,State!$B$2:$I$2,0))</f>
        <v>California</v>
      </c>
      <c r="I637" t="str">
        <f t="shared" si="29"/>
        <v/>
      </c>
    </row>
    <row r="638" spans="1:9" x14ac:dyDescent="0.3">
      <c r="A638" s="1">
        <v>42111.744664351849</v>
      </c>
      <c r="B638">
        <v>224146</v>
      </c>
      <c r="C638" t="s">
        <v>3</v>
      </c>
      <c r="D638" t="s">
        <v>6</v>
      </c>
      <c r="E638" s="4" t="s">
        <v>30</v>
      </c>
      <c r="F638" s="6">
        <f t="shared" si="27"/>
        <v>42111</v>
      </c>
      <c r="G638">
        <f t="shared" si="28"/>
        <v>0</v>
      </c>
      <c r="H638" t="str">
        <f>INDEX(State!$B$1:$I$1, MATCH(Data!$E638,State!$B$2:$I$2,0))</f>
        <v>California</v>
      </c>
      <c r="I638" t="str">
        <f t="shared" si="29"/>
        <v/>
      </c>
    </row>
    <row r="639" spans="1:9" x14ac:dyDescent="0.3">
      <c r="A639" s="1">
        <v>42111.75508101852</v>
      </c>
      <c r="B639">
        <v>224158</v>
      </c>
      <c r="C639" t="s">
        <v>3</v>
      </c>
      <c r="D639" t="s">
        <v>10</v>
      </c>
      <c r="E639" s="4" t="s">
        <v>30</v>
      </c>
      <c r="F639" s="6">
        <f t="shared" si="27"/>
        <v>42111</v>
      </c>
      <c r="G639">
        <f t="shared" si="28"/>
        <v>0</v>
      </c>
      <c r="H639" t="str">
        <f>INDEX(State!$B$1:$I$1, MATCH(Data!$E639,State!$B$2:$I$2,0))</f>
        <v>California</v>
      </c>
      <c r="I639" t="str">
        <f t="shared" si="29"/>
        <v/>
      </c>
    </row>
    <row r="640" spans="1:9" x14ac:dyDescent="0.3">
      <c r="A640" s="1">
        <v>42111.760636574072</v>
      </c>
      <c r="B640">
        <v>224166</v>
      </c>
      <c r="C640" t="s">
        <v>3</v>
      </c>
      <c r="D640" t="s">
        <v>7</v>
      </c>
      <c r="E640" s="4" t="s">
        <v>30</v>
      </c>
      <c r="F640" s="6">
        <f t="shared" si="27"/>
        <v>42111</v>
      </c>
      <c r="G640">
        <f t="shared" si="28"/>
        <v>0</v>
      </c>
      <c r="H640" t="str">
        <f>INDEX(State!$B$1:$I$1, MATCH(Data!$E640,State!$B$2:$I$2,0))</f>
        <v>California</v>
      </c>
      <c r="I640" t="str">
        <f t="shared" si="29"/>
        <v/>
      </c>
    </row>
    <row r="641" spans="1:9" x14ac:dyDescent="0.3">
      <c r="A641" s="1">
        <v>42111.779374999998</v>
      </c>
      <c r="B641">
        <v>224189</v>
      </c>
      <c r="C641" t="s">
        <v>5</v>
      </c>
      <c r="D641" t="s">
        <v>7</v>
      </c>
      <c r="E641" s="4" t="s">
        <v>30</v>
      </c>
      <c r="F641" s="6">
        <f t="shared" si="27"/>
        <v>42111</v>
      </c>
      <c r="G641">
        <f t="shared" si="28"/>
        <v>0</v>
      </c>
      <c r="H641" t="str">
        <f>INDEX(State!$B$1:$I$1, MATCH(Data!$E641,State!$B$2:$I$2,0))</f>
        <v>California</v>
      </c>
      <c r="I641" t="str">
        <f t="shared" si="29"/>
        <v/>
      </c>
    </row>
    <row r="642" spans="1:9" x14ac:dyDescent="0.3">
      <c r="A642" s="1">
        <v>42111.805775462963</v>
      </c>
      <c r="B642">
        <v>224213</v>
      </c>
      <c r="C642" t="s">
        <v>3</v>
      </c>
      <c r="D642" t="s">
        <v>10</v>
      </c>
      <c r="E642" s="4" t="s">
        <v>30</v>
      </c>
      <c r="F642" s="6">
        <f t="shared" si="27"/>
        <v>42111</v>
      </c>
      <c r="G642">
        <f t="shared" si="28"/>
        <v>0</v>
      </c>
      <c r="H642" t="str">
        <f>INDEX(State!$B$1:$I$1, MATCH(Data!$E642,State!$B$2:$I$2,0))</f>
        <v>California</v>
      </c>
      <c r="I642" t="str">
        <f t="shared" si="29"/>
        <v/>
      </c>
    </row>
    <row r="643" spans="1:9" x14ac:dyDescent="0.3">
      <c r="A643" s="1">
        <v>42111.803680555553</v>
      </c>
      <c r="B643">
        <v>224216</v>
      </c>
      <c r="C643" t="s">
        <v>3</v>
      </c>
      <c r="D643" t="s">
        <v>6</v>
      </c>
      <c r="E643" s="4" t="s">
        <v>30</v>
      </c>
      <c r="F643" s="6">
        <f t="shared" ref="F643:F706" si="30">DATE(YEAR($A643),MONTH($A643),DAY($A643))</f>
        <v>42111</v>
      </c>
      <c r="G643">
        <f t="shared" ref="G643:G706" si="31">IF(AND($D643="Newsletters (internal)", $E643="New York"),1,0)</f>
        <v>0</v>
      </c>
      <c r="H643" t="str">
        <f>INDEX(State!$B$1:$I$1, MATCH(Data!$E643,State!$B$2:$I$2,0))</f>
        <v>California</v>
      </c>
      <c r="I643" t="str">
        <f t="shared" si="29"/>
        <v/>
      </c>
    </row>
    <row r="644" spans="1:9" x14ac:dyDescent="0.3">
      <c r="A644" s="1">
        <v>42111.823819444442</v>
      </c>
      <c r="B644">
        <v>224238</v>
      </c>
      <c r="C644" t="s">
        <v>4</v>
      </c>
      <c r="D644" t="s">
        <v>7</v>
      </c>
      <c r="E644" s="4" t="s">
        <v>30</v>
      </c>
      <c r="F644" s="6">
        <f t="shared" si="30"/>
        <v>42111</v>
      </c>
      <c r="G644">
        <f t="shared" si="31"/>
        <v>0</v>
      </c>
      <c r="H644" t="str">
        <f>INDEX(State!$B$1:$I$1, MATCH(Data!$E644,State!$B$2:$I$2,0))</f>
        <v>California</v>
      </c>
      <c r="I644" t="str">
        <f t="shared" ref="I644:I707" si="32">IF($F644 = DATE(2015,4,14),$B644,"")</f>
        <v/>
      </c>
    </row>
    <row r="645" spans="1:9" x14ac:dyDescent="0.3">
      <c r="A645" s="1">
        <v>42111.827997685185</v>
      </c>
      <c r="B645">
        <v>224242</v>
      </c>
      <c r="C645" t="s">
        <v>4</v>
      </c>
      <c r="D645" t="s">
        <v>6</v>
      </c>
      <c r="E645" s="4" t="s">
        <v>30</v>
      </c>
      <c r="F645" s="6">
        <f t="shared" si="30"/>
        <v>42111</v>
      </c>
      <c r="G645">
        <f t="shared" si="31"/>
        <v>0</v>
      </c>
      <c r="H645" t="str">
        <f>INDEX(State!$B$1:$I$1, MATCH(Data!$E645,State!$B$2:$I$2,0))</f>
        <v>California</v>
      </c>
      <c r="I645" t="str">
        <f t="shared" si="32"/>
        <v/>
      </c>
    </row>
    <row r="646" spans="1:9" x14ac:dyDescent="0.3">
      <c r="A646" s="1">
        <v>42111.834247685183</v>
      </c>
      <c r="B646">
        <v>224250</v>
      </c>
      <c r="C646" t="s">
        <v>3</v>
      </c>
      <c r="D646" t="s">
        <v>7</v>
      </c>
      <c r="E646" s="4" t="s">
        <v>30</v>
      </c>
      <c r="F646" s="6">
        <f t="shared" si="30"/>
        <v>42111</v>
      </c>
      <c r="G646">
        <f t="shared" si="31"/>
        <v>0</v>
      </c>
      <c r="H646" t="str">
        <f>INDEX(State!$B$1:$I$1, MATCH(Data!$E646,State!$B$2:$I$2,0))</f>
        <v>California</v>
      </c>
      <c r="I646" t="str">
        <f t="shared" si="32"/>
        <v/>
      </c>
    </row>
    <row r="647" spans="1:9" x14ac:dyDescent="0.3">
      <c r="A647" s="1">
        <v>42111.835636574076</v>
      </c>
      <c r="B647">
        <v>224253</v>
      </c>
      <c r="C647" t="s">
        <v>3</v>
      </c>
      <c r="D647" t="s">
        <v>6</v>
      </c>
      <c r="E647" s="4" t="s">
        <v>30</v>
      </c>
      <c r="F647" s="6">
        <f t="shared" si="30"/>
        <v>42111</v>
      </c>
      <c r="G647">
        <f t="shared" si="31"/>
        <v>0</v>
      </c>
      <c r="H647" t="str">
        <f>INDEX(State!$B$1:$I$1, MATCH(Data!$E647,State!$B$2:$I$2,0))</f>
        <v>California</v>
      </c>
      <c r="I647" t="str">
        <f t="shared" si="32"/>
        <v/>
      </c>
    </row>
    <row r="648" spans="1:9" x14ac:dyDescent="0.3">
      <c r="A648" s="1">
        <v>42111.844641203701</v>
      </c>
      <c r="B648">
        <v>224254</v>
      </c>
      <c r="C648" t="s">
        <v>3</v>
      </c>
      <c r="D648" t="s">
        <v>7</v>
      </c>
      <c r="E648" s="4" t="s">
        <v>30</v>
      </c>
      <c r="F648" s="6">
        <f t="shared" si="30"/>
        <v>42111</v>
      </c>
      <c r="G648">
        <f t="shared" si="31"/>
        <v>0</v>
      </c>
      <c r="H648" t="str">
        <f>INDEX(State!$B$1:$I$1, MATCH(Data!$E648,State!$B$2:$I$2,0))</f>
        <v>California</v>
      </c>
      <c r="I648" t="str">
        <f t="shared" si="32"/>
        <v/>
      </c>
    </row>
    <row r="649" spans="1:9" x14ac:dyDescent="0.3">
      <c r="A649" s="1">
        <v>42111.837719907409</v>
      </c>
      <c r="B649">
        <v>224256</v>
      </c>
      <c r="C649" t="s">
        <v>3</v>
      </c>
      <c r="D649" t="s">
        <v>6</v>
      </c>
      <c r="E649" s="4" t="s">
        <v>30</v>
      </c>
      <c r="F649" s="6">
        <f t="shared" si="30"/>
        <v>42111</v>
      </c>
      <c r="G649">
        <f t="shared" si="31"/>
        <v>0</v>
      </c>
      <c r="H649" t="str">
        <f>INDEX(State!$B$1:$I$1, MATCH(Data!$E649,State!$B$2:$I$2,0))</f>
        <v>California</v>
      </c>
      <c r="I649" t="str">
        <f t="shared" si="32"/>
        <v/>
      </c>
    </row>
    <row r="650" spans="1:9" x14ac:dyDescent="0.3">
      <c r="A650" s="1">
        <v>42111.905115740738</v>
      </c>
      <c r="B650">
        <v>224301</v>
      </c>
      <c r="C650" t="s">
        <v>3</v>
      </c>
      <c r="D650" t="s">
        <v>7</v>
      </c>
      <c r="E650" s="4" t="s">
        <v>30</v>
      </c>
      <c r="F650" s="6">
        <f t="shared" si="30"/>
        <v>42111</v>
      </c>
      <c r="G650">
        <f t="shared" si="31"/>
        <v>0</v>
      </c>
      <c r="H650" t="str">
        <f>INDEX(State!$B$1:$I$1, MATCH(Data!$E650,State!$B$2:$I$2,0))</f>
        <v>California</v>
      </c>
      <c r="I650" t="str">
        <f t="shared" si="32"/>
        <v/>
      </c>
    </row>
    <row r="651" spans="1:9" x14ac:dyDescent="0.3">
      <c r="A651" s="1">
        <v>42111.904386574075</v>
      </c>
      <c r="B651">
        <v>224302</v>
      </c>
      <c r="C651" t="s">
        <v>4</v>
      </c>
      <c r="D651" t="s">
        <v>8</v>
      </c>
      <c r="E651" s="4" t="s">
        <v>30</v>
      </c>
      <c r="F651" s="6">
        <f t="shared" si="30"/>
        <v>42111</v>
      </c>
      <c r="G651">
        <f t="shared" si="31"/>
        <v>0</v>
      </c>
      <c r="H651" t="str">
        <f>INDEX(State!$B$1:$I$1, MATCH(Data!$E651,State!$B$2:$I$2,0))</f>
        <v>California</v>
      </c>
      <c r="I651" t="str">
        <f t="shared" si="32"/>
        <v/>
      </c>
    </row>
    <row r="652" spans="1:9" x14ac:dyDescent="0.3">
      <c r="A652" s="1">
        <v>42112.434942129628</v>
      </c>
      <c r="B652">
        <v>224308</v>
      </c>
      <c r="C652" t="s">
        <v>3</v>
      </c>
      <c r="D652" t="s">
        <v>6</v>
      </c>
      <c r="E652" s="4" t="s">
        <v>30</v>
      </c>
      <c r="F652" s="6">
        <f t="shared" si="30"/>
        <v>42112</v>
      </c>
      <c r="G652">
        <f t="shared" si="31"/>
        <v>0</v>
      </c>
      <c r="H652" t="str">
        <f>INDEX(State!$B$1:$I$1, MATCH(Data!$E652,State!$B$2:$I$2,0))</f>
        <v>California</v>
      </c>
      <c r="I652" t="str">
        <f t="shared" si="32"/>
        <v/>
      </c>
    </row>
    <row r="653" spans="1:9" x14ac:dyDescent="0.3">
      <c r="A653" s="1">
        <v>42112.215509259258</v>
      </c>
      <c r="B653">
        <v>224378</v>
      </c>
      <c r="C653" t="s">
        <v>9</v>
      </c>
      <c r="D653" t="s">
        <v>10</v>
      </c>
      <c r="E653" s="4" t="s">
        <v>30</v>
      </c>
      <c r="F653" s="6">
        <f t="shared" si="30"/>
        <v>42112</v>
      </c>
      <c r="G653">
        <f t="shared" si="31"/>
        <v>0</v>
      </c>
      <c r="H653" t="str">
        <f>INDEX(State!$B$1:$I$1, MATCH(Data!$E653,State!$B$2:$I$2,0))</f>
        <v>California</v>
      </c>
      <c r="I653" t="str">
        <f t="shared" si="32"/>
        <v/>
      </c>
    </row>
    <row r="654" spans="1:9" x14ac:dyDescent="0.3">
      <c r="A654" s="1">
        <v>42112.253703703704</v>
      </c>
      <c r="B654">
        <v>224409</v>
      </c>
      <c r="C654" t="s">
        <v>3</v>
      </c>
      <c r="D654" t="s">
        <v>10</v>
      </c>
      <c r="E654" s="4" t="s">
        <v>30</v>
      </c>
      <c r="F654" s="6">
        <f t="shared" si="30"/>
        <v>42112</v>
      </c>
      <c r="G654">
        <f t="shared" si="31"/>
        <v>0</v>
      </c>
      <c r="H654" t="str">
        <f>INDEX(State!$B$1:$I$1, MATCH(Data!$E654,State!$B$2:$I$2,0))</f>
        <v>California</v>
      </c>
      <c r="I654" t="str">
        <f t="shared" si="32"/>
        <v/>
      </c>
    </row>
    <row r="655" spans="1:9" x14ac:dyDescent="0.3">
      <c r="A655" s="1">
        <v>42112.300902777781</v>
      </c>
      <c r="B655">
        <v>224450</v>
      </c>
      <c r="C655" t="s">
        <v>3</v>
      </c>
      <c r="D655" t="s">
        <v>7</v>
      </c>
      <c r="E655" s="4" t="s">
        <v>30</v>
      </c>
      <c r="F655" s="6">
        <f t="shared" si="30"/>
        <v>42112</v>
      </c>
      <c r="G655">
        <f t="shared" si="31"/>
        <v>0</v>
      </c>
      <c r="H655" t="str">
        <f>INDEX(State!$B$1:$I$1, MATCH(Data!$E655,State!$B$2:$I$2,0))</f>
        <v>California</v>
      </c>
      <c r="I655" t="str">
        <f t="shared" si="32"/>
        <v/>
      </c>
    </row>
    <row r="656" spans="1:9" x14ac:dyDescent="0.3">
      <c r="A656" s="1">
        <v>42112.309930555559</v>
      </c>
      <c r="B656">
        <v>224468</v>
      </c>
      <c r="C656" t="s">
        <v>5</v>
      </c>
      <c r="D656" t="s">
        <v>8</v>
      </c>
      <c r="E656" s="4" t="s">
        <v>30</v>
      </c>
      <c r="F656" s="6">
        <f t="shared" si="30"/>
        <v>42112</v>
      </c>
      <c r="G656">
        <f t="shared" si="31"/>
        <v>0</v>
      </c>
      <c r="H656" t="str">
        <f>INDEX(State!$B$1:$I$1, MATCH(Data!$E656,State!$B$2:$I$2,0))</f>
        <v>California</v>
      </c>
      <c r="I656" t="str">
        <f t="shared" si="32"/>
        <v/>
      </c>
    </row>
    <row r="657" spans="1:9" x14ac:dyDescent="0.3">
      <c r="A657" s="1">
        <v>42112.341192129628</v>
      </c>
      <c r="B657">
        <v>224513</v>
      </c>
      <c r="C657" t="s">
        <v>3</v>
      </c>
      <c r="D657" t="s">
        <v>8</v>
      </c>
      <c r="E657" s="4" t="s">
        <v>30</v>
      </c>
      <c r="F657" s="6">
        <f t="shared" si="30"/>
        <v>42112</v>
      </c>
      <c r="G657">
        <f t="shared" si="31"/>
        <v>0</v>
      </c>
      <c r="H657" t="str">
        <f>INDEX(State!$B$1:$I$1, MATCH(Data!$E657,State!$B$2:$I$2,0))</f>
        <v>California</v>
      </c>
      <c r="I657" t="str">
        <f t="shared" si="32"/>
        <v/>
      </c>
    </row>
    <row r="658" spans="1:9" x14ac:dyDescent="0.3">
      <c r="A658" s="1">
        <v>42112.343275462961</v>
      </c>
      <c r="B658">
        <v>224515</v>
      </c>
      <c r="C658" t="s">
        <v>3</v>
      </c>
      <c r="D658" t="s">
        <v>6</v>
      </c>
      <c r="E658" s="4" t="s">
        <v>30</v>
      </c>
      <c r="F658" s="6">
        <f t="shared" si="30"/>
        <v>42112</v>
      </c>
      <c r="G658">
        <f t="shared" si="31"/>
        <v>0</v>
      </c>
      <c r="H658" t="str">
        <f>INDEX(State!$B$1:$I$1, MATCH(Data!$E658,State!$B$2:$I$2,0))</f>
        <v>California</v>
      </c>
      <c r="I658" t="str">
        <f t="shared" si="32"/>
        <v/>
      </c>
    </row>
    <row r="659" spans="1:9" x14ac:dyDescent="0.3">
      <c r="A659" s="1">
        <v>42112.352326388886</v>
      </c>
      <c r="B659">
        <v>224529</v>
      </c>
      <c r="C659" t="s">
        <v>3</v>
      </c>
      <c r="D659" t="s">
        <v>8</v>
      </c>
      <c r="E659" s="4" t="s">
        <v>30</v>
      </c>
      <c r="F659" s="6">
        <f t="shared" si="30"/>
        <v>42112</v>
      </c>
      <c r="G659">
        <f t="shared" si="31"/>
        <v>0</v>
      </c>
      <c r="H659" t="str">
        <f>INDEX(State!$B$1:$I$1, MATCH(Data!$E659,State!$B$2:$I$2,0))</f>
        <v>California</v>
      </c>
      <c r="I659" t="str">
        <f t="shared" si="32"/>
        <v/>
      </c>
    </row>
    <row r="660" spans="1:9" x14ac:dyDescent="0.3">
      <c r="A660" s="1">
        <v>42112.350219907406</v>
      </c>
      <c r="B660">
        <v>224532</v>
      </c>
      <c r="C660" t="s">
        <v>3</v>
      </c>
      <c r="D660" t="s">
        <v>8</v>
      </c>
      <c r="E660" s="4" t="s">
        <v>30</v>
      </c>
      <c r="F660" s="6">
        <f t="shared" si="30"/>
        <v>42112</v>
      </c>
      <c r="G660">
        <f t="shared" si="31"/>
        <v>0</v>
      </c>
      <c r="H660" t="str">
        <f>INDEX(State!$B$1:$I$1, MATCH(Data!$E660,State!$B$2:$I$2,0))</f>
        <v>California</v>
      </c>
      <c r="I660" t="str">
        <f t="shared" si="32"/>
        <v/>
      </c>
    </row>
    <row r="661" spans="1:9" x14ac:dyDescent="0.3">
      <c r="A661" s="1">
        <v>42112.366886574076</v>
      </c>
      <c r="B661">
        <v>224540</v>
      </c>
      <c r="C661" t="s">
        <v>3</v>
      </c>
      <c r="D661" t="s">
        <v>6</v>
      </c>
      <c r="E661" s="4" t="s">
        <v>30</v>
      </c>
      <c r="F661" s="6">
        <f t="shared" si="30"/>
        <v>42112</v>
      </c>
      <c r="G661">
        <f t="shared" si="31"/>
        <v>0</v>
      </c>
      <c r="H661" t="str">
        <f>INDEX(State!$B$1:$I$1, MATCH(Data!$E661,State!$B$2:$I$2,0))</f>
        <v>California</v>
      </c>
      <c r="I661" t="str">
        <f t="shared" si="32"/>
        <v/>
      </c>
    </row>
    <row r="662" spans="1:9" x14ac:dyDescent="0.3">
      <c r="A662" s="1">
        <v>42112.356469907405</v>
      </c>
      <c r="B662">
        <v>224551</v>
      </c>
      <c r="C662" t="s">
        <v>4</v>
      </c>
      <c r="D662" t="s">
        <v>8</v>
      </c>
      <c r="E662" s="4" t="s">
        <v>30</v>
      </c>
      <c r="F662" s="6">
        <f t="shared" si="30"/>
        <v>42112</v>
      </c>
      <c r="G662">
        <f t="shared" si="31"/>
        <v>0</v>
      </c>
      <c r="H662" t="str">
        <f>INDEX(State!$B$1:$I$1, MATCH(Data!$E662,State!$B$2:$I$2,0))</f>
        <v>California</v>
      </c>
      <c r="I662" t="str">
        <f t="shared" si="32"/>
        <v/>
      </c>
    </row>
    <row r="663" spans="1:9" x14ac:dyDescent="0.3">
      <c r="A663" s="1">
        <v>42112.363402777781</v>
      </c>
      <c r="B663">
        <v>224562</v>
      </c>
      <c r="C663" t="s">
        <v>3</v>
      </c>
      <c r="D663" t="s">
        <v>7</v>
      </c>
      <c r="E663" s="4" t="s">
        <v>30</v>
      </c>
      <c r="F663" s="6">
        <f t="shared" si="30"/>
        <v>42112</v>
      </c>
      <c r="G663">
        <f t="shared" si="31"/>
        <v>0</v>
      </c>
      <c r="H663" t="str">
        <f>INDEX(State!$B$1:$I$1, MATCH(Data!$E663,State!$B$2:$I$2,0))</f>
        <v>California</v>
      </c>
      <c r="I663" t="str">
        <f t="shared" si="32"/>
        <v/>
      </c>
    </row>
    <row r="664" spans="1:9" x14ac:dyDescent="0.3">
      <c r="A664" s="1">
        <v>42112.36409722222</v>
      </c>
      <c r="B664">
        <v>224564</v>
      </c>
      <c r="C664" t="s">
        <v>3</v>
      </c>
      <c r="D664" t="s">
        <v>6</v>
      </c>
      <c r="E664" s="4" t="s">
        <v>30</v>
      </c>
      <c r="F664" s="6">
        <f t="shared" si="30"/>
        <v>42112</v>
      </c>
      <c r="G664">
        <f t="shared" si="31"/>
        <v>0</v>
      </c>
      <c r="H664" t="str">
        <f>INDEX(State!$B$1:$I$1, MATCH(Data!$E664,State!$B$2:$I$2,0))</f>
        <v>California</v>
      </c>
      <c r="I664" t="str">
        <f t="shared" si="32"/>
        <v/>
      </c>
    </row>
    <row r="665" spans="1:9" x14ac:dyDescent="0.3">
      <c r="A665" s="1">
        <v>42112.364120370374</v>
      </c>
      <c r="B665">
        <v>224567</v>
      </c>
      <c r="C665" t="s">
        <v>3</v>
      </c>
      <c r="D665" t="s">
        <v>6</v>
      </c>
      <c r="E665" s="4" t="s">
        <v>30</v>
      </c>
      <c r="F665" s="6">
        <f t="shared" si="30"/>
        <v>42112</v>
      </c>
      <c r="G665">
        <f t="shared" si="31"/>
        <v>0</v>
      </c>
      <c r="H665" t="str">
        <f>INDEX(State!$B$1:$I$1, MATCH(Data!$E665,State!$B$2:$I$2,0))</f>
        <v>California</v>
      </c>
      <c r="I665" t="str">
        <f t="shared" si="32"/>
        <v/>
      </c>
    </row>
    <row r="666" spans="1:9" x14ac:dyDescent="0.3">
      <c r="A666" s="1">
        <v>42112.558553240742</v>
      </c>
      <c r="B666">
        <v>224579</v>
      </c>
      <c r="C666" t="s">
        <v>3</v>
      </c>
      <c r="D666" t="s">
        <v>6</v>
      </c>
      <c r="E666" s="4" t="s">
        <v>30</v>
      </c>
      <c r="F666" s="6">
        <f t="shared" si="30"/>
        <v>42112</v>
      </c>
      <c r="G666">
        <f t="shared" si="31"/>
        <v>0</v>
      </c>
      <c r="H666" t="str">
        <f>INDEX(State!$B$1:$I$1, MATCH(Data!$E666,State!$B$2:$I$2,0))</f>
        <v>California</v>
      </c>
      <c r="I666" t="str">
        <f t="shared" si="32"/>
        <v/>
      </c>
    </row>
    <row r="667" spans="1:9" x14ac:dyDescent="0.3">
      <c r="A667" s="1">
        <v>42112.373831018522</v>
      </c>
      <c r="B667">
        <v>224589</v>
      </c>
      <c r="C667" t="s">
        <v>3</v>
      </c>
      <c r="D667" t="s">
        <v>7</v>
      </c>
      <c r="E667" s="4" t="s">
        <v>30</v>
      </c>
      <c r="F667" s="6">
        <f t="shared" si="30"/>
        <v>42112</v>
      </c>
      <c r="G667">
        <f t="shared" si="31"/>
        <v>0</v>
      </c>
      <c r="H667" t="str">
        <f>INDEX(State!$B$1:$I$1, MATCH(Data!$E667,State!$B$2:$I$2,0))</f>
        <v>California</v>
      </c>
      <c r="I667" t="str">
        <f t="shared" si="32"/>
        <v/>
      </c>
    </row>
    <row r="668" spans="1:9" x14ac:dyDescent="0.3">
      <c r="A668" s="1">
        <v>42112.382164351853</v>
      </c>
      <c r="B668">
        <v>224600</v>
      </c>
      <c r="C668" t="s">
        <v>3</v>
      </c>
      <c r="D668" t="s">
        <v>10</v>
      </c>
      <c r="E668" s="4" t="s">
        <v>30</v>
      </c>
      <c r="F668" s="6">
        <f t="shared" si="30"/>
        <v>42112</v>
      </c>
      <c r="G668">
        <f t="shared" si="31"/>
        <v>0</v>
      </c>
      <c r="H668" t="str">
        <f>INDEX(State!$B$1:$I$1, MATCH(Data!$E668,State!$B$2:$I$2,0))</f>
        <v>California</v>
      </c>
      <c r="I668" t="str">
        <f t="shared" si="32"/>
        <v/>
      </c>
    </row>
    <row r="669" spans="1:9" x14ac:dyDescent="0.3">
      <c r="A669" s="1">
        <v>42112.381469907406</v>
      </c>
      <c r="B669">
        <v>224601</v>
      </c>
      <c r="C669" t="s">
        <v>5</v>
      </c>
      <c r="D669" t="s">
        <v>6</v>
      </c>
      <c r="E669" s="4" t="s">
        <v>30</v>
      </c>
      <c r="F669" s="6">
        <f t="shared" si="30"/>
        <v>42112</v>
      </c>
      <c r="G669">
        <f t="shared" si="31"/>
        <v>0</v>
      </c>
      <c r="H669" t="str">
        <f>INDEX(State!$B$1:$I$1, MATCH(Data!$E669,State!$B$2:$I$2,0))</f>
        <v>California</v>
      </c>
      <c r="I669" t="str">
        <f t="shared" si="32"/>
        <v/>
      </c>
    </row>
    <row r="670" spans="1:9" x14ac:dyDescent="0.3">
      <c r="A670" s="1">
        <v>42112.387719907405</v>
      </c>
      <c r="B670">
        <v>224609</v>
      </c>
      <c r="C670" t="s">
        <v>3</v>
      </c>
      <c r="D670" t="s">
        <v>8</v>
      </c>
      <c r="E670" s="4" t="s">
        <v>30</v>
      </c>
      <c r="F670" s="6">
        <f t="shared" si="30"/>
        <v>42112</v>
      </c>
      <c r="G670">
        <f t="shared" si="31"/>
        <v>0</v>
      </c>
      <c r="H670" t="str">
        <f>INDEX(State!$B$1:$I$1, MATCH(Data!$E670,State!$B$2:$I$2,0))</f>
        <v>California</v>
      </c>
      <c r="I670" t="str">
        <f t="shared" si="32"/>
        <v/>
      </c>
    </row>
    <row r="671" spans="1:9" x14ac:dyDescent="0.3">
      <c r="A671" s="1">
        <v>42112.390486111108</v>
      </c>
      <c r="B671">
        <v>224615</v>
      </c>
      <c r="C671" t="s">
        <v>3</v>
      </c>
      <c r="D671" t="s">
        <v>8</v>
      </c>
      <c r="E671" s="4" t="s">
        <v>30</v>
      </c>
      <c r="F671" s="6">
        <f t="shared" si="30"/>
        <v>42112</v>
      </c>
      <c r="G671">
        <f t="shared" si="31"/>
        <v>0</v>
      </c>
      <c r="H671" t="str">
        <f>INDEX(State!$B$1:$I$1, MATCH(Data!$E671,State!$B$2:$I$2,0))</f>
        <v>California</v>
      </c>
      <c r="I671" t="str">
        <f t="shared" si="32"/>
        <v/>
      </c>
    </row>
    <row r="672" spans="1:9" x14ac:dyDescent="0.3">
      <c r="A672" s="1">
        <v>42112.393275462964</v>
      </c>
      <c r="B672">
        <v>224616</v>
      </c>
      <c r="C672" t="s">
        <v>3</v>
      </c>
      <c r="D672" t="s">
        <v>8</v>
      </c>
      <c r="E672" s="4" t="s">
        <v>30</v>
      </c>
      <c r="F672" s="6">
        <f t="shared" si="30"/>
        <v>42112</v>
      </c>
      <c r="G672">
        <f t="shared" si="31"/>
        <v>0</v>
      </c>
      <c r="H672" t="str">
        <f>INDEX(State!$B$1:$I$1, MATCH(Data!$E672,State!$B$2:$I$2,0))</f>
        <v>California</v>
      </c>
      <c r="I672" t="str">
        <f t="shared" si="32"/>
        <v/>
      </c>
    </row>
    <row r="673" spans="1:9" x14ac:dyDescent="0.3">
      <c r="A673" s="1">
        <v>42112.391875000001</v>
      </c>
      <c r="B673">
        <v>224617</v>
      </c>
      <c r="C673" t="s">
        <v>3</v>
      </c>
      <c r="D673" t="s">
        <v>8</v>
      </c>
      <c r="E673" s="4" t="s">
        <v>30</v>
      </c>
      <c r="F673" s="6">
        <f t="shared" si="30"/>
        <v>42112</v>
      </c>
      <c r="G673">
        <f t="shared" si="31"/>
        <v>0</v>
      </c>
      <c r="H673" t="str">
        <f>INDEX(State!$B$1:$I$1, MATCH(Data!$E673,State!$B$2:$I$2,0))</f>
        <v>California</v>
      </c>
      <c r="I673" t="str">
        <f t="shared" si="32"/>
        <v/>
      </c>
    </row>
    <row r="674" spans="1:9" x14ac:dyDescent="0.3">
      <c r="A674" s="1">
        <v>42112.398831018516</v>
      </c>
      <c r="B674">
        <v>224620</v>
      </c>
      <c r="C674" t="s">
        <v>3</v>
      </c>
      <c r="D674" t="s">
        <v>6</v>
      </c>
      <c r="E674" s="4" t="s">
        <v>30</v>
      </c>
      <c r="F674" s="6">
        <f t="shared" si="30"/>
        <v>42112</v>
      </c>
      <c r="G674">
        <f t="shared" si="31"/>
        <v>0</v>
      </c>
      <c r="H674" t="str">
        <f>INDEX(State!$B$1:$I$1, MATCH(Data!$E674,State!$B$2:$I$2,0))</f>
        <v>California</v>
      </c>
      <c r="I674" t="str">
        <f t="shared" si="32"/>
        <v/>
      </c>
    </row>
    <row r="675" spans="1:9" x14ac:dyDescent="0.3">
      <c r="A675" s="1">
        <v>42112.398125</v>
      </c>
      <c r="B675">
        <v>224626</v>
      </c>
      <c r="C675" t="s">
        <v>3</v>
      </c>
      <c r="D675" t="s">
        <v>8</v>
      </c>
      <c r="E675" s="4" t="s">
        <v>30</v>
      </c>
      <c r="F675" s="6">
        <f t="shared" si="30"/>
        <v>42112</v>
      </c>
      <c r="G675">
        <f t="shared" si="31"/>
        <v>0</v>
      </c>
      <c r="H675" t="str">
        <f>INDEX(State!$B$1:$I$1, MATCH(Data!$E675,State!$B$2:$I$2,0))</f>
        <v>California</v>
      </c>
      <c r="I675" t="str">
        <f t="shared" si="32"/>
        <v/>
      </c>
    </row>
    <row r="676" spans="1:9" x14ac:dyDescent="0.3">
      <c r="A676" s="1">
        <v>42112.400902777779</v>
      </c>
      <c r="B676">
        <v>224634</v>
      </c>
      <c r="C676" t="s">
        <v>3</v>
      </c>
      <c r="D676" t="s">
        <v>8</v>
      </c>
      <c r="E676" s="4" t="s">
        <v>30</v>
      </c>
      <c r="F676" s="6">
        <f t="shared" si="30"/>
        <v>42112</v>
      </c>
      <c r="G676">
        <f t="shared" si="31"/>
        <v>0</v>
      </c>
      <c r="H676" t="str">
        <f>INDEX(State!$B$1:$I$1, MATCH(Data!$E676,State!$B$2:$I$2,0))</f>
        <v>California</v>
      </c>
      <c r="I676" t="str">
        <f t="shared" si="32"/>
        <v/>
      </c>
    </row>
    <row r="677" spans="1:9" x14ac:dyDescent="0.3">
      <c r="A677" s="1">
        <v>42112.406469907408</v>
      </c>
      <c r="B677">
        <v>224642</v>
      </c>
      <c r="C677" t="s">
        <v>3</v>
      </c>
      <c r="D677" t="s">
        <v>8</v>
      </c>
      <c r="E677" s="4" t="s">
        <v>30</v>
      </c>
      <c r="F677" s="6">
        <f t="shared" si="30"/>
        <v>42112</v>
      </c>
      <c r="G677">
        <f t="shared" si="31"/>
        <v>0</v>
      </c>
      <c r="H677" t="str">
        <f>INDEX(State!$B$1:$I$1, MATCH(Data!$E677,State!$B$2:$I$2,0))</f>
        <v>California</v>
      </c>
      <c r="I677" t="str">
        <f t="shared" si="32"/>
        <v/>
      </c>
    </row>
    <row r="678" spans="1:9" x14ac:dyDescent="0.3">
      <c r="A678" s="1">
        <v>42112.405775462961</v>
      </c>
      <c r="B678">
        <v>224643</v>
      </c>
      <c r="C678" t="s">
        <v>3</v>
      </c>
      <c r="D678" t="s">
        <v>8</v>
      </c>
      <c r="E678" s="4" t="s">
        <v>30</v>
      </c>
      <c r="F678" s="6">
        <f t="shared" si="30"/>
        <v>42112</v>
      </c>
      <c r="G678">
        <f t="shared" si="31"/>
        <v>0</v>
      </c>
      <c r="H678" t="str">
        <f>INDEX(State!$B$1:$I$1, MATCH(Data!$E678,State!$B$2:$I$2,0))</f>
        <v>California</v>
      </c>
      <c r="I678" t="str">
        <f t="shared" si="32"/>
        <v/>
      </c>
    </row>
    <row r="679" spans="1:9" x14ac:dyDescent="0.3">
      <c r="A679" s="1">
        <v>42112.409930555557</v>
      </c>
      <c r="B679">
        <v>224649</v>
      </c>
      <c r="C679" t="s">
        <v>5</v>
      </c>
      <c r="D679" t="s">
        <v>6</v>
      </c>
      <c r="E679" s="4" t="s">
        <v>30</v>
      </c>
      <c r="F679" s="6">
        <f t="shared" si="30"/>
        <v>42112</v>
      </c>
      <c r="G679">
        <f t="shared" si="31"/>
        <v>0</v>
      </c>
      <c r="H679" t="str">
        <f>INDEX(State!$B$1:$I$1, MATCH(Data!$E679,State!$B$2:$I$2,0))</f>
        <v>California</v>
      </c>
      <c r="I679" t="str">
        <f t="shared" si="32"/>
        <v/>
      </c>
    </row>
    <row r="680" spans="1:9" x14ac:dyDescent="0.3">
      <c r="A680" s="1">
        <v>42112.413402777776</v>
      </c>
      <c r="B680">
        <v>224651</v>
      </c>
      <c r="C680" t="s">
        <v>4</v>
      </c>
      <c r="D680" t="s">
        <v>6</v>
      </c>
      <c r="E680" s="4" t="s">
        <v>30</v>
      </c>
      <c r="F680" s="6">
        <f t="shared" si="30"/>
        <v>42112</v>
      </c>
      <c r="G680">
        <f t="shared" si="31"/>
        <v>0</v>
      </c>
      <c r="H680" t="str">
        <f>INDEX(State!$B$1:$I$1, MATCH(Data!$E680,State!$B$2:$I$2,0))</f>
        <v>California</v>
      </c>
      <c r="I680" t="str">
        <f t="shared" si="32"/>
        <v/>
      </c>
    </row>
    <row r="681" spans="1:9" x14ac:dyDescent="0.3">
      <c r="A681" s="1">
        <v>42112.418969907405</v>
      </c>
      <c r="B681">
        <v>224658</v>
      </c>
      <c r="C681" t="s">
        <v>3</v>
      </c>
      <c r="D681" t="s">
        <v>8</v>
      </c>
      <c r="E681" s="4" t="s">
        <v>30</v>
      </c>
      <c r="F681" s="6">
        <f t="shared" si="30"/>
        <v>42112</v>
      </c>
      <c r="G681">
        <f t="shared" si="31"/>
        <v>0</v>
      </c>
      <c r="H681" t="str">
        <f>INDEX(State!$B$1:$I$1, MATCH(Data!$E681,State!$B$2:$I$2,0))</f>
        <v>California</v>
      </c>
      <c r="I681" t="str">
        <f t="shared" si="32"/>
        <v/>
      </c>
    </row>
    <row r="682" spans="1:9" x14ac:dyDescent="0.3">
      <c r="A682" s="1">
        <v>42112.42869212963</v>
      </c>
      <c r="B682">
        <v>224678</v>
      </c>
      <c r="C682" t="s">
        <v>5</v>
      </c>
      <c r="D682" t="s">
        <v>8</v>
      </c>
      <c r="E682" s="4" t="s">
        <v>30</v>
      </c>
      <c r="F682" s="6">
        <f t="shared" si="30"/>
        <v>42112</v>
      </c>
      <c r="G682">
        <f t="shared" si="31"/>
        <v>0</v>
      </c>
      <c r="H682" t="str">
        <f>INDEX(State!$B$1:$I$1, MATCH(Data!$E682,State!$B$2:$I$2,0))</f>
        <v>California</v>
      </c>
      <c r="I682" t="str">
        <f t="shared" si="32"/>
        <v/>
      </c>
    </row>
    <row r="683" spans="1:9" x14ac:dyDescent="0.3">
      <c r="A683" s="1">
        <v>42112.434247685182</v>
      </c>
      <c r="B683">
        <v>224683</v>
      </c>
      <c r="C683" t="s">
        <v>3</v>
      </c>
      <c r="D683" t="s">
        <v>8</v>
      </c>
      <c r="E683" s="4" t="s">
        <v>30</v>
      </c>
      <c r="F683" s="6">
        <f t="shared" si="30"/>
        <v>42112</v>
      </c>
      <c r="G683">
        <f t="shared" si="31"/>
        <v>0</v>
      </c>
      <c r="H683" t="str">
        <f>INDEX(State!$B$1:$I$1, MATCH(Data!$E683,State!$B$2:$I$2,0))</f>
        <v>California</v>
      </c>
      <c r="I683" t="str">
        <f t="shared" si="32"/>
        <v/>
      </c>
    </row>
    <row r="684" spans="1:9" x14ac:dyDescent="0.3">
      <c r="A684" s="1">
        <v>42112.438414351855</v>
      </c>
      <c r="B684">
        <v>224686</v>
      </c>
      <c r="C684" t="s">
        <v>5</v>
      </c>
      <c r="D684" t="s">
        <v>6</v>
      </c>
      <c r="E684" s="4" t="s">
        <v>30</v>
      </c>
      <c r="F684" s="6">
        <f t="shared" si="30"/>
        <v>42112</v>
      </c>
      <c r="G684">
        <f t="shared" si="31"/>
        <v>0</v>
      </c>
      <c r="H684" t="str">
        <f>INDEX(State!$B$1:$I$1, MATCH(Data!$E684,State!$B$2:$I$2,0))</f>
        <v>California</v>
      </c>
      <c r="I684" t="str">
        <f t="shared" si="32"/>
        <v/>
      </c>
    </row>
    <row r="685" spans="1:9" x14ac:dyDescent="0.3">
      <c r="A685" s="1">
        <v>42112.450219907405</v>
      </c>
      <c r="B685">
        <v>224710</v>
      </c>
      <c r="C685" t="s">
        <v>3</v>
      </c>
      <c r="D685" t="s">
        <v>7</v>
      </c>
      <c r="E685" s="4" t="s">
        <v>30</v>
      </c>
      <c r="F685" s="6">
        <f t="shared" si="30"/>
        <v>42112</v>
      </c>
      <c r="G685">
        <f t="shared" si="31"/>
        <v>0</v>
      </c>
      <c r="H685" t="str">
        <f>INDEX(State!$B$1:$I$1, MATCH(Data!$E685,State!$B$2:$I$2,0))</f>
        <v>California</v>
      </c>
      <c r="I685" t="str">
        <f t="shared" si="32"/>
        <v/>
      </c>
    </row>
    <row r="686" spans="1:9" x14ac:dyDescent="0.3">
      <c r="A686" s="1">
        <v>42112.453692129631</v>
      </c>
      <c r="B686">
        <v>224712</v>
      </c>
      <c r="C686" t="s">
        <v>3</v>
      </c>
      <c r="D686" t="s">
        <v>8</v>
      </c>
      <c r="E686" s="4" t="s">
        <v>30</v>
      </c>
      <c r="F686" s="6">
        <f t="shared" si="30"/>
        <v>42112</v>
      </c>
      <c r="G686">
        <f t="shared" si="31"/>
        <v>0</v>
      </c>
      <c r="H686" t="str">
        <f>INDEX(State!$B$1:$I$1, MATCH(Data!$E686,State!$B$2:$I$2,0))</f>
        <v>California</v>
      </c>
      <c r="I686" t="str">
        <f t="shared" si="32"/>
        <v/>
      </c>
    </row>
    <row r="687" spans="1:9" x14ac:dyDescent="0.3">
      <c r="A687" s="1">
        <v>42112.459236111114</v>
      </c>
      <c r="B687">
        <v>224717</v>
      </c>
      <c r="C687" t="s">
        <v>4</v>
      </c>
      <c r="D687" t="s">
        <v>6</v>
      </c>
      <c r="E687" s="4" t="s">
        <v>30</v>
      </c>
      <c r="F687" s="6">
        <f t="shared" si="30"/>
        <v>42112</v>
      </c>
      <c r="G687">
        <f t="shared" si="31"/>
        <v>0</v>
      </c>
      <c r="H687" t="str">
        <f>INDEX(State!$B$1:$I$1, MATCH(Data!$E687,State!$B$2:$I$2,0))</f>
        <v>California</v>
      </c>
      <c r="I687" t="str">
        <f t="shared" si="32"/>
        <v/>
      </c>
    </row>
    <row r="688" spans="1:9" x14ac:dyDescent="0.3">
      <c r="A688" s="1">
        <v>42112.465509259258</v>
      </c>
      <c r="B688">
        <v>224720</v>
      </c>
      <c r="C688" t="s">
        <v>3</v>
      </c>
      <c r="D688" t="s">
        <v>10</v>
      </c>
      <c r="E688" s="4" t="s">
        <v>30</v>
      </c>
      <c r="F688" s="6">
        <f t="shared" si="30"/>
        <v>42112</v>
      </c>
      <c r="G688">
        <f t="shared" si="31"/>
        <v>0</v>
      </c>
      <c r="H688" t="str">
        <f>INDEX(State!$B$1:$I$1, MATCH(Data!$E688,State!$B$2:$I$2,0))</f>
        <v>California</v>
      </c>
      <c r="I688" t="str">
        <f t="shared" si="32"/>
        <v/>
      </c>
    </row>
    <row r="689" spans="1:9" x14ac:dyDescent="0.3">
      <c r="A689" s="1">
        <v>42112.466886574075</v>
      </c>
      <c r="B689">
        <v>224726</v>
      </c>
      <c r="C689" t="s">
        <v>3</v>
      </c>
      <c r="D689" t="s">
        <v>8</v>
      </c>
      <c r="E689" s="4" t="s">
        <v>30</v>
      </c>
      <c r="F689" s="6">
        <f t="shared" si="30"/>
        <v>42112</v>
      </c>
      <c r="G689">
        <f t="shared" si="31"/>
        <v>0</v>
      </c>
      <c r="H689" t="str">
        <f>INDEX(State!$B$1:$I$1, MATCH(Data!$E689,State!$B$2:$I$2,0))</f>
        <v>California</v>
      </c>
      <c r="I689" t="str">
        <f t="shared" si="32"/>
        <v/>
      </c>
    </row>
    <row r="690" spans="1:9" x14ac:dyDescent="0.3">
      <c r="A690" s="1">
        <v>42112.48777777778</v>
      </c>
      <c r="B690">
        <v>224768</v>
      </c>
      <c r="C690" t="s">
        <v>3</v>
      </c>
      <c r="D690" t="s">
        <v>8</v>
      </c>
      <c r="E690" s="4" t="s">
        <v>30</v>
      </c>
      <c r="F690" s="6">
        <f t="shared" si="30"/>
        <v>42112</v>
      </c>
      <c r="G690">
        <f t="shared" si="31"/>
        <v>0</v>
      </c>
      <c r="H690" t="str">
        <f>INDEX(State!$B$1:$I$1, MATCH(Data!$E690,State!$B$2:$I$2,0))</f>
        <v>California</v>
      </c>
      <c r="I690" t="str">
        <f t="shared" si="32"/>
        <v/>
      </c>
    </row>
    <row r="691" spans="1:9" x14ac:dyDescent="0.3">
      <c r="A691" s="1">
        <v>42112.503692129627</v>
      </c>
      <c r="B691">
        <v>224792</v>
      </c>
      <c r="C691" t="s">
        <v>3</v>
      </c>
      <c r="D691" t="s">
        <v>6</v>
      </c>
      <c r="E691" s="4" t="s">
        <v>30</v>
      </c>
      <c r="F691" s="6">
        <f t="shared" si="30"/>
        <v>42112</v>
      </c>
      <c r="G691">
        <f t="shared" si="31"/>
        <v>0</v>
      </c>
      <c r="H691" t="str">
        <f>INDEX(State!$B$1:$I$1, MATCH(Data!$E691,State!$B$2:$I$2,0))</f>
        <v>California</v>
      </c>
      <c r="I691" t="str">
        <f t="shared" si="32"/>
        <v/>
      </c>
    </row>
    <row r="692" spans="1:9" x14ac:dyDescent="0.3">
      <c r="A692" s="1">
        <v>42112.504386574074</v>
      </c>
      <c r="B692">
        <v>224796</v>
      </c>
      <c r="C692" t="s">
        <v>3</v>
      </c>
      <c r="D692" t="s">
        <v>8</v>
      </c>
      <c r="E692" s="4" t="s">
        <v>30</v>
      </c>
      <c r="F692" s="6">
        <f t="shared" si="30"/>
        <v>42112</v>
      </c>
      <c r="G692">
        <f t="shared" si="31"/>
        <v>0</v>
      </c>
      <c r="H692" t="str">
        <f>INDEX(State!$B$1:$I$1, MATCH(Data!$E692,State!$B$2:$I$2,0))</f>
        <v>California</v>
      </c>
      <c r="I692" t="str">
        <f t="shared" si="32"/>
        <v/>
      </c>
    </row>
    <row r="693" spans="1:9" x14ac:dyDescent="0.3">
      <c r="A693" s="1">
        <v>42112.518969907411</v>
      </c>
      <c r="B693">
        <v>224818</v>
      </c>
      <c r="C693" t="s">
        <v>5</v>
      </c>
      <c r="D693" t="s">
        <v>8</v>
      </c>
      <c r="E693" s="4" t="s">
        <v>30</v>
      </c>
      <c r="F693" s="6">
        <f t="shared" si="30"/>
        <v>42112</v>
      </c>
      <c r="G693">
        <f t="shared" si="31"/>
        <v>0</v>
      </c>
      <c r="H693" t="str">
        <f>INDEX(State!$B$1:$I$1, MATCH(Data!$E693,State!$B$2:$I$2,0))</f>
        <v>California</v>
      </c>
      <c r="I693" t="str">
        <f t="shared" si="32"/>
        <v/>
      </c>
    </row>
    <row r="694" spans="1:9" x14ac:dyDescent="0.3">
      <c r="A694" s="1">
        <v>42112.531458333331</v>
      </c>
      <c r="B694">
        <v>224839</v>
      </c>
      <c r="C694" t="s">
        <v>3</v>
      </c>
      <c r="D694" t="s">
        <v>10</v>
      </c>
      <c r="E694" s="4" t="s">
        <v>30</v>
      </c>
      <c r="F694" s="6">
        <f t="shared" si="30"/>
        <v>42112</v>
      </c>
      <c r="G694">
        <f t="shared" si="31"/>
        <v>0</v>
      </c>
      <c r="H694" t="str">
        <f>INDEX(State!$B$1:$I$1, MATCH(Data!$E694,State!$B$2:$I$2,0))</f>
        <v>California</v>
      </c>
      <c r="I694" t="str">
        <f t="shared" si="32"/>
        <v/>
      </c>
    </row>
    <row r="695" spans="1:9" x14ac:dyDescent="0.3">
      <c r="A695" s="1">
        <v>42112.536319444444</v>
      </c>
      <c r="B695">
        <v>224848</v>
      </c>
      <c r="C695" t="s">
        <v>3</v>
      </c>
      <c r="D695" t="s">
        <v>6</v>
      </c>
      <c r="E695" s="4" t="s">
        <v>30</v>
      </c>
      <c r="F695" s="6">
        <f t="shared" si="30"/>
        <v>42112</v>
      </c>
      <c r="G695">
        <f t="shared" si="31"/>
        <v>0</v>
      </c>
      <c r="H695" t="str">
        <f>INDEX(State!$B$1:$I$1, MATCH(Data!$E695,State!$B$2:$I$2,0))</f>
        <v>California</v>
      </c>
      <c r="I695" t="str">
        <f t="shared" si="32"/>
        <v/>
      </c>
    </row>
    <row r="696" spans="1:9" x14ac:dyDescent="0.3">
      <c r="A696" s="1">
        <v>42112.541192129633</v>
      </c>
      <c r="B696">
        <v>224856</v>
      </c>
      <c r="C696" t="s">
        <v>3</v>
      </c>
      <c r="D696" t="s">
        <v>10</v>
      </c>
      <c r="E696" s="4" t="s">
        <v>30</v>
      </c>
      <c r="F696" s="6">
        <f t="shared" si="30"/>
        <v>42112</v>
      </c>
      <c r="G696">
        <f t="shared" si="31"/>
        <v>0</v>
      </c>
      <c r="H696" t="str">
        <f>INDEX(State!$B$1:$I$1, MATCH(Data!$E696,State!$B$2:$I$2,0))</f>
        <v>California</v>
      </c>
      <c r="I696" t="str">
        <f t="shared" si="32"/>
        <v/>
      </c>
    </row>
    <row r="697" spans="1:9" x14ac:dyDescent="0.3">
      <c r="A697" s="1">
        <v>42112.557858796295</v>
      </c>
      <c r="B697">
        <v>224880</v>
      </c>
      <c r="C697" t="s">
        <v>3</v>
      </c>
      <c r="D697" t="s">
        <v>8</v>
      </c>
      <c r="E697" s="4" t="s">
        <v>30</v>
      </c>
      <c r="F697" s="6">
        <f t="shared" si="30"/>
        <v>42112</v>
      </c>
      <c r="G697">
        <f t="shared" si="31"/>
        <v>0</v>
      </c>
      <c r="H697" t="str">
        <f>INDEX(State!$B$1:$I$1, MATCH(Data!$E697,State!$B$2:$I$2,0))</f>
        <v>California</v>
      </c>
      <c r="I697" t="str">
        <f t="shared" si="32"/>
        <v/>
      </c>
    </row>
    <row r="698" spans="1:9" x14ac:dyDescent="0.3">
      <c r="A698" s="1">
        <v>42112.557847222219</v>
      </c>
      <c r="B698">
        <v>224883</v>
      </c>
      <c r="C698" t="s">
        <v>3</v>
      </c>
      <c r="D698" t="s">
        <v>8</v>
      </c>
      <c r="E698" s="4" t="s">
        <v>30</v>
      </c>
      <c r="F698" s="6">
        <f t="shared" si="30"/>
        <v>42112</v>
      </c>
      <c r="G698">
        <f t="shared" si="31"/>
        <v>0</v>
      </c>
      <c r="H698" t="str">
        <f>INDEX(State!$B$1:$I$1, MATCH(Data!$E698,State!$B$2:$I$2,0))</f>
        <v>California</v>
      </c>
      <c r="I698" t="str">
        <f t="shared" si="32"/>
        <v/>
      </c>
    </row>
    <row r="699" spans="1:9" x14ac:dyDescent="0.3">
      <c r="A699" s="1">
        <v>42112.572430555556</v>
      </c>
      <c r="B699">
        <v>224913</v>
      </c>
      <c r="C699" t="s">
        <v>3</v>
      </c>
      <c r="D699" t="s">
        <v>7</v>
      </c>
      <c r="E699" s="4" t="s">
        <v>30</v>
      </c>
      <c r="F699" s="6">
        <f t="shared" si="30"/>
        <v>42112</v>
      </c>
      <c r="G699">
        <f t="shared" si="31"/>
        <v>0</v>
      </c>
      <c r="H699" t="str">
        <f>INDEX(State!$B$1:$I$1, MATCH(Data!$E699,State!$B$2:$I$2,0))</f>
        <v>California</v>
      </c>
      <c r="I699" t="str">
        <f t="shared" si="32"/>
        <v/>
      </c>
    </row>
    <row r="700" spans="1:9" x14ac:dyDescent="0.3">
      <c r="A700" s="1">
        <v>42112.585625</v>
      </c>
      <c r="B700">
        <v>224933</v>
      </c>
      <c r="C700" t="s">
        <v>3</v>
      </c>
      <c r="D700" t="s">
        <v>6</v>
      </c>
      <c r="E700" s="4" t="s">
        <v>30</v>
      </c>
      <c r="F700" s="6">
        <f t="shared" si="30"/>
        <v>42112</v>
      </c>
      <c r="G700">
        <f t="shared" si="31"/>
        <v>0</v>
      </c>
      <c r="H700" t="str">
        <f>INDEX(State!$B$1:$I$1, MATCH(Data!$E700,State!$B$2:$I$2,0))</f>
        <v>California</v>
      </c>
      <c r="I700" t="str">
        <f t="shared" si="32"/>
        <v/>
      </c>
    </row>
    <row r="701" spans="1:9" x14ac:dyDescent="0.3">
      <c r="A701" s="1">
        <v>42112.598124999997</v>
      </c>
      <c r="B701">
        <v>224960</v>
      </c>
      <c r="C701" t="s">
        <v>3</v>
      </c>
      <c r="D701" t="s">
        <v>6</v>
      </c>
      <c r="E701" s="4" t="s">
        <v>30</v>
      </c>
      <c r="F701" s="6">
        <f t="shared" si="30"/>
        <v>42112</v>
      </c>
      <c r="G701">
        <f t="shared" si="31"/>
        <v>0</v>
      </c>
      <c r="H701" t="str">
        <f>INDEX(State!$B$1:$I$1, MATCH(Data!$E701,State!$B$2:$I$2,0))</f>
        <v>California</v>
      </c>
      <c r="I701" t="str">
        <f t="shared" si="32"/>
        <v/>
      </c>
    </row>
    <row r="702" spans="1:9" x14ac:dyDescent="0.3">
      <c r="A702" s="1">
        <v>42112.739803240744</v>
      </c>
      <c r="B702">
        <v>224979</v>
      </c>
      <c r="C702" t="s">
        <v>4</v>
      </c>
      <c r="D702" t="s">
        <v>6</v>
      </c>
      <c r="E702" s="4" t="s">
        <v>29</v>
      </c>
      <c r="F702" s="6">
        <f t="shared" si="30"/>
        <v>42112</v>
      </c>
      <c r="G702">
        <f t="shared" si="31"/>
        <v>0</v>
      </c>
      <c r="H702" t="str">
        <f>INDEX(State!$B$1:$I$1, MATCH(Data!$E702,State!$B$2:$I$2,0))</f>
        <v>Florida</v>
      </c>
      <c r="I702" t="str">
        <f t="shared" si="32"/>
        <v/>
      </c>
    </row>
    <row r="703" spans="1:9" x14ac:dyDescent="0.3">
      <c r="A703" s="1">
        <v>42112.632152777776</v>
      </c>
      <c r="B703">
        <v>225011</v>
      </c>
      <c r="C703" t="s">
        <v>3</v>
      </c>
      <c r="D703" t="s">
        <v>8</v>
      </c>
      <c r="E703" s="4" t="s">
        <v>30</v>
      </c>
      <c r="F703" s="6">
        <f t="shared" si="30"/>
        <v>42112</v>
      </c>
      <c r="G703">
        <f t="shared" si="31"/>
        <v>0</v>
      </c>
      <c r="H703" t="str">
        <f>INDEX(State!$B$1:$I$1, MATCH(Data!$E703,State!$B$2:$I$2,0))</f>
        <v>California</v>
      </c>
      <c r="I703" t="str">
        <f t="shared" si="32"/>
        <v/>
      </c>
    </row>
    <row r="704" spans="1:9" x14ac:dyDescent="0.3">
      <c r="A704" s="1">
        <v>42112.631458333337</v>
      </c>
      <c r="B704">
        <v>225013</v>
      </c>
      <c r="C704" t="s">
        <v>3</v>
      </c>
      <c r="D704" t="s">
        <v>10</v>
      </c>
      <c r="E704" s="4" t="s">
        <v>29</v>
      </c>
      <c r="F704" s="6">
        <f t="shared" si="30"/>
        <v>42112</v>
      </c>
      <c r="G704">
        <f t="shared" si="31"/>
        <v>0</v>
      </c>
      <c r="H704" t="str">
        <f>INDEX(State!$B$1:$I$1, MATCH(Data!$E704,State!$B$2:$I$2,0))</f>
        <v>Florida</v>
      </c>
      <c r="I704" t="str">
        <f t="shared" si="32"/>
        <v/>
      </c>
    </row>
    <row r="705" spans="1:9" x14ac:dyDescent="0.3">
      <c r="A705" s="1">
        <v>42112.634942129633</v>
      </c>
      <c r="B705">
        <v>225018</v>
      </c>
      <c r="C705" t="s">
        <v>3</v>
      </c>
      <c r="D705" t="s">
        <v>8</v>
      </c>
      <c r="E705" s="4" t="s">
        <v>29</v>
      </c>
      <c r="F705" s="6">
        <f t="shared" si="30"/>
        <v>42112</v>
      </c>
      <c r="G705">
        <f t="shared" si="31"/>
        <v>0</v>
      </c>
      <c r="H705" t="str">
        <f>INDEX(State!$B$1:$I$1, MATCH(Data!$E705,State!$B$2:$I$2,0))</f>
        <v>Florida</v>
      </c>
      <c r="I705" t="str">
        <f t="shared" si="32"/>
        <v/>
      </c>
    </row>
    <row r="706" spans="1:9" x14ac:dyDescent="0.3">
      <c r="A706" s="1">
        <v>42112.659942129627</v>
      </c>
      <c r="B706">
        <v>225024</v>
      </c>
      <c r="C706" t="s">
        <v>3</v>
      </c>
      <c r="D706" t="s">
        <v>7</v>
      </c>
      <c r="E706" s="4" t="s">
        <v>29</v>
      </c>
      <c r="F706" s="6">
        <f t="shared" si="30"/>
        <v>42112</v>
      </c>
      <c r="G706">
        <f t="shared" si="31"/>
        <v>0</v>
      </c>
      <c r="H706" t="str">
        <f>INDEX(State!$B$1:$I$1, MATCH(Data!$E706,State!$B$2:$I$2,0))</f>
        <v>Florida</v>
      </c>
      <c r="I706" t="str">
        <f t="shared" si="32"/>
        <v/>
      </c>
    </row>
    <row r="707" spans="1:9" x14ac:dyDescent="0.3">
      <c r="A707" s="1">
        <v>42112.640486111108</v>
      </c>
      <c r="B707">
        <v>225028</v>
      </c>
      <c r="C707" t="s">
        <v>4</v>
      </c>
      <c r="D707" t="s">
        <v>8</v>
      </c>
      <c r="E707" s="4" t="s">
        <v>29</v>
      </c>
      <c r="F707" s="6">
        <f t="shared" ref="F707:F770" si="33">DATE(YEAR($A707),MONTH($A707),DAY($A707))</f>
        <v>42112</v>
      </c>
      <c r="G707">
        <f t="shared" ref="G707:G770" si="34">IF(AND($D707="Newsletters (internal)", $E707="New York"),1,0)</f>
        <v>0</v>
      </c>
      <c r="H707" t="str">
        <f>INDEX(State!$B$1:$I$1, MATCH(Data!$E707,State!$B$2:$I$2,0))</f>
        <v>Florida</v>
      </c>
      <c r="I707" t="str">
        <f t="shared" si="32"/>
        <v/>
      </c>
    </row>
    <row r="708" spans="1:9" x14ac:dyDescent="0.3">
      <c r="A708" s="1">
        <v>42112.643263888887</v>
      </c>
      <c r="B708">
        <v>225034</v>
      </c>
      <c r="C708" t="s">
        <v>3</v>
      </c>
      <c r="D708" t="s">
        <v>6</v>
      </c>
      <c r="E708" s="4" t="s">
        <v>29</v>
      </c>
      <c r="F708" s="6">
        <f t="shared" si="33"/>
        <v>42112</v>
      </c>
      <c r="G708">
        <f t="shared" si="34"/>
        <v>0</v>
      </c>
      <c r="H708" t="str">
        <f>INDEX(State!$B$1:$I$1, MATCH(Data!$E708,State!$B$2:$I$2,0))</f>
        <v>Florida</v>
      </c>
      <c r="I708" t="str">
        <f t="shared" ref="I708:I771" si="35">IF($F708 = DATE(2015,4,14),$B708,"")</f>
        <v/>
      </c>
    </row>
    <row r="709" spans="1:9" x14ac:dyDescent="0.3">
      <c r="A709" s="1">
        <v>42112.650208333333</v>
      </c>
      <c r="B709">
        <v>225041</v>
      </c>
      <c r="C709" t="s">
        <v>9</v>
      </c>
      <c r="D709" t="s">
        <v>7</v>
      </c>
      <c r="E709" s="4" t="s">
        <v>29</v>
      </c>
      <c r="F709" s="6">
        <f t="shared" si="33"/>
        <v>42112</v>
      </c>
      <c r="G709">
        <f t="shared" si="34"/>
        <v>0</v>
      </c>
      <c r="H709" t="str">
        <f>INDEX(State!$B$1:$I$1, MATCH(Data!$E709,State!$B$2:$I$2,0))</f>
        <v>Florida</v>
      </c>
      <c r="I709" t="str">
        <f t="shared" si="35"/>
        <v/>
      </c>
    </row>
    <row r="710" spans="1:9" x14ac:dyDescent="0.3">
      <c r="A710" s="1">
        <v>42112.674525462964</v>
      </c>
      <c r="B710">
        <v>225061</v>
      </c>
      <c r="C710" t="s">
        <v>3</v>
      </c>
      <c r="D710" t="s">
        <v>8</v>
      </c>
      <c r="E710" s="4" t="s">
        <v>29</v>
      </c>
      <c r="F710" s="6">
        <f t="shared" si="33"/>
        <v>42112</v>
      </c>
      <c r="G710">
        <f t="shared" si="34"/>
        <v>0</v>
      </c>
      <c r="H710" t="str">
        <f>INDEX(State!$B$1:$I$1, MATCH(Data!$E710,State!$B$2:$I$2,0))</f>
        <v>Florida</v>
      </c>
      <c r="I710" t="str">
        <f t="shared" si="35"/>
        <v/>
      </c>
    </row>
    <row r="711" spans="1:9" x14ac:dyDescent="0.3">
      <c r="A711" s="1">
        <v>42112.666886574072</v>
      </c>
      <c r="B711">
        <v>225063</v>
      </c>
      <c r="C711" t="s">
        <v>3</v>
      </c>
      <c r="D711" t="s">
        <v>6</v>
      </c>
      <c r="E711" s="4" t="s">
        <v>29</v>
      </c>
      <c r="F711" s="6">
        <f t="shared" si="33"/>
        <v>42112</v>
      </c>
      <c r="G711">
        <f t="shared" si="34"/>
        <v>0</v>
      </c>
      <c r="H711" t="str">
        <f>INDEX(State!$B$1:$I$1, MATCH(Data!$E711,State!$B$2:$I$2,0))</f>
        <v>Florida</v>
      </c>
      <c r="I711" t="str">
        <f t="shared" si="35"/>
        <v/>
      </c>
    </row>
    <row r="712" spans="1:9" x14ac:dyDescent="0.3">
      <c r="A712" s="1">
        <v>42112.671053240738</v>
      </c>
      <c r="B712">
        <v>225068</v>
      </c>
      <c r="C712" t="s">
        <v>5</v>
      </c>
      <c r="D712" t="s">
        <v>6</v>
      </c>
      <c r="E712" s="4" t="s">
        <v>29</v>
      </c>
      <c r="F712" s="6">
        <f t="shared" si="33"/>
        <v>42112</v>
      </c>
      <c r="G712">
        <f t="shared" si="34"/>
        <v>0</v>
      </c>
      <c r="H712" t="str">
        <f>INDEX(State!$B$1:$I$1, MATCH(Data!$E712,State!$B$2:$I$2,0))</f>
        <v>Florida</v>
      </c>
      <c r="I712" t="str">
        <f t="shared" si="35"/>
        <v/>
      </c>
    </row>
    <row r="713" spans="1:9" x14ac:dyDescent="0.3">
      <c r="A713" s="1">
        <v>42112.683541666665</v>
      </c>
      <c r="B713">
        <v>225083</v>
      </c>
      <c r="C713" t="s">
        <v>3</v>
      </c>
      <c r="D713" t="s">
        <v>6</v>
      </c>
      <c r="E713" s="4" t="s">
        <v>29</v>
      </c>
      <c r="F713" s="6">
        <f t="shared" si="33"/>
        <v>42112</v>
      </c>
      <c r="G713">
        <f t="shared" si="34"/>
        <v>0</v>
      </c>
      <c r="H713" t="str">
        <f>INDEX(State!$B$1:$I$1, MATCH(Data!$E713,State!$B$2:$I$2,0))</f>
        <v>Florida</v>
      </c>
      <c r="I713" t="str">
        <f t="shared" si="35"/>
        <v/>
      </c>
    </row>
    <row r="714" spans="1:9" x14ac:dyDescent="0.3">
      <c r="A714" s="1">
        <v>42112.684247685182</v>
      </c>
      <c r="B714">
        <v>225085</v>
      </c>
      <c r="C714" t="s">
        <v>4</v>
      </c>
      <c r="D714" t="s">
        <v>6</v>
      </c>
      <c r="E714" s="4" t="s">
        <v>29</v>
      </c>
      <c r="F714" s="6">
        <f t="shared" si="33"/>
        <v>42112</v>
      </c>
      <c r="G714">
        <f t="shared" si="34"/>
        <v>0</v>
      </c>
      <c r="H714" t="str">
        <f>INDEX(State!$B$1:$I$1, MATCH(Data!$E714,State!$B$2:$I$2,0))</f>
        <v>Florida</v>
      </c>
      <c r="I714" t="str">
        <f t="shared" si="35"/>
        <v/>
      </c>
    </row>
    <row r="715" spans="1:9" x14ac:dyDescent="0.3">
      <c r="A715" s="1">
        <v>42112.689803240741</v>
      </c>
      <c r="B715">
        <v>225092</v>
      </c>
      <c r="C715" t="s">
        <v>3</v>
      </c>
      <c r="D715" t="s">
        <v>8</v>
      </c>
      <c r="E715" s="4" t="s">
        <v>29</v>
      </c>
      <c r="F715" s="6">
        <f t="shared" si="33"/>
        <v>42112</v>
      </c>
      <c r="G715">
        <f t="shared" si="34"/>
        <v>0</v>
      </c>
      <c r="H715" t="str">
        <f>INDEX(State!$B$1:$I$1, MATCH(Data!$E715,State!$B$2:$I$2,0))</f>
        <v>Florida</v>
      </c>
      <c r="I715" t="str">
        <f t="shared" si="35"/>
        <v/>
      </c>
    </row>
    <row r="716" spans="1:9" x14ac:dyDescent="0.3">
      <c r="A716" s="1">
        <v>42112.711319444446</v>
      </c>
      <c r="B716">
        <v>225125</v>
      </c>
      <c r="C716" t="s">
        <v>3</v>
      </c>
      <c r="D716" t="s">
        <v>10</v>
      </c>
      <c r="E716" s="4" t="s">
        <v>29</v>
      </c>
      <c r="F716" s="6">
        <f t="shared" si="33"/>
        <v>42112</v>
      </c>
      <c r="G716">
        <f t="shared" si="34"/>
        <v>0</v>
      </c>
      <c r="H716" t="str">
        <f>INDEX(State!$B$1:$I$1, MATCH(Data!$E716,State!$B$2:$I$2,0))</f>
        <v>Florida</v>
      </c>
      <c r="I716" t="str">
        <f t="shared" si="35"/>
        <v/>
      </c>
    </row>
    <row r="717" spans="1:9" x14ac:dyDescent="0.3">
      <c r="A717" s="1">
        <v>42112.720370370371</v>
      </c>
      <c r="B717">
        <v>225132</v>
      </c>
      <c r="C717" t="s">
        <v>3</v>
      </c>
      <c r="D717" t="s">
        <v>8</v>
      </c>
      <c r="E717" s="4" t="s">
        <v>29</v>
      </c>
      <c r="F717" s="6">
        <f t="shared" si="33"/>
        <v>42112</v>
      </c>
      <c r="G717">
        <f t="shared" si="34"/>
        <v>0</v>
      </c>
      <c r="H717" t="str">
        <f>INDEX(State!$B$1:$I$1, MATCH(Data!$E717,State!$B$2:$I$2,0))</f>
        <v>Florida</v>
      </c>
      <c r="I717" t="str">
        <f t="shared" si="35"/>
        <v/>
      </c>
    </row>
    <row r="718" spans="1:9" x14ac:dyDescent="0.3">
      <c r="A718" s="1">
        <v>42112.727303240739</v>
      </c>
      <c r="B718">
        <v>225145</v>
      </c>
      <c r="C718" t="s">
        <v>3</v>
      </c>
      <c r="D718" t="s">
        <v>6</v>
      </c>
      <c r="E718" s="4" t="s">
        <v>29</v>
      </c>
      <c r="F718" s="6">
        <f t="shared" si="33"/>
        <v>42112</v>
      </c>
      <c r="G718">
        <f t="shared" si="34"/>
        <v>0</v>
      </c>
      <c r="H718" t="str">
        <f>INDEX(State!$B$1:$I$1, MATCH(Data!$E718,State!$B$2:$I$2,0))</f>
        <v>Florida</v>
      </c>
      <c r="I718" t="str">
        <f t="shared" si="35"/>
        <v/>
      </c>
    </row>
    <row r="719" spans="1:9" x14ac:dyDescent="0.3">
      <c r="A719" s="1">
        <v>42112.727997685186</v>
      </c>
      <c r="B719">
        <v>225148</v>
      </c>
      <c r="C719" t="s">
        <v>3</v>
      </c>
      <c r="D719" t="s">
        <v>8</v>
      </c>
      <c r="E719" s="4" t="s">
        <v>29</v>
      </c>
      <c r="F719" s="6">
        <f t="shared" si="33"/>
        <v>42112</v>
      </c>
      <c r="G719">
        <f t="shared" si="34"/>
        <v>0</v>
      </c>
      <c r="H719" t="str">
        <f>INDEX(State!$B$1:$I$1, MATCH(Data!$E719,State!$B$2:$I$2,0))</f>
        <v>Florida</v>
      </c>
      <c r="I719" t="str">
        <f t="shared" si="35"/>
        <v/>
      </c>
    </row>
    <row r="720" spans="1:9" x14ac:dyDescent="0.3">
      <c r="A720" s="1">
        <v>42112.740497685183</v>
      </c>
      <c r="B720">
        <v>225159</v>
      </c>
      <c r="C720" t="s">
        <v>3</v>
      </c>
      <c r="D720" t="s">
        <v>6</v>
      </c>
      <c r="E720" s="4" t="s">
        <v>29</v>
      </c>
      <c r="F720" s="6">
        <f t="shared" si="33"/>
        <v>42112</v>
      </c>
      <c r="G720">
        <f t="shared" si="34"/>
        <v>0</v>
      </c>
      <c r="H720" t="str">
        <f>INDEX(State!$B$1:$I$1, MATCH(Data!$E720,State!$B$2:$I$2,0))</f>
        <v>Florida</v>
      </c>
      <c r="I720" t="str">
        <f t="shared" si="35"/>
        <v/>
      </c>
    </row>
    <row r="721" spans="1:9" x14ac:dyDescent="0.3">
      <c r="A721" s="1">
        <v>42112.74050925926</v>
      </c>
      <c r="B721">
        <v>225163</v>
      </c>
      <c r="C721" t="s">
        <v>3</v>
      </c>
      <c r="D721" t="s">
        <v>6</v>
      </c>
      <c r="E721" s="4" t="s">
        <v>29</v>
      </c>
      <c r="F721" s="6">
        <f t="shared" si="33"/>
        <v>42112</v>
      </c>
      <c r="G721">
        <f t="shared" si="34"/>
        <v>0</v>
      </c>
      <c r="H721" t="str">
        <f>INDEX(State!$B$1:$I$1, MATCH(Data!$E721,State!$B$2:$I$2,0))</f>
        <v>Florida</v>
      </c>
      <c r="I721" t="str">
        <f t="shared" si="35"/>
        <v/>
      </c>
    </row>
    <row r="722" spans="1:9" x14ac:dyDescent="0.3">
      <c r="A722" s="1">
        <v>42112.748136574075</v>
      </c>
      <c r="B722">
        <v>225176</v>
      </c>
      <c r="C722" t="s">
        <v>3</v>
      </c>
      <c r="D722" t="s">
        <v>6</v>
      </c>
      <c r="E722" s="4" t="s">
        <v>29</v>
      </c>
      <c r="F722" s="6">
        <f t="shared" si="33"/>
        <v>42112</v>
      </c>
      <c r="G722">
        <f t="shared" si="34"/>
        <v>0</v>
      </c>
      <c r="H722" t="str">
        <f>INDEX(State!$B$1:$I$1, MATCH(Data!$E722,State!$B$2:$I$2,0))</f>
        <v>Florida</v>
      </c>
      <c r="I722" t="str">
        <f t="shared" si="35"/>
        <v/>
      </c>
    </row>
    <row r="723" spans="1:9" x14ac:dyDescent="0.3">
      <c r="A723" s="1">
        <v>42112.765497685185</v>
      </c>
      <c r="B723">
        <v>225196</v>
      </c>
      <c r="C723" t="s">
        <v>3</v>
      </c>
      <c r="D723" t="s">
        <v>8</v>
      </c>
      <c r="E723" s="4" t="s">
        <v>29</v>
      </c>
      <c r="F723" s="6">
        <f t="shared" si="33"/>
        <v>42112</v>
      </c>
      <c r="G723">
        <f t="shared" si="34"/>
        <v>0</v>
      </c>
      <c r="H723" t="str">
        <f>INDEX(State!$B$1:$I$1, MATCH(Data!$E723,State!$B$2:$I$2,0))</f>
        <v>Florida</v>
      </c>
      <c r="I723" t="str">
        <f t="shared" si="35"/>
        <v/>
      </c>
    </row>
    <row r="724" spans="1:9" x14ac:dyDescent="0.3">
      <c r="A724" s="1">
        <v>42112.772430555553</v>
      </c>
      <c r="B724">
        <v>225216</v>
      </c>
      <c r="C724" t="s">
        <v>3</v>
      </c>
      <c r="D724" t="s">
        <v>8</v>
      </c>
      <c r="E724" s="4" t="s">
        <v>29</v>
      </c>
      <c r="F724" s="6">
        <f t="shared" si="33"/>
        <v>42112</v>
      </c>
      <c r="G724">
        <f t="shared" si="34"/>
        <v>0</v>
      </c>
      <c r="H724" t="str">
        <f>INDEX(State!$B$1:$I$1, MATCH(Data!$E724,State!$B$2:$I$2,0))</f>
        <v>Florida</v>
      </c>
      <c r="I724" t="str">
        <f t="shared" si="35"/>
        <v/>
      </c>
    </row>
    <row r="725" spans="1:9" x14ac:dyDescent="0.3">
      <c r="A725" s="1">
        <v>42112.770358796297</v>
      </c>
      <c r="B725">
        <v>225217</v>
      </c>
      <c r="C725" t="s">
        <v>3</v>
      </c>
      <c r="D725" t="s">
        <v>8</v>
      </c>
      <c r="E725" s="4" t="s">
        <v>29</v>
      </c>
      <c r="F725" s="6">
        <f t="shared" si="33"/>
        <v>42112</v>
      </c>
      <c r="G725">
        <f t="shared" si="34"/>
        <v>0</v>
      </c>
      <c r="H725" t="str">
        <f>INDEX(State!$B$1:$I$1, MATCH(Data!$E725,State!$B$2:$I$2,0))</f>
        <v>Florida</v>
      </c>
      <c r="I725" t="str">
        <f t="shared" si="35"/>
        <v/>
      </c>
    </row>
    <row r="726" spans="1:9" x14ac:dyDescent="0.3">
      <c r="A726" s="1">
        <v>42112.775208333333</v>
      </c>
      <c r="B726">
        <v>225222</v>
      </c>
      <c r="C726" t="s">
        <v>5</v>
      </c>
      <c r="D726" t="s">
        <v>8</v>
      </c>
      <c r="E726" s="4" t="s">
        <v>29</v>
      </c>
      <c r="F726" s="6">
        <f t="shared" si="33"/>
        <v>42112</v>
      </c>
      <c r="G726">
        <f t="shared" si="34"/>
        <v>0</v>
      </c>
      <c r="H726" t="str">
        <f>INDEX(State!$B$1:$I$1, MATCH(Data!$E726,State!$B$2:$I$2,0))</f>
        <v>Florida</v>
      </c>
      <c r="I726" t="str">
        <f t="shared" si="35"/>
        <v/>
      </c>
    </row>
    <row r="727" spans="1:9" x14ac:dyDescent="0.3">
      <c r="A727" s="1">
        <v>42112.780081018522</v>
      </c>
      <c r="B727">
        <v>225226</v>
      </c>
      <c r="C727" t="s">
        <v>4</v>
      </c>
      <c r="D727" t="s">
        <v>8</v>
      </c>
      <c r="E727" s="4" t="s">
        <v>29</v>
      </c>
      <c r="F727" s="6">
        <f t="shared" si="33"/>
        <v>42112</v>
      </c>
      <c r="G727">
        <f t="shared" si="34"/>
        <v>0</v>
      </c>
      <c r="H727" t="str">
        <f>INDEX(State!$B$1:$I$1, MATCH(Data!$E727,State!$B$2:$I$2,0))</f>
        <v>Florida</v>
      </c>
      <c r="I727" t="str">
        <f t="shared" si="35"/>
        <v/>
      </c>
    </row>
    <row r="728" spans="1:9" x14ac:dyDescent="0.3">
      <c r="A728" s="1">
        <v>42112.792569444442</v>
      </c>
      <c r="B728">
        <v>225239</v>
      </c>
      <c r="C728" t="s">
        <v>4</v>
      </c>
      <c r="D728" t="s">
        <v>8</v>
      </c>
      <c r="E728" s="4" t="s">
        <v>29</v>
      </c>
      <c r="F728" s="6">
        <f t="shared" si="33"/>
        <v>42112</v>
      </c>
      <c r="G728">
        <f t="shared" si="34"/>
        <v>0</v>
      </c>
      <c r="H728" t="str">
        <f>INDEX(State!$B$1:$I$1, MATCH(Data!$E728,State!$B$2:$I$2,0))</f>
        <v>Florida</v>
      </c>
      <c r="I728" t="str">
        <f t="shared" si="35"/>
        <v/>
      </c>
    </row>
    <row r="729" spans="1:9" x14ac:dyDescent="0.3">
      <c r="A729" s="1">
        <v>42112.798125000001</v>
      </c>
      <c r="B729">
        <v>225246</v>
      </c>
      <c r="C729" t="s">
        <v>3</v>
      </c>
      <c r="D729" t="s">
        <v>8</v>
      </c>
      <c r="E729" s="4" t="s">
        <v>29</v>
      </c>
      <c r="F729" s="6">
        <f t="shared" si="33"/>
        <v>42112</v>
      </c>
      <c r="G729">
        <f t="shared" si="34"/>
        <v>0</v>
      </c>
      <c r="H729" t="str">
        <f>INDEX(State!$B$1:$I$1, MATCH(Data!$E729,State!$B$2:$I$2,0))</f>
        <v>Florida</v>
      </c>
      <c r="I729" t="str">
        <f t="shared" si="35"/>
        <v/>
      </c>
    </row>
    <row r="730" spans="1:9" x14ac:dyDescent="0.3">
      <c r="A730" s="1">
        <v>42112.86619212963</v>
      </c>
      <c r="B730">
        <v>225311</v>
      </c>
      <c r="C730" t="s">
        <v>4</v>
      </c>
      <c r="D730" t="s">
        <v>8</v>
      </c>
      <c r="E730" s="4" t="s">
        <v>29</v>
      </c>
      <c r="F730" s="6">
        <f t="shared" si="33"/>
        <v>42112</v>
      </c>
      <c r="G730">
        <f t="shared" si="34"/>
        <v>0</v>
      </c>
      <c r="H730" t="str">
        <f>INDEX(State!$B$1:$I$1, MATCH(Data!$E730,State!$B$2:$I$2,0))</f>
        <v>Florida</v>
      </c>
      <c r="I730" t="str">
        <f t="shared" si="35"/>
        <v/>
      </c>
    </row>
    <row r="731" spans="1:9" x14ac:dyDescent="0.3">
      <c r="A731" s="1">
        <v>42112.871053240742</v>
      </c>
      <c r="B731">
        <v>225316</v>
      </c>
      <c r="C731" t="s">
        <v>3</v>
      </c>
      <c r="D731" t="s">
        <v>8</v>
      </c>
      <c r="E731" s="4" t="s">
        <v>29</v>
      </c>
      <c r="F731" s="6">
        <f t="shared" si="33"/>
        <v>42112</v>
      </c>
      <c r="G731">
        <f t="shared" si="34"/>
        <v>0</v>
      </c>
      <c r="H731" t="str">
        <f>INDEX(State!$B$1:$I$1, MATCH(Data!$E731,State!$B$2:$I$2,0))</f>
        <v>Florida</v>
      </c>
      <c r="I731" t="str">
        <f t="shared" si="35"/>
        <v/>
      </c>
    </row>
    <row r="732" spans="1:9" x14ac:dyDescent="0.3">
      <c r="A732" s="1">
        <v>42112.874513888892</v>
      </c>
      <c r="B732">
        <v>225323</v>
      </c>
      <c r="C732" t="s">
        <v>3</v>
      </c>
      <c r="D732" t="s">
        <v>8</v>
      </c>
      <c r="E732" s="4" t="s">
        <v>29</v>
      </c>
      <c r="F732" s="6">
        <f t="shared" si="33"/>
        <v>42112</v>
      </c>
      <c r="G732">
        <f t="shared" si="34"/>
        <v>0</v>
      </c>
      <c r="H732" t="str">
        <f>INDEX(State!$B$1:$I$1, MATCH(Data!$E732,State!$B$2:$I$2,0))</f>
        <v>Florida</v>
      </c>
      <c r="I732" t="str">
        <f t="shared" si="35"/>
        <v/>
      </c>
    </row>
    <row r="733" spans="1:9" x14ac:dyDescent="0.3">
      <c r="A733" s="1">
        <v>42112.88076388889</v>
      </c>
      <c r="B733">
        <v>225332</v>
      </c>
      <c r="C733" t="s">
        <v>3</v>
      </c>
      <c r="D733" t="s">
        <v>8</v>
      </c>
      <c r="E733" s="4" t="s">
        <v>29</v>
      </c>
      <c r="F733" s="6">
        <f t="shared" si="33"/>
        <v>42112</v>
      </c>
      <c r="G733">
        <f t="shared" si="34"/>
        <v>0</v>
      </c>
      <c r="H733" t="str">
        <f>INDEX(State!$B$1:$I$1, MATCH(Data!$E733,State!$B$2:$I$2,0))</f>
        <v>Florida</v>
      </c>
      <c r="I733" t="str">
        <f t="shared" si="35"/>
        <v/>
      </c>
    </row>
    <row r="734" spans="1:9" x14ac:dyDescent="0.3">
      <c r="A734" s="1">
        <v>42112.941874999997</v>
      </c>
      <c r="B734">
        <v>225362</v>
      </c>
      <c r="C734" t="s">
        <v>3</v>
      </c>
      <c r="D734" t="s">
        <v>6</v>
      </c>
      <c r="E734" s="4" t="s">
        <v>29</v>
      </c>
      <c r="F734" s="6">
        <f t="shared" si="33"/>
        <v>42112</v>
      </c>
      <c r="G734">
        <f t="shared" si="34"/>
        <v>0</v>
      </c>
      <c r="H734" t="str">
        <f>INDEX(State!$B$1:$I$1, MATCH(Data!$E734,State!$B$2:$I$2,0))</f>
        <v>Florida</v>
      </c>
      <c r="I734" t="str">
        <f t="shared" si="35"/>
        <v/>
      </c>
    </row>
    <row r="735" spans="1:9" x14ac:dyDescent="0.3">
      <c r="A735" s="1">
        <v>42112.94258101852</v>
      </c>
      <c r="B735">
        <v>225363</v>
      </c>
      <c r="C735" t="s">
        <v>3</v>
      </c>
      <c r="D735" t="s">
        <v>6</v>
      </c>
      <c r="E735" s="4" t="s">
        <v>29</v>
      </c>
      <c r="F735" s="6">
        <f t="shared" si="33"/>
        <v>42112</v>
      </c>
      <c r="G735">
        <f t="shared" si="34"/>
        <v>0</v>
      </c>
      <c r="H735" t="str">
        <f>INDEX(State!$B$1:$I$1, MATCH(Data!$E735,State!$B$2:$I$2,0))</f>
        <v>Florida</v>
      </c>
      <c r="I735" t="str">
        <f t="shared" si="35"/>
        <v/>
      </c>
    </row>
    <row r="736" spans="1:9" x14ac:dyDescent="0.3">
      <c r="A736" s="1">
        <v>42112.971041666664</v>
      </c>
      <c r="B736">
        <v>225368</v>
      </c>
      <c r="C736" t="s">
        <v>5</v>
      </c>
      <c r="D736" t="s">
        <v>7</v>
      </c>
      <c r="E736" s="4" t="s">
        <v>29</v>
      </c>
      <c r="F736" s="6">
        <f t="shared" si="33"/>
        <v>42112</v>
      </c>
      <c r="G736">
        <f t="shared" si="34"/>
        <v>0</v>
      </c>
      <c r="H736" t="str">
        <f>INDEX(State!$B$1:$I$1, MATCH(Data!$E736,State!$B$2:$I$2,0))</f>
        <v>Florida</v>
      </c>
      <c r="I736" t="str">
        <f t="shared" si="35"/>
        <v/>
      </c>
    </row>
    <row r="737" spans="1:9" x14ac:dyDescent="0.3">
      <c r="A737" s="1">
        <v>42113.185624999998</v>
      </c>
      <c r="B737">
        <v>225395</v>
      </c>
      <c r="C737" t="s">
        <v>5</v>
      </c>
      <c r="D737" t="s">
        <v>6</v>
      </c>
      <c r="E737" s="4" t="s">
        <v>29</v>
      </c>
      <c r="F737" s="6">
        <f t="shared" si="33"/>
        <v>42113</v>
      </c>
      <c r="G737">
        <f t="shared" si="34"/>
        <v>0</v>
      </c>
      <c r="H737" t="str">
        <f>INDEX(State!$B$1:$I$1, MATCH(Data!$E737,State!$B$2:$I$2,0))</f>
        <v>Florida</v>
      </c>
      <c r="I737" t="str">
        <f t="shared" si="35"/>
        <v/>
      </c>
    </row>
    <row r="738" spans="1:9" x14ac:dyDescent="0.3">
      <c r="A738" s="1">
        <v>42113.219652777778</v>
      </c>
      <c r="B738">
        <v>225409</v>
      </c>
      <c r="C738" t="s">
        <v>4</v>
      </c>
      <c r="D738" t="s">
        <v>7</v>
      </c>
      <c r="E738" s="4" t="s">
        <v>29</v>
      </c>
      <c r="F738" s="6">
        <f t="shared" si="33"/>
        <v>42113</v>
      </c>
      <c r="G738">
        <f t="shared" si="34"/>
        <v>0</v>
      </c>
      <c r="H738" t="str">
        <f>INDEX(State!$B$1:$I$1, MATCH(Data!$E738,State!$B$2:$I$2,0))</f>
        <v>Florida</v>
      </c>
      <c r="I738" t="str">
        <f t="shared" si="35"/>
        <v/>
      </c>
    </row>
    <row r="739" spans="1:9" x14ac:dyDescent="0.3">
      <c r="A739" s="1">
        <v>42113.282858796294</v>
      </c>
      <c r="B739">
        <v>225471</v>
      </c>
      <c r="C739" t="s">
        <v>3</v>
      </c>
      <c r="D739" t="s">
        <v>6</v>
      </c>
      <c r="E739" s="4" t="s">
        <v>29</v>
      </c>
      <c r="F739" s="6">
        <f t="shared" si="33"/>
        <v>42113</v>
      </c>
      <c r="G739">
        <f t="shared" si="34"/>
        <v>0</v>
      </c>
      <c r="H739" t="str">
        <f>INDEX(State!$B$1:$I$1, MATCH(Data!$E739,State!$B$2:$I$2,0))</f>
        <v>Florida</v>
      </c>
      <c r="I739" t="str">
        <f t="shared" si="35"/>
        <v/>
      </c>
    </row>
    <row r="740" spans="1:9" x14ac:dyDescent="0.3">
      <c r="A740" s="1">
        <v>42113.280081018522</v>
      </c>
      <c r="B740">
        <v>225480</v>
      </c>
      <c r="C740" t="s">
        <v>3</v>
      </c>
      <c r="D740" t="s">
        <v>10</v>
      </c>
      <c r="E740" s="4" t="s">
        <v>29</v>
      </c>
      <c r="F740" s="6">
        <f t="shared" si="33"/>
        <v>42113</v>
      </c>
      <c r="G740">
        <f t="shared" si="34"/>
        <v>0</v>
      </c>
      <c r="H740" t="str">
        <f>INDEX(State!$B$1:$I$1, MATCH(Data!$E740,State!$B$2:$I$2,0))</f>
        <v>Florida</v>
      </c>
      <c r="I740" t="str">
        <f t="shared" si="35"/>
        <v/>
      </c>
    </row>
    <row r="741" spans="1:9" x14ac:dyDescent="0.3">
      <c r="A741" s="1">
        <v>42113.315497685187</v>
      </c>
      <c r="B741">
        <v>225533</v>
      </c>
      <c r="C741" t="s">
        <v>3</v>
      </c>
      <c r="D741" t="s">
        <v>6</v>
      </c>
      <c r="E741" s="4" t="s">
        <v>29</v>
      </c>
      <c r="F741" s="6">
        <f t="shared" si="33"/>
        <v>42113</v>
      </c>
      <c r="G741">
        <f t="shared" si="34"/>
        <v>0</v>
      </c>
      <c r="H741" t="str">
        <f>INDEX(State!$B$1:$I$1, MATCH(Data!$E741,State!$B$2:$I$2,0))</f>
        <v>Florida</v>
      </c>
      <c r="I741" t="str">
        <f t="shared" si="35"/>
        <v/>
      </c>
    </row>
    <row r="742" spans="1:9" x14ac:dyDescent="0.3">
      <c r="A742" s="1">
        <v>42113.328009259261</v>
      </c>
      <c r="B742">
        <v>225549</v>
      </c>
      <c r="C742" t="s">
        <v>9</v>
      </c>
      <c r="D742" t="s">
        <v>8</v>
      </c>
      <c r="E742" s="4" t="s">
        <v>29</v>
      </c>
      <c r="F742" s="6">
        <f t="shared" si="33"/>
        <v>42113</v>
      </c>
      <c r="G742">
        <f t="shared" si="34"/>
        <v>0</v>
      </c>
      <c r="H742" t="str">
        <f>INDEX(State!$B$1:$I$1, MATCH(Data!$E742,State!$B$2:$I$2,0))</f>
        <v>Florida</v>
      </c>
      <c r="I742" t="str">
        <f t="shared" si="35"/>
        <v/>
      </c>
    </row>
    <row r="743" spans="1:9" x14ac:dyDescent="0.3">
      <c r="A743" s="1">
        <v>42113.328020833331</v>
      </c>
      <c r="B743">
        <v>225552</v>
      </c>
      <c r="C743" t="s">
        <v>5</v>
      </c>
      <c r="D743" t="s">
        <v>8</v>
      </c>
      <c r="E743" s="4" t="s">
        <v>29</v>
      </c>
      <c r="F743" s="6">
        <f t="shared" si="33"/>
        <v>42113</v>
      </c>
      <c r="G743">
        <f t="shared" si="34"/>
        <v>0</v>
      </c>
      <c r="H743" t="str">
        <f>INDEX(State!$B$1:$I$1, MATCH(Data!$E743,State!$B$2:$I$2,0))</f>
        <v>Florida</v>
      </c>
      <c r="I743" t="str">
        <f t="shared" si="35"/>
        <v/>
      </c>
    </row>
    <row r="744" spans="1:9" x14ac:dyDescent="0.3">
      <c r="A744" s="1">
        <v>42113.335636574076</v>
      </c>
      <c r="B744">
        <v>225563</v>
      </c>
      <c r="C744" t="s">
        <v>3</v>
      </c>
      <c r="D744" t="s">
        <v>8</v>
      </c>
      <c r="E744" s="4" t="s">
        <v>29</v>
      </c>
      <c r="F744" s="6">
        <f t="shared" si="33"/>
        <v>42113</v>
      </c>
      <c r="G744">
        <f t="shared" si="34"/>
        <v>0</v>
      </c>
      <c r="H744" t="str">
        <f>INDEX(State!$B$1:$I$1, MATCH(Data!$E744,State!$B$2:$I$2,0))</f>
        <v>Florida</v>
      </c>
      <c r="I744" t="str">
        <f t="shared" si="35"/>
        <v/>
      </c>
    </row>
    <row r="745" spans="1:9" x14ac:dyDescent="0.3">
      <c r="A745" s="1">
        <v>42113.337719907409</v>
      </c>
      <c r="B745">
        <v>225570</v>
      </c>
      <c r="C745" t="s">
        <v>3</v>
      </c>
      <c r="D745" t="s">
        <v>8</v>
      </c>
      <c r="E745" s="4" t="s">
        <v>29</v>
      </c>
      <c r="F745" s="6">
        <f t="shared" si="33"/>
        <v>42113</v>
      </c>
      <c r="G745">
        <f t="shared" si="34"/>
        <v>0</v>
      </c>
      <c r="H745" t="str">
        <f>INDEX(State!$B$1:$I$1, MATCH(Data!$E745,State!$B$2:$I$2,0))</f>
        <v>Florida</v>
      </c>
      <c r="I745" t="str">
        <f t="shared" si="35"/>
        <v/>
      </c>
    </row>
    <row r="746" spans="1:9" x14ac:dyDescent="0.3">
      <c r="A746" s="1">
        <v>42113.342581018522</v>
      </c>
      <c r="B746">
        <v>225578</v>
      </c>
      <c r="C746" t="s">
        <v>3</v>
      </c>
      <c r="D746" t="s">
        <v>6</v>
      </c>
      <c r="E746" s="4" t="s">
        <v>29</v>
      </c>
      <c r="F746" s="6">
        <f t="shared" si="33"/>
        <v>42113</v>
      </c>
      <c r="G746">
        <f t="shared" si="34"/>
        <v>0</v>
      </c>
      <c r="H746" t="str">
        <f>INDEX(State!$B$1:$I$1, MATCH(Data!$E746,State!$B$2:$I$2,0))</f>
        <v>Florida</v>
      </c>
      <c r="I746" t="str">
        <f t="shared" si="35"/>
        <v/>
      </c>
    </row>
    <row r="747" spans="1:9" x14ac:dyDescent="0.3">
      <c r="A747" s="1">
        <v>42113.343993055554</v>
      </c>
      <c r="B747">
        <v>225583</v>
      </c>
      <c r="C747" t="s">
        <v>3</v>
      </c>
      <c r="D747" t="s">
        <v>8</v>
      </c>
      <c r="E747" s="4" t="s">
        <v>29</v>
      </c>
      <c r="F747" s="6">
        <f t="shared" si="33"/>
        <v>42113</v>
      </c>
      <c r="G747">
        <f t="shared" si="34"/>
        <v>0</v>
      </c>
      <c r="H747" t="str">
        <f>INDEX(State!$B$1:$I$1, MATCH(Data!$E747,State!$B$2:$I$2,0))</f>
        <v>Florida</v>
      </c>
      <c r="I747" t="str">
        <f t="shared" si="35"/>
        <v/>
      </c>
    </row>
    <row r="748" spans="1:9" x14ac:dyDescent="0.3">
      <c r="A748" s="1">
        <v>42113.348124999997</v>
      </c>
      <c r="B748">
        <v>225596</v>
      </c>
      <c r="C748" t="s">
        <v>3</v>
      </c>
      <c r="D748" t="s">
        <v>8</v>
      </c>
      <c r="E748" s="4" t="s">
        <v>29</v>
      </c>
      <c r="F748" s="6">
        <f t="shared" si="33"/>
        <v>42113</v>
      </c>
      <c r="G748">
        <f t="shared" si="34"/>
        <v>0</v>
      </c>
      <c r="H748" t="str">
        <f>INDEX(State!$B$1:$I$1, MATCH(Data!$E748,State!$B$2:$I$2,0))</f>
        <v>Florida</v>
      </c>
      <c r="I748" t="str">
        <f t="shared" si="35"/>
        <v/>
      </c>
    </row>
    <row r="749" spans="1:9" x14ac:dyDescent="0.3">
      <c r="A749" s="1">
        <v>42113.350208333337</v>
      </c>
      <c r="B749">
        <v>225605</v>
      </c>
      <c r="C749" t="s">
        <v>3</v>
      </c>
      <c r="D749" t="s">
        <v>8</v>
      </c>
      <c r="E749" s="4" t="s">
        <v>29</v>
      </c>
      <c r="F749" s="6">
        <f t="shared" si="33"/>
        <v>42113</v>
      </c>
      <c r="G749">
        <f t="shared" si="34"/>
        <v>0</v>
      </c>
      <c r="H749" t="str">
        <f>INDEX(State!$B$1:$I$1, MATCH(Data!$E749,State!$B$2:$I$2,0))</f>
        <v>Florida</v>
      </c>
      <c r="I749" t="str">
        <f t="shared" si="35"/>
        <v/>
      </c>
    </row>
    <row r="750" spans="1:9" x14ac:dyDescent="0.3">
      <c r="A750" s="1">
        <v>42113.362719907411</v>
      </c>
      <c r="B750">
        <v>225622</v>
      </c>
      <c r="C750" t="s">
        <v>3</v>
      </c>
      <c r="D750" t="s">
        <v>6</v>
      </c>
      <c r="E750" s="4" t="s">
        <v>29</v>
      </c>
      <c r="F750" s="6">
        <f t="shared" si="33"/>
        <v>42113</v>
      </c>
      <c r="G750">
        <f t="shared" si="34"/>
        <v>0</v>
      </c>
      <c r="H750" t="str">
        <f>INDEX(State!$B$1:$I$1, MATCH(Data!$E750,State!$B$2:$I$2,0))</f>
        <v>Florida</v>
      </c>
      <c r="I750" t="str">
        <f t="shared" si="35"/>
        <v/>
      </c>
    </row>
    <row r="751" spans="1:9" x14ac:dyDescent="0.3">
      <c r="A751" s="1">
        <v>42113.359930555554</v>
      </c>
      <c r="B751">
        <v>225627</v>
      </c>
      <c r="C751" t="s">
        <v>3</v>
      </c>
      <c r="D751" t="s">
        <v>6</v>
      </c>
      <c r="E751" s="4" t="s">
        <v>29</v>
      </c>
      <c r="F751" s="6">
        <f t="shared" si="33"/>
        <v>42113</v>
      </c>
      <c r="G751">
        <f t="shared" si="34"/>
        <v>0</v>
      </c>
      <c r="H751" t="str">
        <f>INDEX(State!$B$1:$I$1, MATCH(Data!$E751,State!$B$2:$I$2,0))</f>
        <v>Florida</v>
      </c>
      <c r="I751" t="str">
        <f t="shared" si="35"/>
        <v/>
      </c>
    </row>
    <row r="752" spans="1:9" x14ac:dyDescent="0.3">
      <c r="A752" s="1">
        <v>42113.760636574072</v>
      </c>
      <c r="B752">
        <v>225671</v>
      </c>
      <c r="C752" t="s">
        <v>3</v>
      </c>
      <c r="D752" t="s">
        <v>6</v>
      </c>
      <c r="E752" s="4" t="s">
        <v>29</v>
      </c>
      <c r="F752" s="6">
        <f t="shared" si="33"/>
        <v>42113</v>
      </c>
      <c r="G752">
        <f t="shared" si="34"/>
        <v>0</v>
      </c>
      <c r="H752" t="str">
        <f>INDEX(State!$B$1:$I$1, MATCH(Data!$E752,State!$B$2:$I$2,0))</f>
        <v>Florida</v>
      </c>
      <c r="I752" t="str">
        <f t="shared" si="35"/>
        <v/>
      </c>
    </row>
    <row r="753" spans="1:9" x14ac:dyDescent="0.3">
      <c r="A753" s="1">
        <v>42113.395358796297</v>
      </c>
      <c r="B753">
        <v>225674</v>
      </c>
      <c r="C753" t="s">
        <v>4</v>
      </c>
      <c r="D753" t="s">
        <v>8</v>
      </c>
      <c r="E753" s="4" t="s">
        <v>29</v>
      </c>
      <c r="F753" s="6">
        <f t="shared" si="33"/>
        <v>42113</v>
      </c>
      <c r="G753">
        <f t="shared" si="34"/>
        <v>0</v>
      </c>
      <c r="H753" t="str">
        <f>INDEX(State!$B$1:$I$1, MATCH(Data!$E753,State!$B$2:$I$2,0))</f>
        <v>Florida</v>
      </c>
      <c r="I753" t="str">
        <f t="shared" si="35"/>
        <v/>
      </c>
    </row>
    <row r="754" spans="1:9" x14ac:dyDescent="0.3">
      <c r="A754" s="1">
        <v>42113.384270833332</v>
      </c>
      <c r="B754">
        <v>225677</v>
      </c>
      <c r="C754" t="s">
        <v>3</v>
      </c>
      <c r="D754" t="s">
        <v>8</v>
      </c>
      <c r="E754" s="4" t="s">
        <v>29</v>
      </c>
      <c r="F754" s="6">
        <f t="shared" si="33"/>
        <v>42113</v>
      </c>
      <c r="G754">
        <f t="shared" si="34"/>
        <v>0</v>
      </c>
      <c r="H754" t="str">
        <f>INDEX(State!$B$1:$I$1, MATCH(Data!$E754,State!$B$2:$I$2,0))</f>
        <v>Florida</v>
      </c>
      <c r="I754" t="str">
        <f t="shared" si="35"/>
        <v/>
      </c>
    </row>
    <row r="755" spans="1:9" x14ac:dyDescent="0.3">
      <c r="A755" s="1">
        <v>42113.389803240738</v>
      </c>
      <c r="B755">
        <v>225687</v>
      </c>
      <c r="C755" t="s">
        <v>3</v>
      </c>
      <c r="D755" t="s">
        <v>8</v>
      </c>
      <c r="E755" s="4" t="s">
        <v>29</v>
      </c>
      <c r="F755" s="6">
        <f t="shared" si="33"/>
        <v>42113</v>
      </c>
      <c r="G755">
        <f t="shared" si="34"/>
        <v>0</v>
      </c>
      <c r="H755" t="str">
        <f>INDEX(State!$B$1:$I$1, MATCH(Data!$E755,State!$B$2:$I$2,0))</f>
        <v>Florida</v>
      </c>
      <c r="I755" t="str">
        <f t="shared" si="35"/>
        <v/>
      </c>
    </row>
    <row r="756" spans="1:9" x14ac:dyDescent="0.3">
      <c r="A756" s="1">
        <v>42113.391886574071</v>
      </c>
      <c r="B756">
        <v>225691</v>
      </c>
      <c r="C756" t="s">
        <v>4</v>
      </c>
      <c r="D756" t="s">
        <v>8</v>
      </c>
      <c r="E756" s="4" t="s">
        <v>29</v>
      </c>
      <c r="F756" s="6">
        <f t="shared" si="33"/>
        <v>42113</v>
      </c>
      <c r="G756">
        <f t="shared" si="34"/>
        <v>0</v>
      </c>
      <c r="H756" t="str">
        <f>INDEX(State!$B$1:$I$1, MATCH(Data!$E756,State!$B$2:$I$2,0))</f>
        <v>Florida</v>
      </c>
      <c r="I756" t="str">
        <f t="shared" si="35"/>
        <v/>
      </c>
    </row>
    <row r="757" spans="1:9" x14ac:dyDescent="0.3">
      <c r="A757" s="1">
        <v>42113.400219907409</v>
      </c>
      <c r="B757">
        <v>225706</v>
      </c>
      <c r="C757" t="s">
        <v>4</v>
      </c>
      <c r="D757" t="s">
        <v>6</v>
      </c>
      <c r="E757" s="4" t="s">
        <v>29</v>
      </c>
      <c r="F757" s="6">
        <f t="shared" si="33"/>
        <v>42113</v>
      </c>
      <c r="G757">
        <f t="shared" si="34"/>
        <v>0</v>
      </c>
      <c r="H757" t="str">
        <f>INDEX(State!$B$1:$I$1, MATCH(Data!$E757,State!$B$2:$I$2,0))</f>
        <v>Florida</v>
      </c>
      <c r="I757" t="str">
        <f t="shared" si="35"/>
        <v/>
      </c>
    </row>
    <row r="758" spans="1:9" x14ac:dyDescent="0.3">
      <c r="A758" s="1">
        <v>42113.423819444448</v>
      </c>
      <c r="B758">
        <v>225740</v>
      </c>
      <c r="C758" t="s">
        <v>3</v>
      </c>
      <c r="D758" t="s">
        <v>6</v>
      </c>
      <c r="E758" s="4" t="s">
        <v>29</v>
      </c>
      <c r="F758" s="6">
        <f t="shared" si="33"/>
        <v>42113</v>
      </c>
      <c r="G758">
        <f t="shared" si="34"/>
        <v>0</v>
      </c>
      <c r="H758" t="str">
        <f>INDEX(State!$B$1:$I$1, MATCH(Data!$E758,State!$B$2:$I$2,0))</f>
        <v>Florida</v>
      </c>
      <c r="I758" t="str">
        <f t="shared" si="35"/>
        <v/>
      </c>
    </row>
    <row r="759" spans="1:9" x14ac:dyDescent="0.3">
      <c r="A759" s="1">
        <v>42113.432870370372</v>
      </c>
      <c r="B759">
        <v>225745</v>
      </c>
      <c r="C759" t="s">
        <v>5</v>
      </c>
      <c r="D759" t="s">
        <v>8</v>
      </c>
      <c r="E759" s="4" t="s">
        <v>29</v>
      </c>
      <c r="F759" s="6">
        <f t="shared" si="33"/>
        <v>42113</v>
      </c>
      <c r="G759">
        <f t="shared" si="34"/>
        <v>0</v>
      </c>
      <c r="H759" t="str">
        <f>INDEX(State!$B$1:$I$1, MATCH(Data!$E759,State!$B$2:$I$2,0))</f>
        <v>Florida</v>
      </c>
      <c r="I759" t="str">
        <f t="shared" si="35"/>
        <v/>
      </c>
    </row>
    <row r="760" spans="1:9" x14ac:dyDescent="0.3">
      <c r="A760" s="1">
        <v>42113.434942129628</v>
      </c>
      <c r="B760">
        <v>225764</v>
      </c>
      <c r="C760" t="s">
        <v>3</v>
      </c>
      <c r="D760" t="s">
        <v>6</v>
      </c>
      <c r="E760" s="4" t="s">
        <v>29</v>
      </c>
      <c r="F760" s="6">
        <f t="shared" si="33"/>
        <v>42113</v>
      </c>
      <c r="G760">
        <f t="shared" si="34"/>
        <v>0</v>
      </c>
      <c r="H760" t="str">
        <f>INDEX(State!$B$1:$I$1, MATCH(Data!$E760,State!$B$2:$I$2,0))</f>
        <v>Florida</v>
      </c>
      <c r="I760" t="str">
        <f t="shared" si="35"/>
        <v/>
      </c>
    </row>
    <row r="761" spans="1:9" x14ac:dyDescent="0.3">
      <c r="A761" s="1">
        <v>42113.441874999997</v>
      </c>
      <c r="B761">
        <v>225771</v>
      </c>
      <c r="C761" t="s">
        <v>3</v>
      </c>
      <c r="D761" t="s">
        <v>6</v>
      </c>
      <c r="E761" s="4" t="s">
        <v>29</v>
      </c>
      <c r="F761" s="6">
        <f t="shared" si="33"/>
        <v>42113</v>
      </c>
      <c r="G761">
        <f t="shared" si="34"/>
        <v>0</v>
      </c>
      <c r="H761" t="str">
        <f>INDEX(State!$B$1:$I$1, MATCH(Data!$E761,State!$B$2:$I$2,0))</f>
        <v>Florida</v>
      </c>
      <c r="I761" t="str">
        <f t="shared" si="35"/>
        <v/>
      </c>
    </row>
    <row r="762" spans="1:9" x14ac:dyDescent="0.3">
      <c r="A762" s="1">
        <v>42113.444664351853</v>
      </c>
      <c r="B762">
        <v>225778</v>
      </c>
      <c r="C762" t="s">
        <v>3</v>
      </c>
      <c r="D762" t="s">
        <v>6</v>
      </c>
      <c r="E762" s="4" t="s">
        <v>29</v>
      </c>
      <c r="F762" s="6">
        <f t="shared" si="33"/>
        <v>42113</v>
      </c>
      <c r="G762">
        <f t="shared" si="34"/>
        <v>0</v>
      </c>
      <c r="H762" t="str">
        <f>INDEX(State!$B$1:$I$1, MATCH(Data!$E762,State!$B$2:$I$2,0))</f>
        <v>Florida</v>
      </c>
      <c r="I762" t="str">
        <f t="shared" si="35"/>
        <v/>
      </c>
    </row>
    <row r="763" spans="1:9" x14ac:dyDescent="0.3">
      <c r="A763" s="1">
        <v>42113.454386574071</v>
      </c>
      <c r="B763">
        <v>225798</v>
      </c>
      <c r="C763" t="s">
        <v>3</v>
      </c>
      <c r="D763" t="s">
        <v>7</v>
      </c>
      <c r="E763" s="4" t="s">
        <v>29</v>
      </c>
      <c r="F763" s="6">
        <f t="shared" si="33"/>
        <v>42113</v>
      </c>
      <c r="G763">
        <f t="shared" si="34"/>
        <v>0</v>
      </c>
      <c r="H763" t="str">
        <f>INDEX(State!$B$1:$I$1, MATCH(Data!$E763,State!$B$2:$I$2,0))</f>
        <v>Florida</v>
      </c>
      <c r="I763" t="str">
        <f t="shared" si="35"/>
        <v/>
      </c>
    </row>
    <row r="764" spans="1:9" x14ac:dyDescent="0.3">
      <c r="A764" s="1">
        <v>42113.45716435185</v>
      </c>
      <c r="B764">
        <v>225800</v>
      </c>
      <c r="C764" t="s">
        <v>4</v>
      </c>
      <c r="D764" t="s">
        <v>8</v>
      </c>
      <c r="E764" s="4" t="s">
        <v>29</v>
      </c>
      <c r="F764" s="6">
        <f t="shared" si="33"/>
        <v>42113</v>
      </c>
      <c r="G764">
        <f t="shared" si="34"/>
        <v>0</v>
      </c>
      <c r="H764" t="str">
        <f>INDEX(State!$B$1:$I$1, MATCH(Data!$E764,State!$B$2:$I$2,0))</f>
        <v>Florida</v>
      </c>
      <c r="I764" t="str">
        <f t="shared" si="35"/>
        <v/>
      </c>
    </row>
    <row r="765" spans="1:9" x14ac:dyDescent="0.3">
      <c r="A765" s="1">
        <v>42113.462708333333</v>
      </c>
      <c r="B765">
        <v>225812</v>
      </c>
      <c r="C765" t="s">
        <v>4</v>
      </c>
      <c r="D765" t="s">
        <v>8</v>
      </c>
      <c r="E765" s="4" t="s">
        <v>29</v>
      </c>
      <c r="F765" s="6">
        <f t="shared" si="33"/>
        <v>42113</v>
      </c>
      <c r="G765">
        <f t="shared" si="34"/>
        <v>0</v>
      </c>
      <c r="H765" t="str">
        <f>INDEX(State!$B$1:$I$1, MATCH(Data!$E765,State!$B$2:$I$2,0))</f>
        <v>Florida</v>
      </c>
      <c r="I765" t="str">
        <f t="shared" si="35"/>
        <v/>
      </c>
    </row>
    <row r="766" spans="1:9" x14ac:dyDescent="0.3">
      <c r="A766" s="1">
        <v>42113.463414351849</v>
      </c>
      <c r="B766">
        <v>225813</v>
      </c>
      <c r="C766" t="s">
        <v>3</v>
      </c>
      <c r="D766" t="s">
        <v>8</v>
      </c>
      <c r="E766" s="4" t="s">
        <v>29</v>
      </c>
      <c r="F766" s="6">
        <f t="shared" si="33"/>
        <v>42113</v>
      </c>
      <c r="G766">
        <f t="shared" si="34"/>
        <v>0</v>
      </c>
      <c r="H766" t="str">
        <f>INDEX(State!$B$1:$I$1, MATCH(Data!$E766,State!$B$2:$I$2,0))</f>
        <v>Florida</v>
      </c>
      <c r="I766" t="str">
        <f t="shared" si="35"/>
        <v/>
      </c>
    </row>
    <row r="767" spans="1:9" x14ac:dyDescent="0.3">
      <c r="A767" s="1">
        <v>42113.464108796295</v>
      </c>
      <c r="B767">
        <v>225816</v>
      </c>
      <c r="C767" t="s">
        <v>3</v>
      </c>
      <c r="D767" t="s">
        <v>8</v>
      </c>
      <c r="E767" s="4" t="s">
        <v>29</v>
      </c>
      <c r="F767" s="6">
        <f t="shared" si="33"/>
        <v>42113</v>
      </c>
      <c r="G767">
        <f t="shared" si="34"/>
        <v>0</v>
      </c>
      <c r="H767" t="str">
        <f>INDEX(State!$B$1:$I$1, MATCH(Data!$E767,State!$B$2:$I$2,0))</f>
        <v>Florida</v>
      </c>
      <c r="I767" t="str">
        <f t="shared" si="35"/>
        <v/>
      </c>
    </row>
    <row r="768" spans="1:9" x14ac:dyDescent="0.3">
      <c r="A768" s="1">
        <v>42113.489120370374</v>
      </c>
      <c r="B768">
        <v>225822</v>
      </c>
      <c r="C768" t="s">
        <v>5</v>
      </c>
      <c r="D768" t="s">
        <v>8</v>
      </c>
      <c r="E768" s="4" t="s">
        <v>29</v>
      </c>
      <c r="F768" s="6">
        <f t="shared" si="33"/>
        <v>42113</v>
      </c>
      <c r="G768">
        <f t="shared" si="34"/>
        <v>0</v>
      </c>
      <c r="H768" t="str">
        <f>INDEX(State!$B$1:$I$1, MATCH(Data!$E768,State!$B$2:$I$2,0))</f>
        <v>Florida</v>
      </c>
      <c r="I768" t="str">
        <f t="shared" si="35"/>
        <v/>
      </c>
    </row>
    <row r="769" spans="1:9" x14ac:dyDescent="0.3">
      <c r="A769" s="1">
        <v>42113.474560185183</v>
      </c>
      <c r="B769">
        <v>225835</v>
      </c>
      <c r="C769" t="s">
        <v>3</v>
      </c>
      <c r="D769" t="s">
        <v>6</v>
      </c>
      <c r="E769" s="4" t="s">
        <v>29</v>
      </c>
      <c r="F769" s="6">
        <f t="shared" si="33"/>
        <v>42113</v>
      </c>
      <c r="G769">
        <f t="shared" si="34"/>
        <v>0</v>
      </c>
      <c r="H769" t="str">
        <f>INDEX(State!$B$1:$I$1, MATCH(Data!$E769,State!$B$2:$I$2,0))</f>
        <v>Florida</v>
      </c>
      <c r="I769" t="str">
        <f t="shared" si="35"/>
        <v/>
      </c>
    </row>
    <row r="770" spans="1:9" x14ac:dyDescent="0.3">
      <c r="A770" s="1">
        <v>42113.488402777781</v>
      </c>
      <c r="B770">
        <v>225852</v>
      </c>
      <c r="C770" t="s">
        <v>3</v>
      </c>
      <c r="D770" t="s">
        <v>8</v>
      </c>
      <c r="E770" s="4" t="s">
        <v>29</v>
      </c>
      <c r="F770" s="6">
        <f t="shared" si="33"/>
        <v>42113</v>
      </c>
      <c r="G770">
        <f t="shared" si="34"/>
        <v>0</v>
      </c>
      <c r="H770" t="str">
        <f>INDEX(State!$B$1:$I$1, MATCH(Data!$E770,State!$B$2:$I$2,0))</f>
        <v>Florida</v>
      </c>
      <c r="I770" t="str">
        <f t="shared" si="35"/>
        <v/>
      </c>
    </row>
    <row r="771" spans="1:9" x14ac:dyDescent="0.3">
      <c r="A771" s="1">
        <v>42113.495358796295</v>
      </c>
      <c r="B771">
        <v>225880</v>
      </c>
      <c r="C771" t="s">
        <v>3</v>
      </c>
      <c r="D771" t="s">
        <v>8</v>
      </c>
      <c r="E771" s="4" t="s">
        <v>29</v>
      </c>
      <c r="F771" s="6">
        <f t="shared" ref="F771:F834" si="36">DATE(YEAR($A771),MONTH($A771),DAY($A771))</f>
        <v>42113</v>
      </c>
      <c r="G771">
        <f t="shared" ref="G771:G834" si="37">IF(AND($D771="Newsletters (internal)", $E771="New York"),1,0)</f>
        <v>0</v>
      </c>
      <c r="H771" t="str">
        <f>INDEX(State!$B$1:$I$1, MATCH(Data!$E771,State!$B$2:$I$2,0))</f>
        <v>Florida</v>
      </c>
      <c r="I771" t="str">
        <f t="shared" si="35"/>
        <v/>
      </c>
    </row>
    <row r="772" spans="1:9" x14ac:dyDescent="0.3">
      <c r="A772" s="1">
        <v>42113.499513888892</v>
      </c>
      <c r="B772">
        <v>225884</v>
      </c>
      <c r="C772" t="s">
        <v>3</v>
      </c>
      <c r="D772" t="s">
        <v>6</v>
      </c>
      <c r="E772" s="4" t="s">
        <v>29</v>
      </c>
      <c r="F772" s="6">
        <f t="shared" si="36"/>
        <v>42113</v>
      </c>
      <c r="G772">
        <f t="shared" si="37"/>
        <v>0</v>
      </c>
      <c r="H772" t="str">
        <f>INDEX(State!$B$1:$I$1, MATCH(Data!$E772,State!$B$2:$I$2,0))</f>
        <v>Florida</v>
      </c>
      <c r="I772" t="str">
        <f t="shared" ref="I772:I835" si="38">IF($F772 = DATE(2015,4,14),$B772,"")</f>
        <v/>
      </c>
    </row>
    <row r="773" spans="1:9" x14ac:dyDescent="0.3">
      <c r="A773" s="1">
        <v>42113.512708333335</v>
      </c>
      <c r="B773">
        <v>225899</v>
      </c>
      <c r="C773" t="s">
        <v>3</v>
      </c>
      <c r="D773" t="s">
        <v>8</v>
      </c>
      <c r="E773" s="4" t="s">
        <v>29</v>
      </c>
      <c r="F773" s="6">
        <f t="shared" si="36"/>
        <v>42113</v>
      </c>
      <c r="G773">
        <f t="shared" si="37"/>
        <v>0</v>
      </c>
      <c r="H773" t="str">
        <f>INDEX(State!$B$1:$I$1, MATCH(Data!$E773,State!$B$2:$I$2,0))</f>
        <v>Florida</v>
      </c>
      <c r="I773" t="str">
        <f t="shared" si="38"/>
        <v/>
      </c>
    </row>
    <row r="774" spans="1:9" x14ac:dyDescent="0.3">
      <c r="A774" s="1">
        <v>42113.509236111109</v>
      </c>
      <c r="B774">
        <v>225904</v>
      </c>
      <c r="C774" t="s">
        <v>5</v>
      </c>
      <c r="D774" t="s">
        <v>6</v>
      </c>
      <c r="E774" s="4" t="s">
        <v>29</v>
      </c>
      <c r="F774" s="6">
        <f t="shared" si="36"/>
        <v>42113</v>
      </c>
      <c r="G774">
        <f t="shared" si="37"/>
        <v>0</v>
      </c>
      <c r="H774" t="str">
        <f>INDEX(State!$B$1:$I$1, MATCH(Data!$E774,State!$B$2:$I$2,0))</f>
        <v>Florida</v>
      </c>
      <c r="I774" t="str">
        <f t="shared" si="38"/>
        <v/>
      </c>
    </row>
    <row r="775" spans="1:9" x14ac:dyDescent="0.3">
      <c r="A775" s="1">
        <v>42113.510636574072</v>
      </c>
      <c r="B775">
        <v>225906</v>
      </c>
      <c r="C775" t="s">
        <v>3</v>
      </c>
      <c r="D775" t="s">
        <v>6</v>
      </c>
      <c r="E775" s="4" t="s">
        <v>29</v>
      </c>
      <c r="F775" s="6">
        <f t="shared" si="36"/>
        <v>42113</v>
      </c>
      <c r="G775">
        <f t="shared" si="37"/>
        <v>0</v>
      </c>
      <c r="H775" t="str">
        <f>INDEX(State!$B$1:$I$1, MATCH(Data!$E775,State!$B$2:$I$2,0))</f>
        <v>Florida</v>
      </c>
      <c r="I775" t="str">
        <f t="shared" si="38"/>
        <v/>
      </c>
    </row>
    <row r="776" spans="1:9" x14ac:dyDescent="0.3">
      <c r="A776" s="1">
        <v>42113.510659722226</v>
      </c>
      <c r="B776">
        <v>225910</v>
      </c>
      <c r="C776" t="s">
        <v>3</v>
      </c>
      <c r="D776" t="s">
        <v>8</v>
      </c>
      <c r="E776" s="4" t="s">
        <v>29</v>
      </c>
      <c r="F776" s="6">
        <f t="shared" si="36"/>
        <v>42113</v>
      </c>
      <c r="G776">
        <f t="shared" si="37"/>
        <v>0</v>
      </c>
      <c r="H776" t="str">
        <f>INDEX(State!$B$1:$I$1, MATCH(Data!$E776,State!$B$2:$I$2,0))</f>
        <v>Florida</v>
      </c>
      <c r="I776" t="str">
        <f t="shared" si="38"/>
        <v/>
      </c>
    </row>
    <row r="777" spans="1:9" x14ac:dyDescent="0.3">
      <c r="A777" s="1">
        <v>42113.514108796298</v>
      </c>
      <c r="B777">
        <v>225919</v>
      </c>
      <c r="C777" t="s">
        <v>3</v>
      </c>
      <c r="D777" t="s">
        <v>8</v>
      </c>
      <c r="E777" s="4" t="s">
        <v>29</v>
      </c>
      <c r="F777" s="6">
        <f t="shared" si="36"/>
        <v>42113</v>
      </c>
      <c r="G777">
        <f t="shared" si="37"/>
        <v>0</v>
      </c>
      <c r="H777" t="str">
        <f>INDEX(State!$B$1:$I$1, MATCH(Data!$E777,State!$B$2:$I$2,0))</f>
        <v>Florida</v>
      </c>
      <c r="I777" t="str">
        <f t="shared" si="38"/>
        <v/>
      </c>
    </row>
    <row r="778" spans="1:9" x14ac:dyDescent="0.3">
      <c r="A778" s="1">
        <v>42113.515486111108</v>
      </c>
      <c r="B778">
        <v>225927</v>
      </c>
      <c r="C778" t="s">
        <v>3</v>
      </c>
      <c r="D778" t="s">
        <v>7</v>
      </c>
      <c r="E778" s="4" t="s">
        <v>29</v>
      </c>
      <c r="F778" s="6">
        <f t="shared" si="36"/>
        <v>42113</v>
      </c>
      <c r="G778">
        <f t="shared" si="37"/>
        <v>0</v>
      </c>
      <c r="H778" t="str">
        <f>INDEX(State!$B$1:$I$1, MATCH(Data!$E778,State!$B$2:$I$2,0))</f>
        <v>Florida</v>
      </c>
      <c r="I778" t="str">
        <f t="shared" si="38"/>
        <v/>
      </c>
    </row>
    <row r="779" spans="1:9" x14ac:dyDescent="0.3">
      <c r="A779" s="1">
        <v>42113.516203703701</v>
      </c>
      <c r="B779">
        <v>225931</v>
      </c>
      <c r="C779" t="s">
        <v>4</v>
      </c>
      <c r="D779" t="s">
        <v>8</v>
      </c>
      <c r="E779" s="4" t="s">
        <v>29</v>
      </c>
      <c r="F779" s="6">
        <f t="shared" si="36"/>
        <v>42113</v>
      </c>
      <c r="G779">
        <f t="shared" si="37"/>
        <v>0</v>
      </c>
      <c r="H779" t="str">
        <f>INDEX(State!$B$1:$I$1, MATCH(Data!$E779,State!$B$2:$I$2,0))</f>
        <v>Florida</v>
      </c>
      <c r="I779" t="str">
        <f t="shared" si="38"/>
        <v/>
      </c>
    </row>
    <row r="780" spans="1:9" x14ac:dyDescent="0.3">
      <c r="A780" s="1">
        <v>42113.520358796297</v>
      </c>
      <c r="B780">
        <v>225940</v>
      </c>
      <c r="C780" t="s">
        <v>4</v>
      </c>
      <c r="D780" t="s">
        <v>8</v>
      </c>
      <c r="E780" s="4" t="s">
        <v>29</v>
      </c>
      <c r="F780" s="6">
        <f t="shared" si="36"/>
        <v>42113</v>
      </c>
      <c r="G780">
        <f t="shared" si="37"/>
        <v>0</v>
      </c>
      <c r="H780" t="str">
        <f>INDEX(State!$B$1:$I$1, MATCH(Data!$E780,State!$B$2:$I$2,0))</f>
        <v>Florida</v>
      </c>
      <c r="I780" t="str">
        <f t="shared" si="38"/>
        <v/>
      </c>
    </row>
    <row r="781" spans="1:9" x14ac:dyDescent="0.3">
      <c r="A781" s="1">
        <v>42113.529386574075</v>
      </c>
      <c r="B781">
        <v>225961</v>
      </c>
      <c r="C781" t="s">
        <v>3</v>
      </c>
      <c r="D781" t="s">
        <v>8</v>
      </c>
      <c r="E781" s="4" t="s">
        <v>29</v>
      </c>
      <c r="F781" s="6">
        <f t="shared" si="36"/>
        <v>42113</v>
      </c>
      <c r="G781">
        <f t="shared" si="37"/>
        <v>0</v>
      </c>
      <c r="H781" t="str">
        <f>INDEX(State!$B$1:$I$1, MATCH(Data!$E781,State!$B$2:$I$2,0))</f>
        <v>Florida</v>
      </c>
      <c r="I781" t="str">
        <f t="shared" si="38"/>
        <v/>
      </c>
    </row>
    <row r="782" spans="1:9" x14ac:dyDescent="0.3">
      <c r="A782" s="1">
        <v>42113.538425925923</v>
      </c>
      <c r="B782">
        <v>225968</v>
      </c>
      <c r="C782" t="s">
        <v>3</v>
      </c>
      <c r="D782" t="s">
        <v>6</v>
      </c>
      <c r="E782" s="4" t="s">
        <v>29</v>
      </c>
      <c r="F782" s="6">
        <f t="shared" si="36"/>
        <v>42113</v>
      </c>
      <c r="G782">
        <f t="shared" si="37"/>
        <v>0</v>
      </c>
      <c r="H782" t="str">
        <f>INDEX(State!$B$1:$I$1, MATCH(Data!$E782,State!$B$2:$I$2,0))</f>
        <v>Florida</v>
      </c>
      <c r="I782" t="str">
        <f t="shared" si="38"/>
        <v/>
      </c>
    </row>
    <row r="783" spans="1:9" x14ac:dyDescent="0.3">
      <c r="A783" s="1">
        <v>42113.536319444444</v>
      </c>
      <c r="B783">
        <v>225972</v>
      </c>
      <c r="C783" t="s">
        <v>3</v>
      </c>
      <c r="D783" t="s">
        <v>6</v>
      </c>
      <c r="E783" s="4" t="s">
        <v>29</v>
      </c>
      <c r="F783" s="6">
        <f t="shared" si="36"/>
        <v>42113</v>
      </c>
      <c r="G783">
        <f t="shared" si="37"/>
        <v>0</v>
      </c>
      <c r="H783" t="str">
        <f>INDEX(State!$B$1:$I$1, MATCH(Data!$E783,State!$B$2:$I$2,0))</f>
        <v>Florida</v>
      </c>
      <c r="I783" t="str">
        <f t="shared" si="38"/>
        <v/>
      </c>
    </row>
    <row r="784" spans="1:9" x14ac:dyDescent="0.3">
      <c r="A784" s="1">
        <v>42113.548136574071</v>
      </c>
      <c r="B784">
        <v>225982</v>
      </c>
      <c r="C784" t="s">
        <v>3</v>
      </c>
      <c r="D784" t="s">
        <v>6</v>
      </c>
      <c r="E784" s="4" t="s">
        <v>29</v>
      </c>
      <c r="F784" s="6">
        <f t="shared" si="36"/>
        <v>42113</v>
      </c>
      <c r="G784">
        <f t="shared" si="37"/>
        <v>0</v>
      </c>
      <c r="H784" t="str">
        <f>INDEX(State!$B$1:$I$1, MATCH(Data!$E784,State!$B$2:$I$2,0))</f>
        <v>Florida</v>
      </c>
      <c r="I784" t="str">
        <f t="shared" si="38"/>
        <v/>
      </c>
    </row>
    <row r="785" spans="1:9" x14ac:dyDescent="0.3">
      <c r="A785" s="1">
        <v>42113.543969907405</v>
      </c>
      <c r="B785">
        <v>225989</v>
      </c>
      <c r="C785" t="s">
        <v>3</v>
      </c>
      <c r="D785" t="s">
        <v>8</v>
      </c>
      <c r="E785" s="4" t="s">
        <v>29</v>
      </c>
      <c r="F785" s="6">
        <f t="shared" si="36"/>
        <v>42113</v>
      </c>
      <c r="G785">
        <f t="shared" si="37"/>
        <v>0</v>
      </c>
      <c r="H785" t="str">
        <f>INDEX(State!$B$1:$I$1, MATCH(Data!$E785,State!$B$2:$I$2,0))</f>
        <v>Florida</v>
      </c>
      <c r="I785" t="str">
        <f t="shared" si="38"/>
        <v/>
      </c>
    </row>
    <row r="786" spans="1:9" x14ac:dyDescent="0.3">
      <c r="A786" s="1">
        <v>42113.550243055557</v>
      </c>
      <c r="B786">
        <v>225999</v>
      </c>
      <c r="C786" t="s">
        <v>3</v>
      </c>
      <c r="D786" t="s">
        <v>8</v>
      </c>
      <c r="E786" s="4" t="s">
        <v>29</v>
      </c>
      <c r="F786" s="6">
        <f t="shared" si="36"/>
        <v>42113</v>
      </c>
      <c r="G786">
        <f t="shared" si="37"/>
        <v>0</v>
      </c>
      <c r="H786" t="str">
        <f>INDEX(State!$B$1:$I$1, MATCH(Data!$E786,State!$B$2:$I$2,0))</f>
        <v>Florida</v>
      </c>
      <c r="I786" t="str">
        <f t="shared" si="38"/>
        <v/>
      </c>
    </row>
    <row r="787" spans="1:9" x14ac:dyDescent="0.3">
      <c r="A787" s="1">
        <v>42113.549525462964</v>
      </c>
      <c r="B787">
        <v>226002</v>
      </c>
      <c r="C787" t="s">
        <v>5</v>
      </c>
      <c r="D787" t="s">
        <v>8</v>
      </c>
      <c r="E787" s="4" t="s">
        <v>29</v>
      </c>
      <c r="F787" s="6">
        <f t="shared" si="36"/>
        <v>42113</v>
      </c>
      <c r="G787">
        <f t="shared" si="37"/>
        <v>0</v>
      </c>
      <c r="H787" t="str">
        <f>INDEX(State!$B$1:$I$1, MATCH(Data!$E787,State!$B$2:$I$2,0))</f>
        <v>Florida</v>
      </c>
      <c r="I787" t="str">
        <f t="shared" si="38"/>
        <v/>
      </c>
    </row>
    <row r="788" spans="1:9" x14ac:dyDescent="0.3">
      <c r="A788" s="1">
        <v>42113.55159722222</v>
      </c>
      <c r="B788">
        <v>226009</v>
      </c>
      <c r="C788" t="s">
        <v>3</v>
      </c>
      <c r="D788" t="s">
        <v>8</v>
      </c>
      <c r="E788" s="4" t="s">
        <v>29</v>
      </c>
      <c r="F788" s="6">
        <f t="shared" si="36"/>
        <v>42113</v>
      </c>
      <c r="G788">
        <f t="shared" si="37"/>
        <v>0</v>
      </c>
      <c r="H788" t="str">
        <f>INDEX(State!$B$1:$I$1, MATCH(Data!$E788,State!$B$2:$I$2,0))</f>
        <v>Florida</v>
      </c>
      <c r="I788" t="str">
        <f t="shared" si="38"/>
        <v/>
      </c>
    </row>
    <row r="789" spans="1:9" x14ac:dyDescent="0.3">
      <c r="A789" s="1">
        <v>42113.556469907409</v>
      </c>
      <c r="B789">
        <v>226020</v>
      </c>
      <c r="C789" t="s">
        <v>3</v>
      </c>
      <c r="D789" t="s">
        <v>6</v>
      </c>
      <c r="E789" s="4" t="s">
        <v>29</v>
      </c>
      <c r="F789" s="6">
        <f t="shared" si="36"/>
        <v>42113</v>
      </c>
      <c r="G789">
        <f t="shared" si="37"/>
        <v>0</v>
      </c>
      <c r="H789" t="str">
        <f>INDEX(State!$B$1:$I$1, MATCH(Data!$E789,State!$B$2:$I$2,0))</f>
        <v>Florida</v>
      </c>
      <c r="I789" t="str">
        <f t="shared" si="38"/>
        <v/>
      </c>
    </row>
    <row r="790" spans="1:9" x14ac:dyDescent="0.3">
      <c r="A790" s="1">
        <v>42113.556469907409</v>
      </c>
      <c r="B790">
        <v>226022</v>
      </c>
      <c r="C790" t="s">
        <v>3</v>
      </c>
      <c r="D790" t="s">
        <v>8</v>
      </c>
      <c r="E790" s="4" t="s">
        <v>29</v>
      </c>
      <c r="F790" s="6">
        <f t="shared" si="36"/>
        <v>42113</v>
      </c>
      <c r="G790">
        <f t="shared" si="37"/>
        <v>0</v>
      </c>
      <c r="H790" t="str">
        <f>INDEX(State!$B$1:$I$1, MATCH(Data!$E790,State!$B$2:$I$2,0))</f>
        <v>Florida</v>
      </c>
      <c r="I790" t="str">
        <f t="shared" si="38"/>
        <v/>
      </c>
    </row>
    <row r="791" spans="1:9" x14ac:dyDescent="0.3">
      <c r="A791" s="1">
        <v>42113.557164351849</v>
      </c>
      <c r="B791">
        <v>226024</v>
      </c>
      <c r="C791" t="s">
        <v>3</v>
      </c>
      <c r="D791" t="s">
        <v>8</v>
      </c>
      <c r="E791" s="4" t="s">
        <v>29</v>
      </c>
      <c r="F791" s="6">
        <f t="shared" si="36"/>
        <v>42113</v>
      </c>
      <c r="G791">
        <f t="shared" si="37"/>
        <v>0</v>
      </c>
      <c r="H791" t="str">
        <f>INDEX(State!$B$1:$I$1, MATCH(Data!$E791,State!$B$2:$I$2,0))</f>
        <v>Florida</v>
      </c>
      <c r="I791" t="str">
        <f t="shared" si="38"/>
        <v/>
      </c>
    </row>
    <row r="792" spans="1:9" x14ac:dyDescent="0.3">
      <c r="A792" s="1">
        <v>42113.562013888892</v>
      </c>
      <c r="B792">
        <v>226026</v>
      </c>
      <c r="C792" t="s">
        <v>3</v>
      </c>
      <c r="D792" t="s">
        <v>8</v>
      </c>
      <c r="E792" s="4" t="s">
        <v>29</v>
      </c>
      <c r="F792" s="6">
        <f t="shared" si="36"/>
        <v>42113</v>
      </c>
      <c r="G792">
        <f t="shared" si="37"/>
        <v>0</v>
      </c>
      <c r="H792" t="str">
        <f>INDEX(State!$B$1:$I$1, MATCH(Data!$E792,State!$B$2:$I$2,0))</f>
        <v>Florida</v>
      </c>
      <c r="I792" t="str">
        <f t="shared" si="38"/>
        <v/>
      </c>
    </row>
    <row r="793" spans="1:9" x14ac:dyDescent="0.3">
      <c r="A793" s="1">
        <v>42113.568958333337</v>
      </c>
      <c r="B793">
        <v>226047</v>
      </c>
      <c r="C793" t="s">
        <v>3</v>
      </c>
      <c r="D793" t="s">
        <v>8</v>
      </c>
      <c r="E793" s="4" t="s">
        <v>29</v>
      </c>
      <c r="F793" s="6">
        <f t="shared" si="36"/>
        <v>42113</v>
      </c>
      <c r="G793">
        <f t="shared" si="37"/>
        <v>0</v>
      </c>
      <c r="H793" t="str">
        <f>INDEX(State!$B$1:$I$1, MATCH(Data!$E793,State!$B$2:$I$2,0))</f>
        <v>Florida</v>
      </c>
      <c r="I793" t="str">
        <f t="shared" si="38"/>
        <v/>
      </c>
    </row>
    <row r="794" spans="1:9" x14ac:dyDescent="0.3">
      <c r="A794" s="1">
        <v>42113.57104166667</v>
      </c>
      <c r="B794">
        <v>226052</v>
      </c>
      <c r="C794" t="s">
        <v>3</v>
      </c>
      <c r="D794" t="s">
        <v>10</v>
      </c>
      <c r="E794" s="4" t="s">
        <v>29</v>
      </c>
      <c r="F794" s="6">
        <f t="shared" si="36"/>
        <v>42113</v>
      </c>
      <c r="G794">
        <f t="shared" si="37"/>
        <v>0</v>
      </c>
      <c r="H794" t="str">
        <f>INDEX(State!$B$1:$I$1, MATCH(Data!$E794,State!$B$2:$I$2,0))</f>
        <v>Florida</v>
      </c>
      <c r="I794" t="str">
        <f t="shared" si="38"/>
        <v/>
      </c>
    </row>
    <row r="795" spans="1:9" x14ac:dyDescent="0.3">
      <c r="A795" s="1">
        <v>42113.571736111109</v>
      </c>
      <c r="B795">
        <v>226055</v>
      </c>
      <c r="C795" t="s">
        <v>3</v>
      </c>
      <c r="D795" t="s">
        <v>6</v>
      </c>
      <c r="E795" s="4" t="s">
        <v>29</v>
      </c>
      <c r="F795" s="6">
        <f t="shared" si="36"/>
        <v>42113</v>
      </c>
      <c r="G795">
        <f t="shared" si="37"/>
        <v>0</v>
      </c>
      <c r="H795" t="str">
        <f>INDEX(State!$B$1:$I$1, MATCH(Data!$E795,State!$B$2:$I$2,0))</f>
        <v>Florida</v>
      </c>
      <c r="I795" t="str">
        <f t="shared" si="38"/>
        <v/>
      </c>
    </row>
    <row r="796" spans="1:9" x14ac:dyDescent="0.3">
      <c r="A796" s="1">
        <v>42113.573819444442</v>
      </c>
      <c r="B796">
        <v>226059</v>
      </c>
      <c r="C796" t="s">
        <v>3</v>
      </c>
      <c r="D796" t="s">
        <v>6</v>
      </c>
      <c r="E796" s="4" t="s">
        <v>29</v>
      </c>
      <c r="F796" s="6">
        <f t="shared" si="36"/>
        <v>42113</v>
      </c>
      <c r="G796">
        <f t="shared" si="37"/>
        <v>0</v>
      </c>
      <c r="H796" t="str">
        <f>INDEX(State!$B$1:$I$1, MATCH(Data!$E796,State!$B$2:$I$2,0))</f>
        <v>Florida</v>
      </c>
      <c r="I796" t="str">
        <f t="shared" si="38"/>
        <v/>
      </c>
    </row>
    <row r="797" spans="1:9" x14ac:dyDescent="0.3">
      <c r="A797" s="1">
        <v>42113.583553240744</v>
      </c>
      <c r="B797">
        <v>226080</v>
      </c>
      <c r="C797" t="s">
        <v>3</v>
      </c>
      <c r="D797" t="s">
        <v>8</v>
      </c>
      <c r="E797" s="4" t="s">
        <v>29</v>
      </c>
      <c r="F797" s="6">
        <f t="shared" si="36"/>
        <v>42113</v>
      </c>
      <c r="G797">
        <f t="shared" si="37"/>
        <v>0</v>
      </c>
      <c r="H797" t="str">
        <f>INDEX(State!$B$1:$I$1, MATCH(Data!$E797,State!$B$2:$I$2,0))</f>
        <v>Florida</v>
      </c>
      <c r="I797" t="str">
        <f t="shared" si="38"/>
        <v/>
      </c>
    </row>
    <row r="798" spans="1:9" x14ac:dyDescent="0.3">
      <c r="A798" s="1">
        <v>42113.585625</v>
      </c>
      <c r="B798">
        <v>226081</v>
      </c>
      <c r="C798" t="s">
        <v>5</v>
      </c>
      <c r="D798" t="s">
        <v>8</v>
      </c>
      <c r="E798" s="4" t="s">
        <v>29</v>
      </c>
      <c r="F798" s="6">
        <f t="shared" si="36"/>
        <v>42113</v>
      </c>
      <c r="G798">
        <f t="shared" si="37"/>
        <v>0</v>
      </c>
      <c r="H798" t="str">
        <f>INDEX(State!$B$1:$I$1, MATCH(Data!$E798,State!$B$2:$I$2,0))</f>
        <v>Florida</v>
      </c>
      <c r="I798" t="str">
        <f t="shared" si="38"/>
        <v/>
      </c>
    </row>
    <row r="799" spans="1:9" x14ac:dyDescent="0.3">
      <c r="A799" s="1">
        <v>42113.586331018516</v>
      </c>
      <c r="B799">
        <v>226087</v>
      </c>
      <c r="C799" t="s">
        <v>3</v>
      </c>
      <c r="D799" t="s">
        <v>8</v>
      </c>
      <c r="E799" s="4" t="s">
        <v>29</v>
      </c>
      <c r="F799" s="6">
        <f t="shared" si="36"/>
        <v>42113</v>
      </c>
      <c r="G799">
        <f t="shared" si="37"/>
        <v>0</v>
      </c>
      <c r="H799" t="str">
        <f>INDEX(State!$B$1:$I$1, MATCH(Data!$E799,State!$B$2:$I$2,0))</f>
        <v>Florida</v>
      </c>
      <c r="I799" t="str">
        <f t="shared" si="38"/>
        <v/>
      </c>
    </row>
    <row r="800" spans="1:9" x14ac:dyDescent="0.3">
      <c r="A800" s="1">
        <v>42113.591874999998</v>
      </c>
      <c r="B800">
        <v>226102</v>
      </c>
      <c r="C800" t="s">
        <v>5</v>
      </c>
      <c r="D800" t="s">
        <v>8</v>
      </c>
      <c r="E800" s="4" t="s">
        <v>29</v>
      </c>
      <c r="F800" s="6">
        <f t="shared" si="36"/>
        <v>42113</v>
      </c>
      <c r="G800">
        <f t="shared" si="37"/>
        <v>0</v>
      </c>
      <c r="H800" t="str">
        <f>INDEX(State!$B$1:$I$1, MATCH(Data!$E800,State!$B$2:$I$2,0))</f>
        <v>Florida</v>
      </c>
      <c r="I800" t="str">
        <f t="shared" si="38"/>
        <v/>
      </c>
    </row>
    <row r="801" spans="1:9" x14ac:dyDescent="0.3">
      <c r="A801" s="1">
        <v>42113.602997685186</v>
      </c>
      <c r="B801">
        <v>226121</v>
      </c>
      <c r="C801" t="s">
        <v>3</v>
      </c>
      <c r="D801" t="s">
        <v>6</v>
      </c>
      <c r="E801" s="4" t="s">
        <v>29</v>
      </c>
      <c r="F801" s="6">
        <f t="shared" si="36"/>
        <v>42113</v>
      </c>
      <c r="G801">
        <f t="shared" si="37"/>
        <v>0</v>
      </c>
      <c r="H801" t="str">
        <f>INDEX(State!$B$1:$I$1, MATCH(Data!$E801,State!$B$2:$I$2,0))</f>
        <v>Florida</v>
      </c>
      <c r="I801" t="str">
        <f t="shared" si="38"/>
        <v/>
      </c>
    </row>
    <row r="802" spans="1:9" x14ac:dyDescent="0.3">
      <c r="A802" s="1">
        <v>42113.607870370368</v>
      </c>
      <c r="B802">
        <v>226128</v>
      </c>
      <c r="C802" t="s">
        <v>3</v>
      </c>
      <c r="D802" t="s">
        <v>8</v>
      </c>
      <c r="E802" s="4" t="s">
        <v>29</v>
      </c>
      <c r="F802" s="6">
        <f t="shared" si="36"/>
        <v>42113</v>
      </c>
      <c r="G802">
        <f t="shared" si="37"/>
        <v>0</v>
      </c>
      <c r="H802" t="str">
        <f>INDEX(State!$B$1:$I$1, MATCH(Data!$E802,State!$B$2:$I$2,0))</f>
        <v>Florida</v>
      </c>
      <c r="I802" t="str">
        <f t="shared" si="38"/>
        <v/>
      </c>
    </row>
    <row r="803" spans="1:9" x14ac:dyDescent="0.3">
      <c r="A803" s="1">
        <v>42113.605775462966</v>
      </c>
      <c r="B803">
        <v>226131</v>
      </c>
      <c r="C803" t="s">
        <v>3</v>
      </c>
      <c r="D803" t="s">
        <v>6</v>
      </c>
      <c r="E803" s="4" t="s">
        <v>29</v>
      </c>
      <c r="F803" s="6">
        <f t="shared" si="36"/>
        <v>42113</v>
      </c>
      <c r="G803">
        <f t="shared" si="37"/>
        <v>0</v>
      </c>
      <c r="H803" t="str">
        <f>INDEX(State!$B$1:$I$1, MATCH(Data!$E803,State!$B$2:$I$2,0))</f>
        <v>Florida</v>
      </c>
      <c r="I803" t="str">
        <f t="shared" si="38"/>
        <v/>
      </c>
    </row>
    <row r="804" spans="1:9" x14ac:dyDescent="0.3">
      <c r="A804" s="1">
        <v>42113.606469907405</v>
      </c>
      <c r="B804">
        <v>226132</v>
      </c>
      <c r="C804" t="s">
        <v>3</v>
      </c>
      <c r="D804" t="s">
        <v>6</v>
      </c>
      <c r="E804" s="4" t="s">
        <v>29</v>
      </c>
      <c r="F804" s="6">
        <f t="shared" si="36"/>
        <v>42113</v>
      </c>
      <c r="G804">
        <f t="shared" si="37"/>
        <v>0</v>
      </c>
      <c r="H804" t="str">
        <f>INDEX(State!$B$1:$I$1, MATCH(Data!$E804,State!$B$2:$I$2,0))</f>
        <v>Florida</v>
      </c>
      <c r="I804" t="str">
        <f t="shared" si="38"/>
        <v/>
      </c>
    </row>
    <row r="805" spans="1:9" x14ac:dyDescent="0.3">
      <c r="A805" s="1">
        <v>42113.608553240738</v>
      </c>
      <c r="B805">
        <v>226137</v>
      </c>
      <c r="C805" t="s">
        <v>3</v>
      </c>
      <c r="D805" t="s">
        <v>6</v>
      </c>
      <c r="E805" s="4" t="s">
        <v>29</v>
      </c>
      <c r="F805" s="6">
        <f t="shared" si="36"/>
        <v>42113</v>
      </c>
      <c r="G805">
        <f t="shared" si="37"/>
        <v>0</v>
      </c>
      <c r="H805" t="str">
        <f>INDEX(State!$B$1:$I$1, MATCH(Data!$E805,State!$B$2:$I$2,0))</f>
        <v>Florida</v>
      </c>
      <c r="I805" t="str">
        <f t="shared" si="38"/>
        <v/>
      </c>
    </row>
    <row r="806" spans="1:9" x14ac:dyDescent="0.3">
      <c r="A806" s="1">
        <v>42113.608553240738</v>
      </c>
      <c r="B806">
        <v>226138</v>
      </c>
      <c r="C806" t="s">
        <v>3</v>
      </c>
      <c r="D806" t="s">
        <v>8</v>
      </c>
      <c r="E806" s="4" t="s">
        <v>29</v>
      </c>
      <c r="F806" s="6">
        <f t="shared" si="36"/>
        <v>42113</v>
      </c>
      <c r="G806">
        <f t="shared" si="37"/>
        <v>0</v>
      </c>
      <c r="H806" t="str">
        <f>INDEX(State!$B$1:$I$1, MATCH(Data!$E806,State!$B$2:$I$2,0))</f>
        <v>Florida</v>
      </c>
      <c r="I806" t="str">
        <f t="shared" si="38"/>
        <v/>
      </c>
    </row>
    <row r="807" spans="1:9" x14ac:dyDescent="0.3">
      <c r="A807" s="1">
        <v>42113.609293981484</v>
      </c>
      <c r="B807">
        <v>226140</v>
      </c>
      <c r="C807" t="s">
        <v>4</v>
      </c>
      <c r="D807" t="s">
        <v>8</v>
      </c>
      <c r="E807" s="4" t="s">
        <v>29</v>
      </c>
      <c r="F807" s="6">
        <f t="shared" si="36"/>
        <v>42113</v>
      </c>
      <c r="G807">
        <f t="shared" si="37"/>
        <v>0</v>
      </c>
      <c r="H807" t="str">
        <f>INDEX(State!$B$1:$I$1, MATCH(Data!$E807,State!$B$2:$I$2,0))</f>
        <v>Florida</v>
      </c>
      <c r="I807" t="str">
        <f t="shared" si="38"/>
        <v/>
      </c>
    </row>
    <row r="808" spans="1:9" x14ac:dyDescent="0.3">
      <c r="A808" s="1">
        <v>42113.610659722224</v>
      </c>
      <c r="B808">
        <v>226147</v>
      </c>
      <c r="C808" t="s">
        <v>3</v>
      </c>
      <c r="D808" t="s">
        <v>8</v>
      </c>
      <c r="E808" s="4" t="s">
        <v>29</v>
      </c>
      <c r="F808" s="6">
        <f t="shared" si="36"/>
        <v>42113</v>
      </c>
      <c r="G808">
        <f t="shared" si="37"/>
        <v>0</v>
      </c>
      <c r="H808" t="str">
        <f>INDEX(State!$B$1:$I$1, MATCH(Data!$E808,State!$B$2:$I$2,0))</f>
        <v>Florida</v>
      </c>
      <c r="I808" t="str">
        <f t="shared" si="38"/>
        <v/>
      </c>
    </row>
    <row r="809" spans="1:9" x14ac:dyDescent="0.3">
      <c r="A809" s="1">
        <v>42113.617581018516</v>
      </c>
      <c r="B809">
        <v>226160</v>
      </c>
      <c r="C809" t="s">
        <v>3</v>
      </c>
      <c r="D809" t="s">
        <v>6</v>
      </c>
      <c r="E809" s="4" t="s">
        <v>29</v>
      </c>
      <c r="F809" s="6">
        <f t="shared" si="36"/>
        <v>42113</v>
      </c>
      <c r="G809">
        <f t="shared" si="37"/>
        <v>0</v>
      </c>
      <c r="H809" t="str">
        <f>INDEX(State!$B$1:$I$1, MATCH(Data!$E809,State!$B$2:$I$2,0))</f>
        <v>Florida</v>
      </c>
      <c r="I809" t="str">
        <f t="shared" si="38"/>
        <v/>
      </c>
    </row>
    <row r="810" spans="1:9" x14ac:dyDescent="0.3">
      <c r="A810" s="1">
        <v>42113.625208333331</v>
      </c>
      <c r="B810">
        <v>226171</v>
      </c>
      <c r="C810" t="s">
        <v>3</v>
      </c>
      <c r="D810" t="s">
        <v>7</v>
      </c>
      <c r="E810" s="4" t="s">
        <v>29</v>
      </c>
      <c r="F810" s="6">
        <f t="shared" si="36"/>
        <v>42113</v>
      </c>
      <c r="G810">
        <f t="shared" si="37"/>
        <v>0</v>
      </c>
      <c r="H810" t="str">
        <f>INDEX(State!$B$1:$I$1, MATCH(Data!$E810,State!$B$2:$I$2,0))</f>
        <v>Florida</v>
      </c>
      <c r="I810" t="str">
        <f t="shared" si="38"/>
        <v/>
      </c>
    </row>
    <row r="811" spans="1:9" x14ac:dyDescent="0.3">
      <c r="A811" s="1">
        <v>42113.627997685187</v>
      </c>
      <c r="B811">
        <v>226178</v>
      </c>
      <c r="C811" t="s">
        <v>3</v>
      </c>
      <c r="D811" t="s">
        <v>8</v>
      </c>
      <c r="E811" s="4" t="s">
        <v>29</v>
      </c>
      <c r="F811" s="6">
        <f t="shared" si="36"/>
        <v>42113</v>
      </c>
      <c r="G811">
        <f t="shared" si="37"/>
        <v>0</v>
      </c>
      <c r="H811" t="str">
        <f>INDEX(State!$B$1:$I$1, MATCH(Data!$E811,State!$B$2:$I$2,0))</f>
        <v>Florida</v>
      </c>
      <c r="I811" t="str">
        <f t="shared" si="38"/>
        <v/>
      </c>
    </row>
    <row r="812" spans="1:9" x14ac:dyDescent="0.3">
      <c r="A812" s="1">
        <v>42113.63008101852</v>
      </c>
      <c r="B812">
        <v>226183</v>
      </c>
      <c r="C812" t="s">
        <v>3</v>
      </c>
      <c r="D812" t="s">
        <v>6</v>
      </c>
      <c r="E812" s="4" t="s">
        <v>29</v>
      </c>
      <c r="F812" s="6">
        <f t="shared" si="36"/>
        <v>42113</v>
      </c>
      <c r="G812">
        <f t="shared" si="37"/>
        <v>0</v>
      </c>
      <c r="H812" t="str">
        <f>INDEX(State!$B$1:$I$1, MATCH(Data!$E812,State!$B$2:$I$2,0))</f>
        <v>Florida</v>
      </c>
      <c r="I812" t="str">
        <f t="shared" si="38"/>
        <v/>
      </c>
    </row>
    <row r="813" spans="1:9" x14ac:dyDescent="0.3">
      <c r="A813" s="1">
        <v>42113.635682870372</v>
      </c>
      <c r="B813">
        <v>226202</v>
      </c>
      <c r="C813" t="s">
        <v>3</v>
      </c>
      <c r="D813" t="s">
        <v>8</v>
      </c>
      <c r="E813" s="4" t="s">
        <v>29</v>
      </c>
      <c r="F813" s="6">
        <f t="shared" si="36"/>
        <v>42113</v>
      </c>
      <c r="G813">
        <f t="shared" si="37"/>
        <v>0</v>
      </c>
      <c r="H813" t="str">
        <f>INDEX(State!$B$1:$I$1, MATCH(Data!$E813,State!$B$2:$I$2,0))</f>
        <v>Florida</v>
      </c>
      <c r="I813" t="str">
        <f t="shared" si="38"/>
        <v/>
      </c>
    </row>
    <row r="814" spans="1:9" x14ac:dyDescent="0.3">
      <c r="A814" s="1">
        <v>42113.642581018517</v>
      </c>
      <c r="B814">
        <v>226213</v>
      </c>
      <c r="C814" t="s">
        <v>3</v>
      </c>
      <c r="D814" t="s">
        <v>8</v>
      </c>
      <c r="E814" s="4" t="s">
        <v>29</v>
      </c>
      <c r="F814" s="6">
        <f t="shared" si="36"/>
        <v>42113</v>
      </c>
      <c r="G814">
        <f t="shared" si="37"/>
        <v>0</v>
      </c>
      <c r="H814" t="str">
        <f>INDEX(State!$B$1:$I$1, MATCH(Data!$E814,State!$B$2:$I$2,0))</f>
        <v>Florida</v>
      </c>
      <c r="I814" t="str">
        <f t="shared" si="38"/>
        <v/>
      </c>
    </row>
    <row r="815" spans="1:9" x14ac:dyDescent="0.3">
      <c r="A815" s="1">
        <v>42113.643275462964</v>
      </c>
      <c r="B815">
        <v>226215</v>
      </c>
      <c r="C815" t="s">
        <v>3</v>
      </c>
      <c r="D815" t="s">
        <v>6</v>
      </c>
      <c r="E815" s="4" t="s">
        <v>29</v>
      </c>
      <c r="F815" s="6">
        <f t="shared" si="36"/>
        <v>42113</v>
      </c>
      <c r="G815">
        <f t="shared" si="37"/>
        <v>0</v>
      </c>
      <c r="H815" t="str">
        <f>INDEX(State!$B$1:$I$1, MATCH(Data!$E815,State!$B$2:$I$2,0))</f>
        <v>Florida</v>
      </c>
      <c r="I815" t="str">
        <f t="shared" si="38"/>
        <v/>
      </c>
    </row>
    <row r="816" spans="1:9" x14ac:dyDescent="0.3">
      <c r="A816" s="1">
        <v>42113.650219907409</v>
      </c>
      <c r="B816">
        <v>226225</v>
      </c>
      <c r="C816" t="s">
        <v>3</v>
      </c>
      <c r="D816" t="s">
        <v>8</v>
      </c>
      <c r="E816" s="4" t="s">
        <v>29</v>
      </c>
      <c r="F816" s="6">
        <f t="shared" si="36"/>
        <v>42113</v>
      </c>
      <c r="G816">
        <f t="shared" si="37"/>
        <v>0</v>
      </c>
      <c r="H816" t="str">
        <f>INDEX(State!$B$1:$I$1, MATCH(Data!$E816,State!$B$2:$I$2,0))</f>
        <v>Florida</v>
      </c>
      <c r="I816" t="str">
        <f t="shared" si="38"/>
        <v/>
      </c>
    </row>
    <row r="817" spans="1:9" x14ac:dyDescent="0.3">
      <c r="A817" s="1">
        <v>42113.650925925926</v>
      </c>
      <c r="B817">
        <v>226230</v>
      </c>
      <c r="C817" t="s">
        <v>3</v>
      </c>
      <c r="D817" t="s">
        <v>8</v>
      </c>
      <c r="E817" s="4" t="s">
        <v>29</v>
      </c>
      <c r="F817" s="6">
        <f t="shared" si="36"/>
        <v>42113</v>
      </c>
      <c r="G817">
        <f t="shared" si="37"/>
        <v>0</v>
      </c>
      <c r="H817" t="str">
        <f>INDEX(State!$B$1:$I$1, MATCH(Data!$E817,State!$B$2:$I$2,0))</f>
        <v>Florida</v>
      </c>
      <c r="I817" t="str">
        <f t="shared" si="38"/>
        <v/>
      </c>
    </row>
    <row r="818" spans="1:9" x14ac:dyDescent="0.3">
      <c r="A818" s="1">
        <v>42113.651620370372</v>
      </c>
      <c r="B818">
        <v>226232</v>
      </c>
      <c r="C818" t="s">
        <v>5</v>
      </c>
      <c r="D818" t="s">
        <v>6</v>
      </c>
      <c r="E818" s="4" t="s">
        <v>29</v>
      </c>
      <c r="F818" s="6">
        <f t="shared" si="36"/>
        <v>42113</v>
      </c>
      <c r="G818">
        <f t="shared" si="37"/>
        <v>0</v>
      </c>
      <c r="H818" t="str">
        <f>INDEX(State!$B$1:$I$1, MATCH(Data!$E818,State!$B$2:$I$2,0))</f>
        <v>Florida</v>
      </c>
      <c r="I818" t="str">
        <f t="shared" si="38"/>
        <v/>
      </c>
    </row>
    <row r="819" spans="1:9" x14ac:dyDescent="0.3">
      <c r="A819" s="1">
        <v>42113.654374999998</v>
      </c>
      <c r="B819">
        <v>226236</v>
      </c>
      <c r="C819" t="s">
        <v>3</v>
      </c>
      <c r="D819" t="s">
        <v>8</v>
      </c>
      <c r="E819" s="4" t="s">
        <v>29</v>
      </c>
      <c r="F819" s="6">
        <f t="shared" si="36"/>
        <v>42113</v>
      </c>
      <c r="G819">
        <f t="shared" si="37"/>
        <v>0</v>
      </c>
      <c r="H819" t="str">
        <f>INDEX(State!$B$1:$I$1, MATCH(Data!$E819,State!$B$2:$I$2,0))</f>
        <v>Florida</v>
      </c>
      <c r="I819" t="str">
        <f t="shared" si="38"/>
        <v/>
      </c>
    </row>
    <row r="820" spans="1:9" x14ac:dyDescent="0.3">
      <c r="A820" s="1">
        <v>42113.666886574072</v>
      </c>
      <c r="B820">
        <v>226259</v>
      </c>
      <c r="C820" t="s">
        <v>3</v>
      </c>
      <c r="D820" t="s">
        <v>10</v>
      </c>
      <c r="E820" s="4" t="s">
        <v>29</v>
      </c>
      <c r="F820" s="6">
        <f t="shared" si="36"/>
        <v>42113</v>
      </c>
      <c r="G820">
        <f t="shared" si="37"/>
        <v>0</v>
      </c>
      <c r="H820" t="str">
        <f>INDEX(State!$B$1:$I$1, MATCH(Data!$E820,State!$B$2:$I$2,0))</f>
        <v>Florida</v>
      </c>
      <c r="I820" t="str">
        <f t="shared" si="38"/>
        <v/>
      </c>
    </row>
    <row r="821" spans="1:9" x14ac:dyDescent="0.3">
      <c r="A821" s="1">
        <v>42113.667569444442</v>
      </c>
      <c r="B821">
        <v>226261</v>
      </c>
      <c r="C821" t="s">
        <v>5</v>
      </c>
      <c r="D821" t="s">
        <v>7</v>
      </c>
      <c r="E821" s="4" t="s">
        <v>29</v>
      </c>
      <c r="F821" s="6">
        <f t="shared" si="36"/>
        <v>42113</v>
      </c>
      <c r="G821">
        <f t="shared" si="37"/>
        <v>0</v>
      </c>
      <c r="H821" t="str">
        <f>INDEX(State!$B$1:$I$1, MATCH(Data!$E821,State!$B$2:$I$2,0))</f>
        <v>Florida</v>
      </c>
      <c r="I821" t="str">
        <f t="shared" si="38"/>
        <v/>
      </c>
    </row>
    <row r="822" spans="1:9" x14ac:dyDescent="0.3">
      <c r="A822" s="1">
        <v>42113.687719907408</v>
      </c>
      <c r="B822">
        <v>226298</v>
      </c>
      <c r="C822" t="s">
        <v>3</v>
      </c>
      <c r="D822" t="s">
        <v>6</v>
      </c>
      <c r="E822" s="4" t="s">
        <v>29</v>
      </c>
      <c r="F822" s="6">
        <f t="shared" si="36"/>
        <v>42113</v>
      </c>
      <c r="G822">
        <f t="shared" si="37"/>
        <v>0</v>
      </c>
      <c r="H822" t="str">
        <f>INDEX(State!$B$1:$I$1, MATCH(Data!$E822,State!$B$2:$I$2,0))</f>
        <v>Florida</v>
      </c>
      <c r="I822" t="str">
        <f t="shared" si="38"/>
        <v/>
      </c>
    </row>
    <row r="823" spans="1:9" x14ac:dyDescent="0.3">
      <c r="A823" s="1">
        <v>42113.690497685187</v>
      </c>
      <c r="B823">
        <v>226301</v>
      </c>
      <c r="C823" t="s">
        <v>4</v>
      </c>
      <c r="D823" t="s">
        <v>6</v>
      </c>
      <c r="E823" s="4" t="s">
        <v>29</v>
      </c>
      <c r="F823" s="6">
        <f t="shared" si="36"/>
        <v>42113</v>
      </c>
      <c r="G823">
        <f t="shared" si="37"/>
        <v>0</v>
      </c>
      <c r="H823" t="str">
        <f>INDEX(State!$B$1:$I$1, MATCH(Data!$E823,State!$B$2:$I$2,0))</f>
        <v>Florida</v>
      </c>
      <c r="I823" t="str">
        <f t="shared" si="38"/>
        <v/>
      </c>
    </row>
    <row r="824" spans="1:9" x14ac:dyDescent="0.3">
      <c r="A824" s="1">
        <v>42113.696736111109</v>
      </c>
      <c r="B824">
        <v>226315</v>
      </c>
      <c r="C824" t="s">
        <v>3</v>
      </c>
      <c r="D824" t="s">
        <v>8</v>
      </c>
      <c r="E824" s="4" t="s">
        <v>29</v>
      </c>
      <c r="F824" s="6">
        <f t="shared" si="36"/>
        <v>42113</v>
      </c>
      <c r="G824">
        <f t="shared" si="37"/>
        <v>0</v>
      </c>
      <c r="H824" t="str">
        <f>INDEX(State!$B$1:$I$1, MATCH(Data!$E824,State!$B$2:$I$2,0))</f>
        <v>Florida</v>
      </c>
      <c r="I824" t="str">
        <f t="shared" si="38"/>
        <v/>
      </c>
    </row>
    <row r="825" spans="1:9" x14ac:dyDescent="0.3">
      <c r="A825" s="1">
        <v>42113.705775462964</v>
      </c>
      <c r="B825">
        <v>226330</v>
      </c>
      <c r="C825" t="s">
        <v>3</v>
      </c>
      <c r="D825" t="s">
        <v>6</v>
      </c>
      <c r="E825" s="4" t="s">
        <v>29</v>
      </c>
      <c r="F825" s="6">
        <f t="shared" si="36"/>
        <v>42113</v>
      </c>
      <c r="G825">
        <f t="shared" si="37"/>
        <v>0</v>
      </c>
      <c r="H825" t="str">
        <f>INDEX(State!$B$1:$I$1, MATCH(Data!$E825,State!$B$2:$I$2,0))</f>
        <v>Florida</v>
      </c>
      <c r="I825" t="str">
        <f t="shared" si="38"/>
        <v/>
      </c>
    </row>
    <row r="826" spans="1:9" x14ac:dyDescent="0.3">
      <c r="A826" s="1">
        <v>42113.713425925926</v>
      </c>
      <c r="B826">
        <v>226331</v>
      </c>
      <c r="C826" t="s">
        <v>3</v>
      </c>
      <c r="D826" t="s">
        <v>8</v>
      </c>
      <c r="E826" s="4" t="s">
        <v>29</v>
      </c>
      <c r="F826" s="6">
        <f t="shared" si="36"/>
        <v>42113</v>
      </c>
      <c r="G826">
        <f t="shared" si="37"/>
        <v>0</v>
      </c>
      <c r="H826" t="str">
        <f>INDEX(State!$B$1:$I$1, MATCH(Data!$E826,State!$B$2:$I$2,0))</f>
        <v>Florida</v>
      </c>
      <c r="I826" t="str">
        <f t="shared" si="38"/>
        <v/>
      </c>
    </row>
    <row r="827" spans="1:9" x14ac:dyDescent="0.3">
      <c r="A827" s="1">
        <v>42113.710636574076</v>
      </c>
      <c r="B827">
        <v>226341</v>
      </c>
      <c r="C827" t="s">
        <v>3</v>
      </c>
      <c r="D827" t="s">
        <v>8</v>
      </c>
      <c r="E827" s="4" t="s">
        <v>29</v>
      </c>
      <c r="F827" s="6">
        <f t="shared" si="36"/>
        <v>42113</v>
      </c>
      <c r="G827">
        <f t="shared" si="37"/>
        <v>0</v>
      </c>
      <c r="H827" t="str">
        <f>INDEX(State!$B$1:$I$1, MATCH(Data!$E827,State!$B$2:$I$2,0))</f>
        <v>Florida</v>
      </c>
      <c r="I827" t="str">
        <f t="shared" si="38"/>
        <v/>
      </c>
    </row>
    <row r="828" spans="1:9" x14ac:dyDescent="0.3">
      <c r="A828" s="1">
        <v>42113.718969907408</v>
      </c>
      <c r="B828">
        <v>226348</v>
      </c>
      <c r="C828" t="s">
        <v>4</v>
      </c>
      <c r="D828" t="s">
        <v>6</v>
      </c>
      <c r="E828" s="4" t="s">
        <v>29</v>
      </c>
      <c r="F828" s="6">
        <f t="shared" si="36"/>
        <v>42113</v>
      </c>
      <c r="G828">
        <f t="shared" si="37"/>
        <v>0</v>
      </c>
      <c r="H828" t="str">
        <f>INDEX(State!$B$1:$I$1, MATCH(Data!$E828,State!$B$2:$I$2,0))</f>
        <v>Florida</v>
      </c>
      <c r="I828" t="str">
        <f t="shared" si="38"/>
        <v/>
      </c>
    </row>
    <row r="829" spans="1:9" x14ac:dyDescent="0.3">
      <c r="A829" s="1">
        <v>42113.714814814812</v>
      </c>
      <c r="B829">
        <v>226352</v>
      </c>
      <c r="C829" t="s">
        <v>3</v>
      </c>
      <c r="D829" t="s">
        <v>8</v>
      </c>
      <c r="E829" s="4" t="s">
        <v>29</v>
      </c>
      <c r="F829" s="6">
        <f t="shared" si="36"/>
        <v>42113</v>
      </c>
      <c r="G829">
        <f t="shared" si="37"/>
        <v>0</v>
      </c>
      <c r="H829" t="str">
        <f>INDEX(State!$B$1:$I$1, MATCH(Data!$E829,State!$B$2:$I$2,0))</f>
        <v>Florida</v>
      </c>
      <c r="I829" t="str">
        <f t="shared" si="38"/>
        <v/>
      </c>
    </row>
    <row r="830" spans="1:9" x14ac:dyDescent="0.3">
      <c r="A830" s="1">
        <v>42113.725914351853</v>
      </c>
      <c r="B830">
        <v>226372</v>
      </c>
      <c r="C830" t="s">
        <v>4</v>
      </c>
      <c r="D830" t="s">
        <v>7</v>
      </c>
      <c r="E830" s="4" t="s">
        <v>29</v>
      </c>
      <c r="F830" s="6">
        <f t="shared" si="36"/>
        <v>42113</v>
      </c>
      <c r="G830">
        <f t="shared" si="37"/>
        <v>0</v>
      </c>
      <c r="H830" t="str">
        <f>INDEX(State!$B$1:$I$1, MATCH(Data!$E830,State!$B$2:$I$2,0))</f>
        <v>Florida</v>
      </c>
      <c r="I830" t="str">
        <f t="shared" si="38"/>
        <v/>
      </c>
    </row>
    <row r="831" spans="1:9" x14ac:dyDescent="0.3">
      <c r="A831" s="1">
        <v>42113.728703703702</v>
      </c>
      <c r="B831">
        <v>226384</v>
      </c>
      <c r="C831" t="s">
        <v>5</v>
      </c>
      <c r="D831" t="s">
        <v>7</v>
      </c>
      <c r="E831" s="4" t="s">
        <v>29</v>
      </c>
      <c r="F831" s="6">
        <f t="shared" si="36"/>
        <v>42113</v>
      </c>
      <c r="G831">
        <f t="shared" si="37"/>
        <v>0</v>
      </c>
      <c r="H831" t="str">
        <f>INDEX(State!$B$1:$I$1, MATCH(Data!$E831,State!$B$2:$I$2,0))</f>
        <v>Florida</v>
      </c>
      <c r="I831" t="str">
        <f t="shared" si="38"/>
        <v/>
      </c>
    </row>
    <row r="832" spans="1:9" x14ac:dyDescent="0.3">
      <c r="A832" s="1">
        <v>42113.730081018519</v>
      </c>
      <c r="B832">
        <v>226387</v>
      </c>
      <c r="C832" t="s">
        <v>3</v>
      </c>
      <c r="D832" t="s">
        <v>8</v>
      </c>
      <c r="E832" s="4" t="s">
        <v>29</v>
      </c>
      <c r="F832" s="6">
        <f t="shared" si="36"/>
        <v>42113</v>
      </c>
      <c r="G832">
        <f t="shared" si="37"/>
        <v>0</v>
      </c>
      <c r="H832" t="str">
        <f>INDEX(State!$B$1:$I$1, MATCH(Data!$E832,State!$B$2:$I$2,0))</f>
        <v>Florida</v>
      </c>
      <c r="I832" t="str">
        <f t="shared" si="38"/>
        <v/>
      </c>
    </row>
    <row r="833" spans="1:9" x14ac:dyDescent="0.3">
      <c r="A833" s="1">
        <v>42113.736354166664</v>
      </c>
      <c r="B833">
        <v>226397</v>
      </c>
      <c r="C833" t="s">
        <v>5</v>
      </c>
      <c r="D833" t="s">
        <v>10</v>
      </c>
      <c r="E833" s="4" t="s">
        <v>29</v>
      </c>
      <c r="F833" s="6">
        <f t="shared" si="36"/>
        <v>42113</v>
      </c>
      <c r="G833">
        <f t="shared" si="37"/>
        <v>0</v>
      </c>
      <c r="H833" t="str">
        <f>INDEX(State!$B$1:$I$1, MATCH(Data!$E833,State!$B$2:$I$2,0))</f>
        <v>Florida</v>
      </c>
      <c r="I833" t="str">
        <f t="shared" si="38"/>
        <v/>
      </c>
    </row>
    <row r="834" spans="1:9" x14ac:dyDescent="0.3">
      <c r="A834" s="1">
        <v>42113.736354166664</v>
      </c>
      <c r="B834">
        <v>226400</v>
      </c>
      <c r="C834" t="s">
        <v>3</v>
      </c>
      <c r="D834" t="s">
        <v>8</v>
      </c>
      <c r="E834" s="4" t="s">
        <v>29</v>
      </c>
      <c r="F834" s="6">
        <f t="shared" si="36"/>
        <v>42113</v>
      </c>
      <c r="G834">
        <f t="shared" si="37"/>
        <v>0</v>
      </c>
      <c r="H834" t="str">
        <f>INDEX(State!$B$1:$I$1, MATCH(Data!$E834,State!$B$2:$I$2,0))</f>
        <v>Florida</v>
      </c>
      <c r="I834" t="str">
        <f t="shared" si="38"/>
        <v/>
      </c>
    </row>
    <row r="835" spans="1:9" x14ac:dyDescent="0.3">
      <c r="A835" s="1">
        <v>42113.741886574076</v>
      </c>
      <c r="B835">
        <v>226408</v>
      </c>
      <c r="C835" t="s">
        <v>3</v>
      </c>
      <c r="D835" t="s">
        <v>8</v>
      </c>
      <c r="E835" s="4" t="s">
        <v>29</v>
      </c>
      <c r="F835" s="6">
        <f t="shared" ref="F835:F863" si="39">DATE(YEAR($A835),MONTH($A835),DAY($A835))</f>
        <v>42113</v>
      </c>
      <c r="G835">
        <f t="shared" ref="G835:G863" si="40">IF(AND($D835="Newsletters (internal)", $E835="New York"),1,0)</f>
        <v>0</v>
      </c>
      <c r="H835" t="str">
        <f>INDEX(State!$B$1:$I$1, MATCH(Data!$E835,State!$B$2:$I$2,0))</f>
        <v>Florida</v>
      </c>
      <c r="I835" t="str">
        <f t="shared" si="38"/>
        <v/>
      </c>
    </row>
    <row r="836" spans="1:9" x14ac:dyDescent="0.3">
      <c r="A836" s="1">
        <v>42113.743969907409</v>
      </c>
      <c r="B836">
        <v>226414</v>
      </c>
      <c r="C836" t="s">
        <v>3</v>
      </c>
      <c r="D836" t="s">
        <v>6</v>
      </c>
      <c r="E836" s="4" t="s">
        <v>29</v>
      </c>
      <c r="F836" s="6">
        <f t="shared" si="39"/>
        <v>42113</v>
      </c>
      <c r="G836">
        <f t="shared" si="40"/>
        <v>0</v>
      </c>
      <c r="H836" t="str">
        <f>INDEX(State!$B$1:$I$1, MATCH(Data!$E836,State!$B$2:$I$2,0))</f>
        <v>Florida</v>
      </c>
      <c r="I836" t="str">
        <f t="shared" ref="I836:I863" si="41">IF($F836 = DATE(2015,4,14),$B836,"")</f>
        <v/>
      </c>
    </row>
    <row r="837" spans="1:9" x14ac:dyDescent="0.3">
      <c r="A837" s="1">
        <v>42113.759247685186</v>
      </c>
      <c r="B837">
        <v>226423</v>
      </c>
      <c r="C837" t="s">
        <v>3</v>
      </c>
      <c r="D837" t="s">
        <v>8</v>
      </c>
      <c r="E837" s="4" t="s">
        <v>29</v>
      </c>
      <c r="F837" s="6">
        <f t="shared" si="39"/>
        <v>42113</v>
      </c>
      <c r="G837">
        <f t="shared" si="40"/>
        <v>0</v>
      </c>
      <c r="H837" t="str">
        <f>INDEX(State!$B$1:$I$1, MATCH(Data!$E837,State!$B$2:$I$2,0))</f>
        <v>Florida</v>
      </c>
      <c r="I837" t="str">
        <f t="shared" si="41"/>
        <v/>
      </c>
    </row>
    <row r="838" spans="1:9" x14ac:dyDescent="0.3">
      <c r="A838" s="1">
        <v>42113.759953703702</v>
      </c>
      <c r="B838">
        <v>226427</v>
      </c>
      <c r="C838" t="s">
        <v>3</v>
      </c>
      <c r="D838" t="s">
        <v>8</v>
      </c>
      <c r="E838" s="4" t="s">
        <v>29</v>
      </c>
      <c r="F838" s="6">
        <f t="shared" si="39"/>
        <v>42113</v>
      </c>
      <c r="G838">
        <f t="shared" si="40"/>
        <v>0</v>
      </c>
      <c r="H838" t="str">
        <f>INDEX(State!$B$1:$I$1, MATCH(Data!$E838,State!$B$2:$I$2,0))</f>
        <v>Florida</v>
      </c>
      <c r="I838" t="str">
        <f t="shared" si="41"/>
        <v/>
      </c>
    </row>
    <row r="839" spans="1:9" x14ac:dyDescent="0.3">
      <c r="A839" s="1">
        <v>42113.748136574075</v>
      </c>
      <c r="B839">
        <v>226428</v>
      </c>
      <c r="C839" t="s">
        <v>3</v>
      </c>
      <c r="D839" t="s">
        <v>8</v>
      </c>
      <c r="E839" s="4" t="s">
        <v>29</v>
      </c>
      <c r="F839" s="6">
        <f t="shared" si="39"/>
        <v>42113</v>
      </c>
      <c r="G839">
        <f t="shared" si="40"/>
        <v>0</v>
      </c>
      <c r="H839" t="str">
        <f>INDEX(State!$B$1:$I$1, MATCH(Data!$E839,State!$B$2:$I$2,0))</f>
        <v>Florida</v>
      </c>
      <c r="I839" t="str">
        <f t="shared" si="41"/>
        <v/>
      </c>
    </row>
    <row r="840" spans="1:9" x14ac:dyDescent="0.3">
      <c r="A840" s="1">
        <v>42113.752986111111</v>
      </c>
      <c r="B840">
        <v>226437</v>
      </c>
      <c r="C840" t="s">
        <v>3</v>
      </c>
      <c r="D840" t="s">
        <v>8</v>
      </c>
      <c r="E840" s="4" t="s">
        <v>29</v>
      </c>
      <c r="F840" s="6">
        <f t="shared" si="39"/>
        <v>42113</v>
      </c>
      <c r="G840">
        <f t="shared" si="40"/>
        <v>0</v>
      </c>
      <c r="H840" t="str">
        <f>INDEX(State!$B$1:$I$1, MATCH(Data!$E840,State!$B$2:$I$2,0))</f>
        <v>Florida</v>
      </c>
      <c r="I840" t="str">
        <f t="shared" si="41"/>
        <v/>
      </c>
    </row>
    <row r="841" spans="1:9" x14ac:dyDescent="0.3">
      <c r="A841" s="1">
        <v>42113.755787037036</v>
      </c>
      <c r="B841">
        <v>226445</v>
      </c>
      <c r="C841" t="s">
        <v>3</v>
      </c>
      <c r="D841" t="s">
        <v>6</v>
      </c>
      <c r="E841" s="4" t="s">
        <v>29</v>
      </c>
      <c r="F841" s="6">
        <f t="shared" si="39"/>
        <v>42113</v>
      </c>
      <c r="G841">
        <f t="shared" si="40"/>
        <v>0</v>
      </c>
      <c r="H841" t="str">
        <f>INDEX(State!$B$1:$I$1, MATCH(Data!$E841,State!$B$2:$I$2,0))</f>
        <v>Florida</v>
      </c>
      <c r="I841" t="str">
        <f t="shared" si="41"/>
        <v/>
      </c>
    </row>
    <row r="842" spans="1:9" x14ac:dyDescent="0.3">
      <c r="A842" s="1">
        <v>42113.768275462964</v>
      </c>
      <c r="B842">
        <v>226475</v>
      </c>
      <c r="C842" t="s">
        <v>3</v>
      </c>
      <c r="D842" t="s">
        <v>8</v>
      </c>
      <c r="E842" s="4" t="s">
        <v>29</v>
      </c>
      <c r="F842" s="6">
        <f t="shared" si="39"/>
        <v>42113</v>
      </c>
      <c r="G842">
        <f t="shared" si="40"/>
        <v>0</v>
      </c>
      <c r="H842" t="str">
        <f>INDEX(State!$B$1:$I$1, MATCH(Data!$E842,State!$B$2:$I$2,0))</f>
        <v>Florida</v>
      </c>
      <c r="I842" t="str">
        <f t="shared" si="41"/>
        <v/>
      </c>
    </row>
    <row r="843" spans="1:9" x14ac:dyDescent="0.3">
      <c r="A843" s="1">
        <v>42113.769675925927</v>
      </c>
      <c r="B843">
        <v>226477</v>
      </c>
      <c r="C843" t="s">
        <v>4</v>
      </c>
      <c r="D843" t="s">
        <v>8</v>
      </c>
      <c r="E843" s="4" t="s">
        <v>29</v>
      </c>
      <c r="F843" s="6">
        <f t="shared" si="39"/>
        <v>42113</v>
      </c>
      <c r="G843">
        <f t="shared" si="40"/>
        <v>0</v>
      </c>
      <c r="H843" t="str">
        <f>INDEX(State!$B$1:$I$1, MATCH(Data!$E843,State!$B$2:$I$2,0))</f>
        <v>Florida</v>
      </c>
      <c r="I843" t="str">
        <f t="shared" si="41"/>
        <v/>
      </c>
    </row>
    <row r="844" spans="1:9" x14ac:dyDescent="0.3">
      <c r="A844" s="1">
        <v>42113.773136574076</v>
      </c>
      <c r="B844">
        <v>226487</v>
      </c>
      <c r="C844" t="s">
        <v>3</v>
      </c>
      <c r="D844" t="s">
        <v>6</v>
      </c>
      <c r="E844" s="4" t="s">
        <v>29</v>
      </c>
      <c r="F844" s="6">
        <f t="shared" si="39"/>
        <v>42113</v>
      </c>
      <c r="G844">
        <f t="shared" si="40"/>
        <v>0</v>
      </c>
      <c r="H844" t="str">
        <f>INDEX(State!$B$1:$I$1, MATCH(Data!$E844,State!$B$2:$I$2,0))</f>
        <v>Florida</v>
      </c>
      <c r="I844" t="str">
        <f t="shared" si="41"/>
        <v/>
      </c>
    </row>
    <row r="845" spans="1:9" x14ac:dyDescent="0.3">
      <c r="A845" s="1">
        <v>42113.774537037039</v>
      </c>
      <c r="B845">
        <v>226489</v>
      </c>
      <c r="C845" t="s">
        <v>3</v>
      </c>
      <c r="D845" t="s">
        <v>8</v>
      </c>
      <c r="E845" s="4" t="s">
        <v>29</v>
      </c>
      <c r="F845" s="6">
        <f t="shared" si="39"/>
        <v>42113</v>
      </c>
      <c r="G845">
        <f t="shared" si="40"/>
        <v>0</v>
      </c>
      <c r="H845" t="str">
        <f>INDEX(State!$B$1:$I$1, MATCH(Data!$E845,State!$B$2:$I$2,0))</f>
        <v>Florida</v>
      </c>
      <c r="I845" t="str">
        <f t="shared" si="41"/>
        <v/>
      </c>
    </row>
    <row r="846" spans="1:9" x14ac:dyDescent="0.3">
      <c r="A846" s="1">
        <v>42113.780775462961</v>
      </c>
      <c r="B846">
        <v>226505</v>
      </c>
      <c r="C846" t="s">
        <v>3</v>
      </c>
      <c r="D846" t="s">
        <v>6</v>
      </c>
      <c r="E846" s="4" t="s">
        <v>29</v>
      </c>
      <c r="F846" s="6">
        <f t="shared" si="39"/>
        <v>42113</v>
      </c>
      <c r="G846">
        <f t="shared" si="40"/>
        <v>0</v>
      </c>
      <c r="H846" t="str">
        <f>INDEX(State!$B$1:$I$1, MATCH(Data!$E846,State!$B$2:$I$2,0))</f>
        <v>Florida</v>
      </c>
      <c r="I846" t="str">
        <f t="shared" si="41"/>
        <v/>
      </c>
    </row>
    <row r="847" spans="1:9" x14ac:dyDescent="0.3">
      <c r="A847" s="1">
        <v>42113.781493055554</v>
      </c>
      <c r="B847">
        <v>226510</v>
      </c>
      <c r="C847" t="s">
        <v>3</v>
      </c>
      <c r="D847" t="s">
        <v>6</v>
      </c>
      <c r="E847" s="4" t="s">
        <v>29</v>
      </c>
      <c r="F847" s="6">
        <f t="shared" si="39"/>
        <v>42113</v>
      </c>
      <c r="G847">
        <f t="shared" si="40"/>
        <v>0</v>
      </c>
      <c r="H847" t="str">
        <f>INDEX(State!$B$1:$I$1, MATCH(Data!$E847,State!$B$2:$I$2,0))</f>
        <v>Florida</v>
      </c>
      <c r="I847" t="str">
        <f t="shared" si="41"/>
        <v/>
      </c>
    </row>
    <row r="848" spans="1:9" x14ac:dyDescent="0.3">
      <c r="A848" s="1">
        <v>42113.788425925923</v>
      </c>
      <c r="B848">
        <v>226525</v>
      </c>
      <c r="C848" t="s">
        <v>5</v>
      </c>
      <c r="D848" t="s">
        <v>6</v>
      </c>
      <c r="E848" s="4" t="s">
        <v>29</v>
      </c>
      <c r="F848" s="6">
        <f t="shared" si="39"/>
        <v>42113</v>
      </c>
      <c r="G848">
        <f t="shared" si="40"/>
        <v>0</v>
      </c>
      <c r="H848" t="str">
        <f>INDEX(State!$B$1:$I$1, MATCH(Data!$E848,State!$B$2:$I$2,0))</f>
        <v>Florida</v>
      </c>
      <c r="I848" t="str">
        <f t="shared" si="41"/>
        <v/>
      </c>
    </row>
    <row r="849" spans="1:9" x14ac:dyDescent="0.3">
      <c r="A849" s="1">
        <v>42113.796759259261</v>
      </c>
      <c r="B849">
        <v>226539</v>
      </c>
      <c r="C849" t="s">
        <v>3</v>
      </c>
      <c r="D849" t="s">
        <v>6</v>
      </c>
      <c r="E849" s="4" t="s">
        <v>29</v>
      </c>
      <c r="F849" s="6">
        <f t="shared" si="39"/>
        <v>42113</v>
      </c>
      <c r="G849">
        <f t="shared" si="40"/>
        <v>0</v>
      </c>
      <c r="H849" t="str">
        <f>INDEX(State!$B$1:$I$1, MATCH(Data!$E849,State!$B$2:$I$2,0))</f>
        <v>Florida</v>
      </c>
      <c r="I849" t="str">
        <f t="shared" si="41"/>
        <v/>
      </c>
    </row>
    <row r="850" spans="1:9" x14ac:dyDescent="0.3">
      <c r="A850" s="1">
        <v>42113.809247685182</v>
      </c>
      <c r="B850">
        <v>226544</v>
      </c>
      <c r="C850" t="s">
        <v>3</v>
      </c>
      <c r="D850" t="s">
        <v>8</v>
      </c>
      <c r="E850" s="4" t="s">
        <v>29</v>
      </c>
      <c r="F850" s="6">
        <f t="shared" si="39"/>
        <v>42113</v>
      </c>
      <c r="G850">
        <f t="shared" si="40"/>
        <v>0</v>
      </c>
      <c r="H850" t="str">
        <f>INDEX(State!$B$1:$I$1, MATCH(Data!$E850,State!$B$2:$I$2,0))</f>
        <v>Florida</v>
      </c>
      <c r="I850" t="str">
        <f t="shared" si="41"/>
        <v/>
      </c>
    </row>
    <row r="851" spans="1:9" x14ac:dyDescent="0.3">
      <c r="A851" s="1">
        <v>42113.812719907408</v>
      </c>
      <c r="B851">
        <v>226562</v>
      </c>
      <c r="C851" t="s">
        <v>3</v>
      </c>
      <c r="D851" t="s">
        <v>8</v>
      </c>
      <c r="E851" s="4" t="s">
        <v>29</v>
      </c>
      <c r="F851" s="6">
        <f t="shared" si="39"/>
        <v>42113</v>
      </c>
      <c r="G851">
        <f t="shared" si="40"/>
        <v>0</v>
      </c>
      <c r="H851" t="str">
        <f>INDEX(State!$B$1:$I$1, MATCH(Data!$E851,State!$B$2:$I$2,0))</f>
        <v>Florida</v>
      </c>
      <c r="I851" t="str">
        <f t="shared" si="41"/>
        <v/>
      </c>
    </row>
    <row r="852" spans="1:9" x14ac:dyDescent="0.3">
      <c r="A852" s="1">
        <v>42113.8203587963</v>
      </c>
      <c r="B852">
        <v>226575</v>
      </c>
      <c r="C852" t="s">
        <v>3</v>
      </c>
      <c r="D852" t="s">
        <v>6</v>
      </c>
      <c r="E852" s="4" t="s">
        <v>29</v>
      </c>
      <c r="F852" s="6">
        <f t="shared" si="39"/>
        <v>42113</v>
      </c>
      <c r="G852">
        <f t="shared" si="40"/>
        <v>0</v>
      </c>
      <c r="H852" t="str">
        <f>INDEX(State!$B$1:$I$1, MATCH(Data!$E852,State!$B$2:$I$2,0))</f>
        <v>Florida</v>
      </c>
      <c r="I852" t="str">
        <f t="shared" si="41"/>
        <v/>
      </c>
    </row>
    <row r="853" spans="1:9" x14ac:dyDescent="0.3">
      <c r="A853" s="1">
        <v>42113.830787037034</v>
      </c>
      <c r="B853">
        <v>226594</v>
      </c>
      <c r="C853" t="s">
        <v>3</v>
      </c>
      <c r="D853" t="s">
        <v>6</v>
      </c>
      <c r="E853" s="4" t="s">
        <v>29</v>
      </c>
      <c r="F853" s="6">
        <f t="shared" si="39"/>
        <v>42113</v>
      </c>
      <c r="G853">
        <f t="shared" si="40"/>
        <v>0</v>
      </c>
      <c r="H853" t="str">
        <f>INDEX(State!$B$1:$I$1, MATCH(Data!$E853,State!$B$2:$I$2,0))</f>
        <v>Florida</v>
      </c>
      <c r="I853" t="str">
        <f t="shared" si="41"/>
        <v/>
      </c>
    </row>
    <row r="854" spans="1:9" x14ac:dyDescent="0.3">
      <c r="A854" s="1">
        <v>42113.83079861111</v>
      </c>
      <c r="B854">
        <v>226594</v>
      </c>
      <c r="C854" t="s">
        <v>5</v>
      </c>
      <c r="D854" t="s">
        <v>6</v>
      </c>
      <c r="E854" s="4" t="s">
        <v>29</v>
      </c>
      <c r="F854" s="6">
        <f t="shared" si="39"/>
        <v>42113</v>
      </c>
      <c r="G854">
        <f t="shared" si="40"/>
        <v>0</v>
      </c>
      <c r="H854" t="str">
        <f>INDEX(State!$B$1:$I$1, MATCH(Data!$E854,State!$B$2:$I$2,0))</f>
        <v>Florida</v>
      </c>
      <c r="I854" t="str">
        <f t="shared" si="41"/>
        <v/>
      </c>
    </row>
    <row r="855" spans="1:9" x14ac:dyDescent="0.3">
      <c r="A855" s="1">
        <v>42113.836319444446</v>
      </c>
      <c r="B855">
        <v>226601</v>
      </c>
      <c r="C855" t="s">
        <v>3</v>
      </c>
      <c r="D855" t="s">
        <v>8</v>
      </c>
      <c r="E855" s="4" t="s">
        <v>29</v>
      </c>
      <c r="F855" s="6">
        <f t="shared" si="39"/>
        <v>42113</v>
      </c>
      <c r="G855">
        <f t="shared" si="40"/>
        <v>0</v>
      </c>
      <c r="H855" t="str">
        <f>INDEX(State!$B$1:$I$1, MATCH(Data!$E855,State!$B$2:$I$2,0))</f>
        <v>Florida</v>
      </c>
      <c r="I855" t="str">
        <f t="shared" si="41"/>
        <v/>
      </c>
    </row>
    <row r="856" spans="1:9" x14ac:dyDescent="0.3">
      <c r="A856" s="1">
        <v>42113.866875</v>
      </c>
      <c r="B856">
        <v>226627</v>
      </c>
      <c r="C856" t="s">
        <v>5</v>
      </c>
      <c r="D856" t="s">
        <v>8</v>
      </c>
      <c r="E856" s="4" t="s">
        <v>29</v>
      </c>
      <c r="F856" s="6">
        <f t="shared" si="39"/>
        <v>42113</v>
      </c>
      <c r="G856">
        <f t="shared" si="40"/>
        <v>0</v>
      </c>
      <c r="H856" t="str">
        <f>INDEX(State!$B$1:$I$1, MATCH(Data!$E856,State!$B$2:$I$2,0))</f>
        <v>Florida</v>
      </c>
      <c r="I856" t="str">
        <f t="shared" si="41"/>
        <v/>
      </c>
    </row>
    <row r="857" spans="1:9" x14ac:dyDescent="0.3">
      <c r="A857" s="1">
        <v>42113.871053240742</v>
      </c>
      <c r="B857">
        <v>226642</v>
      </c>
      <c r="C857" t="s">
        <v>3</v>
      </c>
      <c r="D857" t="s">
        <v>8</v>
      </c>
      <c r="E857" s="4" t="s">
        <v>29</v>
      </c>
      <c r="F857" s="6">
        <f t="shared" si="39"/>
        <v>42113</v>
      </c>
      <c r="G857">
        <f t="shared" si="40"/>
        <v>0</v>
      </c>
      <c r="H857" t="str">
        <f>INDEX(State!$B$1:$I$1, MATCH(Data!$E857,State!$B$2:$I$2,0))</f>
        <v>Florida</v>
      </c>
      <c r="I857" t="str">
        <f t="shared" si="41"/>
        <v/>
      </c>
    </row>
    <row r="858" spans="1:9" x14ac:dyDescent="0.3">
      <c r="A858" s="1">
        <v>42113.902997685182</v>
      </c>
      <c r="B858">
        <v>226656</v>
      </c>
      <c r="C858" t="s">
        <v>3</v>
      </c>
      <c r="D858" t="s">
        <v>6</v>
      </c>
      <c r="E858" s="4" t="s">
        <v>29</v>
      </c>
      <c r="F858" s="6">
        <f t="shared" si="39"/>
        <v>42113</v>
      </c>
      <c r="G858">
        <f t="shared" si="40"/>
        <v>0</v>
      </c>
      <c r="H858" t="str">
        <f>INDEX(State!$B$1:$I$1, MATCH(Data!$E858,State!$B$2:$I$2,0))</f>
        <v>Florida</v>
      </c>
      <c r="I858" t="str">
        <f t="shared" si="41"/>
        <v/>
      </c>
    </row>
    <row r="859" spans="1:9" x14ac:dyDescent="0.3">
      <c r="A859" s="1">
        <v>42113.899525462963</v>
      </c>
      <c r="B859">
        <v>226658</v>
      </c>
      <c r="C859" t="s">
        <v>3</v>
      </c>
      <c r="D859" t="s">
        <v>8</v>
      </c>
      <c r="E859" s="4" t="s">
        <v>29</v>
      </c>
      <c r="F859" s="6">
        <f t="shared" si="39"/>
        <v>42113</v>
      </c>
      <c r="G859">
        <f t="shared" si="40"/>
        <v>0</v>
      </c>
      <c r="H859" t="str">
        <f>INDEX(State!$B$1:$I$1, MATCH(Data!$E859,State!$B$2:$I$2,0))</f>
        <v>Florida</v>
      </c>
      <c r="I859" t="str">
        <f t="shared" si="41"/>
        <v/>
      </c>
    </row>
    <row r="860" spans="1:9" x14ac:dyDescent="0.3">
      <c r="A860" s="1">
        <v>42113.926608796297</v>
      </c>
      <c r="B860">
        <v>226671</v>
      </c>
      <c r="C860" t="s">
        <v>5</v>
      </c>
      <c r="D860" t="s">
        <v>7</v>
      </c>
      <c r="E860" s="4" t="s">
        <v>29</v>
      </c>
      <c r="F860" s="6">
        <f t="shared" si="39"/>
        <v>42113</v>
      </c>
      <c r="G860">
        <f t="shared" si="40"/>
        <v>0</v>
      </c>
      <c r="H860" t="str">
        <f>INDEX(State!$B$1:$I$1, MATCH(Data!$E860,State!$B$2:$I$2,0))</f>
        <v>Florida</v>
      </c>
      <c r="I860" t="str">
        <f t="shared" si="41"/>
        <v/>
      </c>
    </row>
    <row r="861" spans="1:9" x14ac:dyDescent="0.3">
      <c r="A861" s="1">
        <v>42113.939803240741</v>
      </c>
      <c r="B861">
        <v>226678</v>
      </c>
      <c r="C861" t="s">
        <v>3</v>
      </c>
      <c r="D861" t="s">
        <v>8</v>
      </c>
      <c r="E861" s="4" t="s">
        <v>29</v>
      </c>
      <c r="F861" s="6">
        <f t="shared" si="39"/>
        <v>42113</v>
      </c>
      <c r="G861">
        <f t="shared" si="40"/>
        <v>0</v>
      </c>
      <c r="H861" t="str">
        <f>INDEX(State!$B$1:$I$1, MATCH(Data!$E861,State!$B$2:$I$2,0))</f>
        <v>Florida</v>
      </c>
      <c r="I861" t="str">
        <f t="shared" si="41"/>
        <v/>
      </c>
    </row>
    <row r="862" spans="1:9" x14ac:dyDescent="0.3">
      <c r="A862" s="1">
        <v>42113.954375000001</v>
      </c>
      <c r="B862">
        <v>226683</v>
      </c>
      <c r="C862" t="s">
        <v>3</v>
      </c>
      <c r="D862" t="s">
        <v>7</v>
      </c>
      <c r="E862" s="4" t="s">
        <v>29</v>
      </c>
      <c r="F862" s="6">
        <f t="shared" si="39"/>
        <v>42113</v>
      </c>
      <c r="G862">
        <f t="shared" si="40"/>
        <v>0</v>
      </c>
      <c r="H862" t="str">
        <f>INDEX(State!$B$1:$I$1, MATCH(Data!$E862,State!$B$2:$I$2,0))</f>
        <v>Florida</v>
      </c>
      <c r="I862" t="str">
        <f t="shared" si="41"/>
        <v/>
      </c>
    </row>
    <row r="863" spans="1:9" x14ac:dyDescent="0.3">
      <c r="A863" s="1">
        <v>42113.996053240742</v>
      </c>
      <c r="B863">
        <v>226697</v>
      </c>
      <c r="C863" t="s">
        <v>3</v>
      </c>
      <c r="D863" t="s">
        <v>7</v>
      </c>
      <c r="E863" s="4" t="s">
        <v>29</v>
      </c>
      <c r="F863" s="6">
        <f t="shared" si="39"/>
        <v>42113</v>
      </c>
      <c r="G863">
        <f t="shared" si="40"/>
        <v>0</v>
      </c>
      <c r="H863" t="str">
        <f>INDEX(State!$B$1:$I$1, MATCH(Data!$E863,State!$B$2:$I$2,0))</f>
        <v>Florida</v>
      </c>
      <c r="I863" t="str">
        <f t="shared" si="41"/>
        <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
  <sheetViews>
    <sheetView workbookViewId="0">
      <selection activeCell="B2" sqref="B2"/>
    </sheetView>
  </sheetViews>
  <sheetFormatPr defaultColWidth="8.77734375" defaultRowHeight="14.4" x14ac:dyDescent="0.3"/>
  <sheetData>
    <row r="1" spans="1:9" x14ac:dyDescent="0.3">
      <c r="A1" s="3" t="s">
        <v>36</v>
      </c>
      <c r="B1" t="s">
        <v>31</v>
      </c>
      <c r="C1" t="s">
        <v>31</v>
      </c>
      <c r="D1" t="s">
        <v>31</v>
      </c>
      <c r="E1" t="s">
        <v>32</v>
      </c>
      <c r="F1" t="s">
        <v>33</v>
      </c>
      <c r="G1" t="s">
        <v>25</v>
      </c>
      <c r="H1" t="s">
        <v>34</v>
      </c>
      <c r="I1" t="s">
        <v>23</v>
      </c>
    </row>
    <row r="2" spans="1:9" x14ac:dyDescent="0.3">
      <c r="A2" s="3" t="s">
        <v>35</v>
      </c>
      <c r="B2" t="s">
        <v>30</v>
      </c>
      <c r="C2" t="s">
        <v>26</v>
      </c>
      <c r="D2" t="s">
        <v>27</v>
      </c>
      <c r="E2" t="s">
        <v>29</v>
      </c>
      <c r="F2" t="s">
        <v>28</v>
      </c>
      <c r="G2" t="s">
        <v>25</v>
      </c>
      <c r="H2" t="s">
        <v>24</v>
      </c>
      <c r="I2" t="s">
        <v>23</v>
      </c>
    </row>
  </sheetData>
  <sheetProtection password="E107" sheet="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452E2-52A2-413C-B6BB-DD42C95F7EC7}">
  <dimension ref="A1:H27"/>
  <sheetViews>
    <sheetView topLeftCell="A2" workbookViewId="0">
      <selection activeCell="C4" sqref="C4"/>
    </sheetView>
  </sheetViews>
  <sheetFormatPr defaultRowHeight="14.4" x14ac:dyDescent="0.3"/>
  <cols>
    <col min="1" max="1" width="33" bestFit="1" customWidth="1"/>
    <col min="2" max="2" width="28" bestFit="1" customWidth="1"/>
    <col min="3" max="3" width="51.44140625" customWidth="1"/>
    <col min="6" max="6" width="19.109375" bestFit="1" customWidth="1"/>
    <col min="7" max="7" width="21.109375" bestFit="1" customWidth="1"/>
    <col min="8" max="8" width="21.5546875" bestFit="1" customWidth="1"/>
  </cols>
  <sheetData>
    <row r="1" spans="1:8" x14ac:dyDescent="0.3">
      <c r="A1" t="s">
        <v>51</v>
      </c>
      <c r="B1" t="s">
        <v>59</v>
      </c>
      <c r="C1" t="s">
        <v>60</v>
      </c>
    </row>
    <row r="2" spans="1:8" ht="57.6" x14ac:dyDescent="0.3">
      <c r="A2" s="5" t="s">
        <v>58</v>
      </c>
      <c r="B2" s="5" cm="1">
        <f t="array" ref="B2">INDEX(Data!B2:B863, MATCH(MAX(COUNTIF(Data!B2:B863,Data!B2:B863)), COUNTIF(Data!B2:B863,Data!B2:B863),0))</f>
        <v>220418</v>
      </c>
      <c r="C2" s="9" t="s">
        <v>61</v>
      </c>
      <c r="D2" s="5"/>
    </row>
    <row r="3" spans="1:8" ht="86.4" x14ac:dyDescent="0.3">
      <c r="A3" s="5" t="s">
        <v>52</v>
      </c>
      <c r="B3" s="5" t="str" cm="1">
        <f t="array" ref="B3">INDEX(Data!E2:E863, MATCH(MAX(COUNTIF(Data!B2:B863,Data!B2:B863)), COUNTIF(Data!B2:B863,Data!B2:B863),0))</f>
        <v>Philadelphia</v>
      </c>
      <c r="C3" s="9" t="s">
        <v>62</v>
      </c>
      <c r="D3" s="5"/>
    </row>
    <row r="4" spans="1:8" ht="144" x14ac:dyDescent="0.3">
      <c r="A4" s="5">
        <v>2</v>
      </c>
      <c r="B4" s="5" cm="1">
        <f t="array" ref="B4">SUM(--(COUNTIF(Data!B2:B863,Data!B1:B863)&gt;1))</f>
        <v>9</v>
      </c>
      <c r="C4" s="9" t="s">
        <v>68</v>
      </c>
      <c r="D4" s="5"/>
    </row>
    <row r="5" spans="1:8" ht="72" x14ac:dyDescent="0.3">
      <c r="A5" s="5">
        <v>3</v>
      </c>
      <c r="B5" s="5" t="s">
        <v>82</v>
      </c>
      <c r="C5" s="9" t="s">
        <v>83</v>
      </c>
      <c r="D5" s="5"/>
      <c r="F5" t="s">
        <v>81</v>
      </c>
      <c r="G5" s="7" t="s">
        <v>79</v>
      </c>
      <c r="H5" t="s">
        <v>80</v>
      </c>
    </row>
    <row r="6" spans="1:8" ht="158.4" x14ac:dyDescent="0.3">
      <c r="A6" s="5" t="s">
        <v>53</v>
      </c>
      <c r="B6" s="10" cm="1">
        <f t="array" ref="B6">MIN(IF(TEXT(Data!$A$2:$A$863,"mm/dd/yyyy") = "04/14/2015",Data!$A$2:$A$863))</f>
        <v>42108.136319444442</v>
      </c>
      <c r="C6" s="9" t="s">
        <v>84</v>
      </c>
      <c r="D6" s="5"/>
      <c r="G6" s="8" t="s">
        <v>72</v>
      </c>
      <c r="H6">
        <v>105</v>
      </c>
    </row>
    <row r="7" spans="1:8" ht="43.2" x14ac:dyDescent="0.3">
      <c r="A7" s="5" t="s">
        <v>54</v>
      </c>
      <c r="B7" s="10" cm="1">
        <f t="array" ref="B7">MAX(IF(TEXT(Data!$A$2:$A$863,"mm/dd/yyyy") = "04/14/2015",Data!$A$2:$A$863))</f>
        <v>42108.967581018522</v>
      </c>
      <c r="C7" s="9" t="s">
        <v>85</v>
      </c>
      <c r="D7" s="5"/>
      <c r="G7" s="8" t="s">
        <v>73</v>
      </c>
      <c r="H7">
        <v>221</v>
      </c>
    </row>
    <row r="8" spans="1:8" ht="86.4" x14ac:dyDescent="0.3">
      <c r="A8" s="5" t="s">
        <v>55</v>
      </c>
      <c r="B8" s="5">
        <f>COUNTIF(Data!$C$2:$C$863,"*for 2 people*")</f>
        <v>720</v>
      </c>
      <c r="C8" s="9" t="s">
        <v>86</v>
      </c>
      <c r="D8" s="5"/>
      <c r="G8" s="8" t="s">
        <v>74</v>
      </c>
      <c r="H8">
        <v>187</v>
      </c>
    </row>
    <row r="9" spans="1:8" ht="28.8" x14ac:dyDescent="0.3">
      <c r="A9" s="5" t="s">
        <v>56</v>
      </c>
      <c r="B9" s="5">
        <f>COUNTIF(Data!$C$2:$C$863,"*for 4 people*")</f>
        <v>142</v>
      </c>
      <c r="C9" s="9" t="s">
        <v>87</v>
      </c>
      <c r="D9" s="5"/>
      <c r="G9" s="8" t="s">
        <v>75</v>
      </c>
      <c r="H9">
        <v>63</v>
      </c>
    </row>
    <row r="10" spans="1:8" ht="57.6" x14ac:dyDescent="0.3">
      <c r="A10" s="5">
        <v>6</v>
      </c>
      <c r="B10" s="5">
        <f>COUNTIFS(Data!$C$2:$C$863,"*vegetarian*",Data!$A$2:$A$863,"&gt;=04/14/2015",Data!$A$2:$A$863,"&lt;04/15/2015",Data!$D$2:$D$863,"*Newsletters (internal)*")</f>
        <v>11</v>
      </c>
      <c r="C10" s="9" t="s">
        <v>88</v>
      </c>
      <c r="D10" s="5"/>
      <c r="G10" s="8" t="s">
        <v>76</v>
      </c>
      <c r="H10">
        <v>71</v>
      </c>
    </row>
    <row r="11" spans="1:8" ht="72" x14ac:dyDescent="0.3">
      <c r="A11" s="5">
        <v>7</v>
      </c>
      <c r="B11" s="11">
        <f>DATE(YEAR(Data!$A2),MONTH(Data!$A2),DAY(Data!$A2))</f>
        <v>42111</v>
      </c>
      <c r="C11" s="9" t="s">
        <v>64</v>
      </c>
      <c r="D11" s="5"/>
      <c r="G11" s="8" t="s">
        <v>77</v>
      </c>
      <c r="H11">
        <v>87</v>
      </c>
    </row>
    <row r="12" spans="1:8" ht="57.6" x14ac:dyDescent="0.3">
      <c r="A12" s="5">
        <v>8</v>
      </c>
      <c r="B12" s="5">
        <f>COUNTIFS(Data!$C$2:$C$863,"Classic - 3 meals per week for 2 people",Data!$D$2:$D$863,"TV / Radio Advertising")</f>
        <v>203</v>
      </c>
      <c r="C12" s="9" t="s">
        <v>89</v>
      </c>
      <c r="D12" s="5"/>
      <c r="G12" s="8" t="s">
        <v>78</v>
      </c>
      <c r="H12">
        <v>128</v>
      </c>
    </row>
    <row r="13" spans="1:8" ht="72" x14ac:dyDescent="0.3">
      <c r="A13" s="5">
        <v>9</v>
      </c>
      <c r="B13" s="5">
        <f>IF(AND(Data!$D37="Newsletters (internal)", Data!$E37="New York"),1,0)</f>
        <v>1</v>
      </c>
      <c r="C13" s="9" t="s">
        <v>66</v>
      </c>
      <c r="D13" s="5"/>
      <c r="G13" s="8" t="s">
        <v>71</v>
      </c>
      <c r="H13">
        <v>862</v>
      </c>
    </row>
    <row r="14" spans="1:8" ht="57.6" x14ac:dyDescent="0.3">
      <c r="A14" s="5">
        <v>10</v>
      </c>
      <c r="B14" s="5" t="str">
        <f>INDEX(State!$B$1:$I$1, MATCH(Data!$E2,State!$B$2:$I$2,0))</f>
        <v>California</v>
      </c>
      <c r="C14" s="9" t="s">
        <v>67</v>
      </c>
      <c r="D14" s="5"/>
    </row>
    <row r="15" spans="1:8" ht="288" x14ac:dyDescent="0.3">
      <c r="A15" s="5">
        <v>11</v>
      </c>
      <c r="B15" s="5" t="s">
        <v>91</v>
      </c>
      <c r="C15" s="9" t="s">
        <v>92</v>
      </c>
      <c r="D15" s="5"/>
    </row>
    <row r="16" spans="1:8" ht="144" x14ac:dyDescent="0.3">
      <c r="A16" s="5" t="s">
        <v>57</v>
      </c>
      <c r="B16" s="5">
        <f>IF(Data!$F3 = DATE(2015,4,14),Data!$B3,"")</f>
        <v>103289</v>
      </c>
      <c r="C16" s="9" t="s">
        <v>94</v>
      </c>
      <c r="D16" s="5">
        <f>COUNT(Data!I2:I863)</f>
        <v>221</v>
      </c>
    </row>
    <row r="19" spans="7:8" x14ac:dyDescent="0.3">
      <c r="G19" t="s">
        <v>90</v>
      </c>
    </row>
    <row r="20" spans="7:8" x14ac:dyDescent="0.3">
      <c r="G20" s="7" t="s">
        <v>35</v>
      </c>
      <c r="H20" t="s">
        <v>30</v>
      </c>
    </row>
    <row r="22" spans="7:8" x14ac:dyDescent="0.3">
      <c r="G22" s="7" t="s">
        <v>70</v>
      </c>
      <c r="H22" t="s">
        <v>69</v>
      </c>
    </row>
    <row r="23" spans="7:8" x14ac:dyDescent="0.3">
      <c r="G23" s="8" t="s">
        <v>6</v>
      </c>
      <c r="H23">
        <v>83</v>
      </c>
    </row>
    <row r="24" spans="7:8" x14ac:dyDescent="0.3">
      <c r="G24" s="8" t="s">
        <v>7</v>
      </c>
      <c r="H24">
        <v>35</v>
      </c>
    </row>
    <row r="25" spans="7:8" x14ac:dyDescent="0.3">
      <c r="G25" s="8" t="s">
        <v>10</v>
      </c>
      <c r="H25">
        <v>39</v>
      </c>
    </row>
    <row r="26" spans="7:8" x14ac:dyDescent="0.3">
      <c r="G26" s="8" t="s">
        <v>8</v>
      </c>
      <c r="H26">
        <v>56</v>
      </c>
    </row>
    <row r="27" spans="7:8" x14ac:dyDescent="0.3">
      <c r="G27" s="8" t="s">
        <v>71</v>
      </c>
      <c r="H27">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Questions</vt:lpstr>
      <vt:lpstr>Data</vt:lpstr>
      <vt:lpstr>State</vt:lpstr>
      <vt:lpstr>Calculations &amp; Explanations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dc:creator>
  <cp:lastModifiedBy>Adam Walters</cp:lastModifiedBy>
  <dcterms:created xsi:type="dcterms:W3CDTF">2015-04-28T13:21:35Z</dcterms:created>
  <dcterms:modified xsi:type="dcterms:W3CDTF">2024-05-17T20:03:07Z</dcterms:modified>
</cp:coreProperties>
</file>