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damdanielgreen/Desktop/Logistics A2/Questions/LP/"/>
    </mc:Choice>
  </mc:AlternateContent>
  <xr:revisionPtr revIDLastSave="0" documentId="13_ncr:1_{AB36A53D-12BA-0944-8EE6-EA4091D35C95}" xr6:coauthVersionLast="47" xr6:coauthVersionMax="47" xr10:uidLastSave="{00000000-0000-0000-0000-000000000000}"/>
  <bookViews>
    <workbookView xWindow="0" yWindow="0" windowWidth="28800" windowHeight="18000" activeTab="5" xr2:uid="{70F4F0C9-AA41-493A-8EF4-63519FD3BDA6}"/>
  </bookViews>
  <sheets>
    <sheet name="Q1" sheetId="1" r:id="rId1"/>
    <sheet name="Q1 (2)" sheetId="5" r:id="rId2"/>
    <sheet name="Answer Report 1" sheetId="6" r:id="rId3"/>
    <sheet name="Sensitivity Report 1" sheetId="7" r:id="rId4"/>
    <sheet name="Q2" sheetId="2" r:id="rId5"/>
    <sheet name="Q3" sheetId="4" r:id="rId6"/>
  </sheets>
  <definedNames>
    <definedName name="solver_adj" localSheetId="1" hidden="1">'Q1 (2)'!$B$25:$C$25</definedName>
    <definedName name="solver_cvg" localSheetId="1" hidden="1">0.0001</definedName>
    <definedName name="solver_drv" localSheetId="1" hidden="1">1</definedName>
    <definedName name="solver_eng" localSheetId="1" hidden="1">2</definedName>
    <definedName name="solver_eng" localSheetId="5" hidden="1">1</definedName>
    <definedName name="solver_itr" localSheetId="1" hidden="1">2147483647</definedName>
    <definedName name="solver_lhs1" localSheetId="1" hidden="1">'Q1 (2)'!$D$31:$D$32</definedName>
    <definedName name="solver_lin" localSheetId="1" hidden="1">1</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eg" localSheetId="5" hidden="1">1</definedName>
    <definedName name="solver_nod" localSheetId="1" hidden="1">2147483647</definedName>
    <definedName name="solver_num" localSheetId="1" hidden="1">1</definedName>
    <definedName name="solver_num" localSheetId="5" hidden="1">0</definedName>
    <definedName name="solver_opt" localSheetId="1" hidden="1">'Q1 (2)'!$D$24</definedName>
    <definedName name="solver_opt" localSheetId="5" hidden="1">'Q3'!$V$24</definedName>
    <definedName name="solver_pre" localSheetId="1" hidden="1">0.000001</definedName>
    <definedName name="solver_rbv" localSheetId="1" hidden="1">1</definedName>
    <definedName name="solver_rel1" localSheetId="1" hidden="1">1</definedName>
    <definedName name="solver_rhs1" localSheetId="1" hidden="1">'Q1 (2)'!$F$31:$F$32</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typ" localSheetId="5" hidden="1">1</definedName>
    <definedName name="solver_val" localSheetId="1" hidden="1">0</definedName>
    <definedName name="solver_val" localSheetId="5" hidden="1">0</definedName>
    <definedName name="solver_ver" localSheetId="1" hidden="1">2</definedName>
    <definedName name="solver_ver" localSheetId="5"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 i="4" l="1"/>
  <c r="G55" i="4"/>
  <c r="B54" i="4"/>
  <c r="E59" i="4"/>
  <c r="E55" i="4"/>
  <c r="D55" i="4"/>
  <c r="B56" i="4"/>
  <c r="D32" i="5"/>
  <c r="D31" i="5"/>
  <c r="D24" i="5"/>
  <c r="D32" i="1"/>
  <c r="D31" i="1"/>
  <c r="D24" i="1"/>
</calcChain>
</file>

<file path=xl/sharedStrings.xml><?xml version="1.0" encoding="utf-8"?>
<sst xmlns="http://schemas.openxmlformats.org/spreadsheetml/2006/main" count="241" uniqueCount="117">
  <si>
    <t>(based on 7-14 in Render and Stair).</t>
  </si>
  <si>
    <t>Wiring hours available:</t>
  </si>
  <si>
    <t>Drilling hours available:</t>
  </si>
  <si>
    <t>Q1: formulate the LP problem.</t>
  </si>
  <si>
    <t>Q2: graphically visualize the LP problem.</t>
  </si>
  <si>
    <t>- clearly indicate all constraints, the feasible region, and the optimal solution.</t>
  </si>
  <si>
    <t>Q3: confirm the optimal solution found in Q2 by solving the LP using Solver in Excel.</t>
  </si>
  <si>
    <t>Q4: how much slack or surplus is there for each of the constraints at the optimal solution?</t>
  </si>
  <si>
    <t>(7-27 in Render and Stair)</t>
  </si>
  <si>
    <t>Consider the following four LP formulations. Using a graphical approach, determine:</t>
  </si>
  <si>
    <t>a) which formulation has more than one optimal solution</t>
  </si>
  <si>
    <t>b) which formulation is unbounded</t>
  </si>
  <si>
    <t>c) which formulation has no feasible region</t>
  </si>
  <si>
    <t>d) which formulation is correct as is</t>
  </si>
  <si>
    <t>Result: Solver found a solution.  All Constraints and optimality conditions are satisfied.</t>
  </si>
  <si>
    <t>Microsoft Excel 16.0 Answer Report</t>
  </si>
  <si>
    <t>Microsoft Excel 16.0 Sensitivity Report</t>
  </si>
  <si>
    <t>Variable Cells</t>
  </si>
  <si>
    <t>Final</t>
  </si>
  <si>
    <t>Reduced</t>
  </si>
  <si>
    <t>Objective</t>
  </si>
  <si>
    <t>Allowable</t>
  </si>
  <si>
    <t>Name</t>
  </si>
  <si>
    <t>Original Value</t>
  </si>
  <si>
    <t>Final Value</t>
  </si>
  <si>
    <t>Integer</t>
  </si>
  <si>
    <t>Value</t>
  </si>
  <si>
    <t>Cost</t>
  </si>
  <si>
    <t>Coefficient</t>
  </si>
  <si>
    <t>Increase</t>
  </si>
  <si>
    <t>Decrease</t>
  </si>
  <si>
    <t>solution Fish</t>
  </si>
  <si>
    <t>Contin</t>
  </si>
  <si>
    <t>solution Thruster</t>
  </si>
  <si>
    <t>solution Quad</t>
  </si>
  <si>
    <t>solution Noserider</t>
  </si>
  <si>
    <t>Constraints</t>
  </si>
  <si>
    <t>Shadow</t>
  </si>
  <si>
    <t>Constraint</t>
  </si>
  <si>
    <t>Cell Value</t>
  </si>
  <si>
    <t>Status</t>
  </si>
  <si>
    <t>Slack</t>
  </si>
  <si>
    <t>Price</t>
  </si>
  <si>
    <t>R.H. Side</t>
  </si>
  <si>
    <t>max Fish LHS</t>
  </si>
  <si>
    <t>Binding</t>
  </si>
  <si>
    <t>max Thruster LHS</t>
  </si>
  <si>
    <t>Not Binding</t>
  </si>
  <si>
    <t>max Quad LHS</t>
  </si>
  <si>
    <t>max Noserider LHS</t>
  </si>
  <si>
    <t>Shaping LHS</t>
  </si>
  <si>
    <t>Glassing LHS</t>
  </si>
  <si>
    <t>Sanding LHS</t>
  </si>
  <si>
    <t>Polishing LHS</t>
  </si>
  <si>
    <r>
      <t xml:space="preserve">An electronic goods company manufactures two electrical products - </t>
    </r>
    <r>
      <rPr>
        <sz val="11"/>
        <color rgb="FFFF0000"/>
        <rFont val="Calibri (Body)"/>
      </rPr>
      <t>aircons and fans.</t>
    </r>
  </si>
  <si>
    <r>
      <t>The assembly process for each is similar in that both require a certain amount of</t>
    </r>
    <r>
      <rPr>
        <sz val="11"/>
        <color rgb="FFFF0000"/>
        <rFont val="Calibri (Body)"/>
      </rPr>
      <t xml:space="preserve"> wiring and drilling</t>
    </r>
    <r>
      <rPr>
        <sz val="11"/>
        <color theme="1"/>
        <rFont val="Calibri"/>
        <family val="2"/>
        <scheme val="minor"/>
      </rPr>
      <t>, as summarised below.</t>
    </r>
  </si>
  <si>
    <r>
      <rPr>
        <sz val="11"/>
        <color theme="9"/>
        <rFont val="Calibri (Body)"/>
      </rPr>
      <t>Aircons</t>
    </r>
    <r>
      <rPr>
        <sz val="11"/>
        <color theme="1"/>
        <rFont val="Calibri"/>
        <family val="2"/>
        <scheme val="minor"/>
      </rPr>
      <t xml:space="preserve">: </t>
    </r>
    <r>
      <rPr>
        <sz val="11"/>
        <color theme="5"/>
        <rFont val="Calibri (Body)"/>
      </rPr>
      <t xml:space="preserve">3 hours of wiring </t>
    </r>
    <r>
      <rPr>
        <sz val="11"/>
        <color theme="1"/>
        <rFont val="Calibri"/>
        <family val="2"/>
        <scheme val="minor"/>
      </rPr>
      <t xml:space="preserve">and </t>
    </r>
    <r>
      <rPr>
        <sz val="11"/>
        <color theme="8"/>
        <rFont val="Calibri (Body)"/>
      </rPr>
      <t>2 hours of drilling.</t>
    </r>
  </si>
  <si>
    <r>
      <rPr>
        <sz val="11"/>
        <color rgb="FF7030A0"/>
        <rFont val="Calibri (Body)"/>
      </rPr>
      <t>Fans</t>
    </r>
    <r>
      <rPr>
        <sz val="11"/>
        <color theme="1"/>
        <rFont val="Calibri"/>
        <family val="2"/>
        <scheme val="minor"/>
      </rPr>
      <t xml:space="preserve">: </t>
    </r>
    <r>
      <rPr>
        <sz val="11"/>
        <color theme="5"/>
        <rFont val="Calibri (Body)"/>
      </rPr>
      <t xml:space="preserve">2 hours of wiring </t>
    </r>
    <r>
      <rPr>
        <sz val="11"/>
        <color theme="1"/>
        <rFont val="Calibri"/>
        <family val="2"/>
        <scheme val="minor"/>
      </rPr>
      <t xml:space="preserve">and </t>
    </r>
    <r>
      <rPr>
        <sz val="11"/>
        <color theme="8"/>
        <rFont val="Calibri (Body)"/>
      </rPr>
      <t>1 hour of drilling.</t>
    </r>
  </si>
  <si>
    <r>
      <rPr>
        <sz val="11"/>
        <color theme="9"/>
        <rFont val="Calibri (Body)"/>
      </rPr>
      <t>Aircons</t>
    </r>
    <r>
      <rPr>
        <sz val="11"/>
        <color theme="1"/>
        <rFont val="Calibri"/>
        <family val="2"/>
        <scheme val="minor"/>
      </rPr>
      <t xml:space="preserve"> yield a profit of</t>
    </r>
    <r>
      <rPr>
        <sz val="11"/>
        <color rgb="FFFF0000"/>
        <rFont val="Calibri (Body)"/>
      </rPr>
      <t xml:space="preserve"> R25 per unit</t>
    </r>
    <r>
      <rPr>
        <sz val="11"/>
        <color theme="1"/>
        <rFont val="Calibri"/>
        <family val="2"/>
        <scheme val="minor"/>
      </rPr>
      <t xml:space="preserve">; </t>
    </r>
    <r>
      <rPr>
        <sz val="11"/>
        <color rgb="FF7030A0"/>
        <rFont val="Calibri (Body)"/>
      </rPr>
      <t>Fans</t>
    </r>
    <r>
      <rPr>
        <sz val="11"/>
        <color theme="1"/>
        <rFont val="Calibri"/>
        <family val="2"/>
        <scheme val="minor"/>
      </rPr>
      <t xml:space="preserve"> yield a profit of </t>
    </r>
    <r>
      <rPr>
        <sz val="11"/>
        <color rgb="FFFF0000"/>
        <rFont val="Calibri (Body)"/>
      </rPr>
      <t>R15 per unit.</t>
    </r>
  </si>
  <si>
    <t>Let A = amount of aircons</t>
  </si>
  <si>
    <t>Let F = amount of fans</t>
  </si>
  <si>
    <t>Decision Variables</t>
  </si>
  <si>
    <t>Obj Func Coeffs</t>
  </si>
  <si>
    <t>Number of</t>
  </si>
  <si>
    <t>constraints</t>
  </si>
  <si>
    <t>wiring</t>
  </si>
  <si>
    <t>drilling</t>
  </si>
  <si>
    <t>x</t>
  </si>
  <si>
    <t>y</t>
  </si>
  <si>
    <t>A</t>
  </si>
  <si>
    <t>F</t>
  </si>
  <si>
    <t>max(z)</t>
  </si>
  <si>
    <t>&lt;=</t>
  </si>
  <si>
    <t>RHS</t>
  </si>
  <si>
    <t>Microsoft Excel 16.66 Answer Report</t>
  </si>
  <si>
    <t>Worksheet: [LP tut questions (for 3 Oct).xlsx]Q1 (2)</t>
  </si>
  <si>
    <t>Report Created: 11/4/22 1:22:38 PM</t>
  </si>
  <si>
    <t>Result: Solver found a solution.  All constraints and optimality conditions are satisfied.</t>
  </si>
  <si>
    <t>Solver Engine</t>
  </si>
  <si>
    <t>Engine: Simplex LP</t>
  </si>
  <si>
    <t>Solution Time: 3702.094 Seconds.</t>
  </si>
  <si>
    <t>Iterations: 2 Subproblems: 0</t>
  </si>
  <si>
    <t>Solver Options</t>
  </si>
  <si>
    <t>Max Time Unlimited, Iterations Unlimited, Precision 1E-06, Use Automatic Scaling</t>
  </si>
  <si>
    <t>Max Subproblems Unlimited, Max Integer Sols Unlimited, Integer Tolerance 1%, Assume NonNegative</t>
  </si>
  <si>
    <t>Objective Cell (Max)</t>
  </si>
  <si>
    <t>Cell</t>
  </si>
  <si>
    <t>Formula</t>
  </si>
  <si>
    <t>$D$24</t>
  </si>
  <si>
    <t>Obj Func Coeffs max(z)</t>
  </si>
  <si>
    <t>$B$25</t>
  </si>
  <si>
    <t>Number of A</t>
  </si>
  <si>
    <t>$C$25</t>
  </si>
  <si>
    <t>Number of F</t>
  </si>
  <si>
    <t>$D$31</t>
  </si>
  <si>
    <t>wiring max(z)</t>
  </si>
  <si>
    <t>$D$31&lt;=$F$31</t>
  </si>
  <si>
    <t>$D$32</t>
  </si>
  <si>
    <t>drilling max(z)</t>
  </si>
  <si>
    <t>$D$32&lt;=$F$32</t>
  </si>
  <si>
    <t>Microsoft Excel 16.66 Sensitivity Report</t>
  </si>
  <si>
    <t>A.)</t>
  </si>
  <si>
    <t>B.)</t>
  </si>
  <si>
    <t>C.)</t>
  </si>
  <si>
    <t>D.)</t>
  </si>
  <si>
    <t>Current profit</t>
  </si>
  <si>
    <t>Lowest Amount</t>
  </si>
  <si>
    <t>Highest Amount</t>
  </si>
  <si>
    <t>Profit</t>
  </si>
  <si>
    <t>Total Profit for all</t>
  </si>
  <si>
    <t>Total Amounts it can change by</t>
  </si>
  <si>
    <t>Per Board it can change by</t>
  </si>
  <si>
    <t>lowest amount</t>
  </si>
  <si>
    <t>Highest amount</t>
  </si>
  <si>
    <t>obj func: 25(fish)+17.5(thruster)+25(quad)+15(noserider)</t>
  </si>
  <si>
    <t xml:space="preserve">The compnay should try to improve the demand for either the Fish board or the Quad board, this is because both of these have 0 slack, which means that this is a binding constraint. Therefore obtaining more demand by one unit will usually result in higher profits. A increase of 1012 in the objective function will be observed if a one unit increase in demand for the fish board was to happen. An increase of 60 in the objective function will be observed if one unit increase in demand for the quad board was to happen. Therefore the company should choose to try to improve the demand for the fish board, this way the company will gain the most amount of profit. </t>
  </si>
  <si>
    <t xml:space="preserve">The company should improve either glassing or polishing, this is because both these constraints have 0 slack. Which make them a binding constraint. By obtaining one additonal unit for either glassing or polishing, will result in higher profits. If the company choose to improve sanding or shaping the aditional unit will only result in higher slack. A increase of 560 in the objective function will be observed if a one unit increase in glassing was to happen. An increase of 1640 in the objective function will be observed if one unit increase in polishing was to happen. Therefore the company should choose to improve polishing, this way the company will receive more  profits.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</si>
</sst>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_-;\-* #,##0.00_-;_-*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1"/>
      <color indexed="18"/>
      <name val="Calibri"/>
      <family val="2"/>
      <scheme val="minor"/>
    </font>
    <font>
      <sz val="11"/>
      <color rgb="FFFF0000"/>
      <name val="Calibri (Body)"/>
    </font>
    <font>
      <sz val="11"/>
      <color theme="9"/>
      <name val="Calibri (Body)"/>
    </font>
    <font>
      <sz val="11"/>
      <color theme="5"/>
      <name val="Calibri (Body)"/>
    </font>
    <font>
      <sz val="11"/>
      <color theme="8"/>
      <name val="Calibri (Body)"/>
    </font>
    <font>
      <sz val="11"/>
      <color rgb="FF7030A0"/>
      <name val="Calibri (Body)"/>
    </font>
    <font>
      <sz val="11"/>
      <color theme="5"/>
      <name val="Calibri"/>
      <family val="2"/>
      <scheme val="minor"/>
    </font>
    <font>
      <sz val="11"/>
      <color theme="8"/>
      <name val="Calibri"/>
      <family val="2"/>
      <scheme val="minor"/>
    </font>
    <font>
      <sz val="11"/>
      <color theme="1"/>
      <name val="Calibri (Body)"/>
    </font>
    <font>
      <sz val="11"/>
      <color rgb="FF0000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9"/>
        <bgColor indexed="64"/>
      </patternFill>
    </fill>
    <fill>
      <patternFill patternType="solid">
        <fgColor theme="2" tint="-0.249977111117893"/>
        <bgColor indexed="64"/>
      </patternFill>
    </fill>
  </fills>
  <borders count="10">
    <border>
      <left/>
      <right/>
      <top/>
      <bottom/>
      <diagonal/>
    </border>
    <border>
      <left/>
      <right/>
      <top style="medium">
        <color indexed="23"/>
      </top>
      <bottom/>
      <diagonal/>
    </border>
    <border>
      <left/>
      <right/>
      <top style="medium">
        <color indexed="23"/>
      </top>
      <bottom style="medium">
        <color indexed="23"/>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indexed="64"/>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bottom style="thin">
        <color theme="2" tint="-9.9978637043366805E-2"/>
      </bottom>
      <diagonal/>
    </border>
  </borders>
  <cellStyleXfs count="2">
    <xf numFmtId="0" fontId="0" fillId="0" borderId="0"/>
    <xf numFmtId="164" fontId="1" fillId="0" borderId="0" applyFont="0" applyFill="0" applyBorder="0" applyAlignment="0" applyProtection="0"/>
  </cellStyleXfs>
  <cellXfs count="34">
    <xf numFmtId="0" fontId="0" fillId="0" borderId="0" xfId="0"/>
    <xf numFmtId="0" fontId="0" fillId="0" borderId="0" xfId="0" quotePrefix="1"/>
    <xf numFmtId="0" fontId="0" fillId="2" borderId="0" xfId="0" applyFill="1"/>
    <xf numFmtId="0" fontId="2" fillId="2" borderId="0" xfId="0" applyFont="1" applyFill="1"/>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0" fillId="2" borderId="4" xfId="0" applyFill="1" applyBorder="1"/>
    <xf numFmtId="164" fontId="0" fillId="2" borderId="4" xfId="1" applyFont="1" applyFill="1" applyBorder="1" applyAlignment="1"/>
    <xf numFmtId="0" fontId="0" fillId="2" borderId="5" xfId="0" applyFill="1" applyBorder="1"/>
    <xf numFmtId="164" fontId="0" fillId="2" borderId="5" xfId="1" applyFont="1" applyFill="1" applyBorder="1" applyAlignment="1"/>
    <xf numFmtId="0" fontId="9" fillId="0" borderId="0" xfId="0" applyFont="1"/>
    <xf numFmtId="0" fontId="10" fillId="0" borderId="0" xfId="0" applyFont="1"/>
    <xf numFmtId="0" fontId="11" fillId="0" borderId="0" xfId="0" applyFont="1"/>
    <xf numFmtId="0" fontId="0" fillId="3" borderId="0" xfId="0" applyFill="1"/>
    <xf numFmtId="0" fontId="0" fillId="4" borderId="0" xfId="0" applyFill="1"/>
    <xf numFmtId="0" fontId="0" fillId="5" borderId="0" xfId="0" applyFill="1"/>
    <xf numFmtId="0" fontId="0" fillId="0" borderId="0" xfId="0" applyFill="1"/>
    <xf numFmtId="0" fontId="2" fillId="0" borderId="0" xfId="0" applyFont="1"/>
    <xf numFmtId="0" fontId="0" fillId="0" borderId="5" xfId="0" applyFill="1" applyBorder="1" applyAlignment="1"/>
    <xf numFmtId="0" fontId="3" fillId="0" borderId="2" xfId="0" applyFont="1" applyFill="1" applyBorder="1" applyAlignment="1">
      <alignment horizontal="center"/>
    </xf>
    <xf numFmtId="0" fontId="0" fillId="0" borderId="4" xfId="0" applyFill="1" applyBorder="1" applyAlignment="1"/>
    <xf numFmtId="0" fontId="0" fillId="0" borderId="5" xfId="0" applyNumberFormat="1" applyFill="1" applyBorder="1" applyAlignment="1"/>
    <xf numFmtId="0" fontId="0" fillId="0" borderId="4" xfId="0" applyNumberFormat="1" applyFill="1" applyBorder="1" applyAlignment="1"/>
    <xf numFmtId="0" fontId="3" fillId="0" borderId="1" xfId="0" applyFont="1" applyFill="1" applyBorder="1" applyAlignment="1">
      <alignment horizontal="center"/>
    </xf>
    <xf numFmtId="0" fontId="3" fillId="0" borderId="3" xfId="0" applyFont="1" applyFill="1" applyBorder="1" applyAlignment="1">
      <alignment horizontal="center"/>
    </xf>
    <xf numFmtId="43" fontId="0" fillId="0" borderId="0" xfId="0" applyNumberFormat="1"/>
    <xf numFmtId="0" fontId="0" fillId="0" borderId="7" xfId="0" applyBorder="1"/>
    <xf numFmtId="0" fontId="0" fillId="0" borderId="8" xfId="0" applyBorder="1"/>
    <xf numFmtId="0" fontId="0" fillId="0" borderId="6" xfId="0" applyBorder="1"/>
    <xf numFmtId="0" fontId="0" fillId="2" borderId="9" xfId="0" applyFill="1" applyBorder="1"/>
    <xf numFmtId="0" fontId="0" fillId="0" borderId="9" xfId="0" applyBorder="1"/>
    <xf numFmtId="43" fontId="0" fillId="0" borderId="8" xfId="0" applyNumberFormat="1" applyBorder="1"/>
    <xf numFmtId="0" fontId="12"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316641</xdr:colOff>
      <xdr:row>17</xdr:row>
      <xdr:rowOff>94271</xdr:rowOff>
    </xdr:from>
    <xdr:to>
      <xdr:col>11</xdr:col>
      <xdr:colOff>261122</xdr:colOff>
      <xdr:row>27</xdr:row>
      <xdr:rowOff>136797</xdr:rowOff>
    </xdr:to>
    <xdr:pic>
      <xdr:nvPicPr>
        <xdr:cNvPr id="2" name="Picture 1">
          <a:extLst>
            <a:ext uri="{FF2B5EF4-FFF2-40B4-BE49-F238E27FC236}">
              <a16:creationId xmlns:a16="http://schemas.microsoft.com/office/drawing/2014/main" id="{3E9C3589-4CE4-F656-5389-EF17C6466769}"/>
            </a:ext>
          </a:extLst>
        </xdr:cNvPr>
        <xdr:cNvPicPr>
          <a:picLocks noChangeAspect="1"/>
        </xdr:cNvPicPr>
      </xdr:nvPicPr>
      <xdr:blipFill>
        <a:blip xmlns:r="http://schemas.openxmlformats.org/officeDocument/2006/relationships" r:embed="rId1"/>
        <a:stretch>
          <a:fillRect/>
        </a:stretch>
      </xdr:blipFill>
      <xdr:spPr>
        <a:xfrm>
          <a:off x="4245333" y="3322682"/>
          <a:ext cx="4003733" cy="19415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316641</xdr:colOff>
      <xdr:row>17</xdr:row>
      <xdr:rowOff>94271</xdr:rowOff>
    </xdr:from>
    <xdr:to>
      <xdr:col>11</xdr:col>
      <xdr:colOff>261122</xdr:colOff>
      <xdr:row>27</xdr:row>
      <xdr:rowOff>136797</xdr:rowOff>
    </xdr:to>
    <xdr:pic>
      <xdr:nvPicPr>
        <xdr:cNvPr id="2" name="Picture 1">
          <a:extLst>
            <a:ext uri="{FF2B5EF4-FFF2-40B4-BE49-F238E27FC236}">
              <a16:creationId xmlns:a16="http://schemas.microsoft.com/office/drawing/2014/main" id="{8C1D65D8-72D4-894E-96C0-AD0E1377AE4C}"/>
            </a:ext>
          </a:extLst>
        </xdr:cNvPr>
        <xdr:cNvPicPr>
          <a:picLocks noChangeAspect="1"/>
        </xdr:cNvPicPr>
      </xdr:nvPicPr>
      <xdr:blipFill>
        <a:blip xmlns:r="http://schemas.openxmlformats.org/officeDocument/2006/relationships" r:embed="rId1"/>
        <a:stretch>
          <a:fillRect/>
        </a:stretch>
      </xdr:blipFill>
      <xdr:spPr>
        <a:xfrm>
          <a:off x="4228241" y="3332771"/>
          <a:ext cx="3983081" cy="19475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7</xdr:col>
      <xdr:colOff>608990</xdr:colOff>
      <xdr:row>24</xdr:row>
      <xdr:rowOff>104381</xdr:rowOff>
    </xdr:to>
    <xdr:pic>
      <xdr:nvPicPr>
        <xdr:cNvPr id="2" name="Picture 1">
          <a:extLst>
            <a:ext uri="{FF2B5EF4-FFF2-40B4-BE49-F238E27FC236}">
              <a16:creationId xmlns:a16="http://schemas.microsoft.com/office/drawing/2014/main" id="{56072C53-0403-D90A-7AD7-530A83B26C6E}"/>
            </a:ext>
          </a:extLst>
        </xdr:cNvPr>
        <xdr:cNvPicPr>
          <a:picLocks noChangeAspect="1"/>
        </xdr:cNvPicPr>
      </xdr:nvPicPr>
      <xdr:blipFill>
        <a:blip xmlns:r="http://schemas.openxmlformats.org/officeDocument/2006/relationships" r:embed="rId1"/>
        <a:stretch>
          <a:fillRect/>
        </a:stretch>
      </xdr:blipFill>
      <xdr:spPr>
        <a:xfrm>
          <a:off x="0" y="1524000"/>
          <a:ext cx="4876190" cy="31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762000</xdr:colOff>
      <xdr:row>25</xdr:row>
      <xdr:rowOff>166686</xdr:rowOff>
    </xdr:to>
    <xdr:sp macro="" textlink="">
      <xdr:nvSpPr>
        <xdr:cNvPr id="2" name="TextBox 1">
          <a:extLst>
            <a:ext uri="{FF2B5EF4-FFF2-40B4-BE49-F238E27FC236}">
              <a16:creationId xmlns:a16="http://schemas.microsoft.com/office/drawing/2014/main" id="{2B77C528-8FCF-44D4-82EF-A8FC0ED7763D}"/>
            </a:ext>
          </a:extLst>
        </xdr:cNvPr>
        <xdr:cNvSpPr txBox="1"/>
      </xdr:nvSpPr>
      <xdr:spPr>
        <a:xfrm>
          <a:off x="0" y="0"/>
          <a:ext cx="6324600" cy="49291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a:t>Question</a:t>
          </a:r>
          <a:endParaRPr lang="en-ZA" sz="1100" b="1" baseline="0"/>
        </a:p>
        <a:p>
          <a:r>
            <a:rPr lang="en-US" sz="1100">
              <a:solidFill>
                <a:schemeClr val="dk1"/>
              </a:solidFill>
              <a:effectLst/>
              <a:latin typeface="+mn-lt"/>
              <a:ea typeface="+mn-ea"/>
              <a:cs typeface="+mn-cs"/>
            </a:rPr>
            <a:t>Waxy Chests, a surfboard manufacturer, can produce </a:t>
          </a:r>
          <a:r>
            <a:rPr lang="en-US" sz="1100">
              <a:solidFill>
                <a:srgbClr val="FF0000"/>
              </a:solidFill>
              <a:effectLst/>
              <a:latin typeface="+mn-lt"/>
              <a:ea typeface="+mn-ea"/>
              <a:cs typeface="+mn-cs"/>
            </a:rPr>
            <a:t>four different models </a:t>
          </a:r>
          <a:r>
            <a:rPr lang="en-US" sz="1100">
              <a:solidFill>
                <a:schemeClr val="dk1"/>
              </a:solidFill>
              <a:effectLst/>
              <a:latin typeface="+mn-lt"/>
              <a:ea typeface="+mn-ea"/>
              <a:cs typeface="+mn-cs"/>
            </a:rPr>
            <a:t>("shapes"), </a:t>
          </a:r>
          <a:r>
            <a:rPr lang="en-US" sz="1100">
              <a:solidFill>
                <a:schemeClr val="accent1"/>
              </a:solidFill>
              <a:effectLst/>
              <a:latin typeface="+mn-lt"/>
              <a:ea typeface="+mn-ea"/>
              <a:cs typeface="+mn-cs"/>
            </a:rPr>
            <a:t>the Fish</a:t>
          </a:r>
          <a:r>
            <a:rPr lang="en-US" sz="1100">
              <a:solidFill>
                <a:schemeClr val="accent2"/>
              </a:solidFill>
              <a:effectLst/>
              <a:latin typeface="+mn-lt"/>
              <a:ea typeface="+mn-ea"/>
              <a:cs typeface="+mn-cs"/>
            </a:rPr>
            <a:t>, the Thruster</a:t>
          </a:r>
          <a:r>
            <a:rPr lang="en-US" sz="1100">
              <a:solidFill>
                <a:schemeClr val="dk1"/>
              </a:solidFill>
              <a:effectLst/>
              <a:latin typeface="+mn-lt"/>
              <a:ea typeface="+mn-ea"/>
              <a:cs typeface="+mn-cs"/>
            </a:rPr>
            <a:t>, </a:t>
          </a:r>
          <a:r>
            <a:rPr lang="en-US" sz="1100">
              <a:solidFill>
                <a:schemeClr val="accent4"/>
              </a:solidFill>
              <a:effectLst/>
              <a:latin typeface="+mn-lt"/>
              <a:ea typeface="+mn-ea"/>
              <a:cs typeface="+mn-cs"/>
            </a:rPr>
            <a:t>The Quad </a:t>
          </a:r>
          <a:r>
            <a:rPr lang="en-US" sz="1100">
              <a:solidFill>
                <a:schemeClr val="dk1"/>
              </a:solidFill>
              <a:effectLst/>
              <a:latin typeface="+mn-lt"/>
              <a:ea typeface="+mn-ea"/>
              <a:cs typeface="+mn-cs"/>
            </a:rPr>
            <a:t>and </a:t>
          </a:r>
          <a:r>
            <a:rPr lang="en-US" sz="1100">
              <a:solidFill>
                <a:schemeClr val="accent6"/>
              </a:solidFill>
              <a:effectLst/>
              <a:latin typeface="+mn-lt"/>
              <a:ea typeface="+mn-ea"/>
              <a:cs typeface="+mn-cs"/>
            </a:rPr>
            <a:t>The Noseride</a:t>
          </a:r>
          <a:r>
            <a:rPr lang="en-US" sz="1100">
              <a:solidFill>
                <a:schemeClr val="dk1"/>
              </a:solidFill>
              <a:effectLst/>
              <a:latin typeface="+mn-lt"/>
              <a:ea typeface="+mn-ea"/>
              <a:cs typeface="+mn-cs"/>
            </a:rPr>
            <a:t>r. There are four stages in the production process – </a:t>
          </a:r>
          <a:r>
            <a:rPr lang="en-US" sz="1100">
              <a:solidFill>
                <a:srgbClr val="7030A0"/>
              </a:solidFill>
              <a:effectLst/>
              <a:latin typeface="+mn-lt"/>
              <a:ea typeface="+mn-ea"/>
              <a:cs typeface="+mn-cs"/>
            </a:rPr>
            <a:t>shaping, glassing, sanding and polishing </a:t>
          </a:r>
          <a:r>
            <a:rPr lang="en-US" sz="1100">
              <a:solidFill>
                <a:schemeClr val="dk1"/>
              </a:solidFill>
              <a:effectLst/>
              <a:latin typeface="+mn-lt"/>
              <a:ea typeface="+mn-ea"/>
              <a:cs typeface="+mn-cs"/>
            </a:rPr>
            <a:t>– and each model requires a specific number of hours to complete each stage. The manufacturer </a:t>
          </a:r>
          <a:r>
            <a:rPr lang="en-US" sz="1100">
              <a:solidFill>
                <a:srgbClr val="FF0000"/>
              </a:solidFill>
              <a:effectLst/>
              <a:latin typeface="+mn-lt"/>
              <a:ea typeface="+mn-ea"/>
              <a:cs typeface="+mn-cs"/>
            </a:rPr>
            <a:t>is restricted in terms of the total resource time (hours) available for each of the stages</a:t>
          </a:r>
          <a:r>
            <a:rPr lang="en-US" sz="1100">
              <a:solidFill>
                <a:schemeClr val="dk1"/>
              </a:solidFill>
              <a:effectLst/>
              <a:latin typeface="+mn-lt"/>
              <a:ea typeface="+mn-ea"/>
              <a:cs typeface="+mn-cs"/>
            </a:rPr>
            <a:t>. The </a:t>
          </a:r>
          <a:r>
            <a:rPr lang="en-US" sz="1100">
              <a:solidFill>
                <a:srgbClr val="FF0000"/>
              </a:solidFill>
              <a:effectLst/>
              <a:latin typeface="+mn-lt"/>
              <a:ea typeface="+mn-ea"/>
              <a:cs typeface="+mn-cs"/>
            </a:rPr>
            <a:t>manufacturer has also estimated the maximum demand for each of the four models,</a:t>
          </a:r>
          <a:r>
            <a:rPr lang="en-US" sz="1100">
              <a:solidFill>
                <a:schemeClr val="dk1"/>
              </a:solidFill>
              <a:effectLst/>
              <a:latin typeface="+mn-lt"/>
              <a:ea typeface="+mn-ea"/>
              <a:cs typeface="+mn-cs"/>
            </a:rPr>
            <a:t> based on previous sales and market research.</a:t>
          </a:r>
          <a:endParaRPr lang="en-ZA"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manufacturer has formulated this production mix problem, to identify </a:t>
          </a:r>
          <a:r>
            <a:rPr lang="en-US" sz="1100">
              <a:solidFill>
                <a:srgbClr val="FF0000"/>
              </a:solidFill>
              <a:effectLst/>
              <a:latin typeface="+mn-lt"/>
              <a:ea typeface="+mn-ea"/>
              <a:cs typeface="+mn-cs"/>
            </a:rPr>
            <a:t>how many boards of each model to produce</a:t>
          </a:r>
          <a:r>
            <a:rPr lang="en-US" sz="1100">
              <a:solidFill>
                <a:schemeClr val="dk1"/>
              </a:solidFill>
              <a:effectLst/>
              <a:latin typeface="+mn-lt"/>
              <a:ea typeface="+mn-ea"/>
              <a:cs typeface="+mn-cs"/>
            </a:rPr>
            <a:t>, </a:t>
          </a:r>
          <a:r>
            <a:rPr lang="en-US" sz="1100">
              <a:solidFill>
                <a:srgbClr val="FF0000"/>
              </a:solidFill>
              <a:effectLst/>
              <a:latin typeface="+mn-lt"/>
              <a:ea typeface="+mn-ea"/>
              <a:cs typeface="+mn-cs"/>
            </a:rPr>
            <a:t>while maximizing profi</a:t>
          </a:r>
          <a:r>
            <a:rPr lang="en-US" sz="1100">
              <a:solidFill>
                <a:schemeClr val="dk1"/>
              </a:solidFill>
              <a:effectLst/>
              <a:latin typeface="+mn-lt"/>
              <a:ea typeface="+mn-ea"/>
              <a:cs typeface="+mn-cs"/>
            </a:rPr>
            <a:t>t. They have asked you to help them make sense of the results of the </a:t>
          </a:r>
          <a:r>
            <a:rPr lang="en-US" sz="1100" i="1">
              <a:solidFill>
                <a:schemeClr val="dk1"/>
              </a:solidFill>
              <a:effectLst/>
              <a:latin typeface="+mn-lt"/>
              <a:ea typeface="+mn-ea"/>
              <a:cs typeface="+mn-cs"/>
            </a:rPr>
            <a:t>Answer</a:t>
          </a:r>
          <a:r>
            <a:rPr lang="en-US" sz="1100">
              <a:solidFill>
                <a:schemeClr val="dk1"/>
              </a:solidFill>
              <a:effectLst/>
              <a:latin typeface="+mn-lt"/>
              <a:ea typeface="+mn-ea"/>
              <a:cs typeface="+mn-cs"/>
            </a:rPr>
            <a:t> and </a:t>
          </a:r>
          <a:r>
            <a:rPr lang="en-US" sz="1100" i="1">
              <a:solidFill>
                <a:schemeClr val="dk1"/>
              </a:solidFill>
              <a:effectLst/>
              <a:latin typeface="+mn-lt"/>
              <a:ea typeface="+mn-ea"/>
              <a:cs typeface="+mn-cs"/>
            </a:rPr>
            <a:t>Sensitivity Reports</a:t>
          </a:r>
          <a:r>
            <a:rPr lang="en-US" sz="1100">
              <a:solidFill>
                <a:schemeClr val="dk1"/>
              </a:solidFill>
              <a:effectLst/>
              <a:latin typeface="+mn-lt"/>
              <a:ea typeface="+mn-ea"/>
              <a:cs typeface="+mn-cs"/>
            </a:rPr>
            <a:t> that was obtained from </a:t>
          </a:r>
          <a:r>
            <a:rPr lang="en-US" sz="1100" i="1">
              <a:solidFill>
                <a:schemeClr val="dk1"/>
              </a:solidFill>
              <a:effectLst/>
              <a:latin typeface="+mn-lt"/>
              <a:ea typeface="+mn-ea"/>
              <a:cs typeface="+mn-cs"/>
            </a:rPr>
            <a:t>Solver</a:t>
          </a:r>
          <a:r>
            <a:rPr lang="en-US" sz="1100">
              <a:solidFill>
                <a:schemeClr val="dk1"/>
              </a:solidFill>
              <a:effectLst/>
              <a:latin typeface="+mn-lt"/>
              <a:ea typeface="+mn-ea"/>
              <a:cs typeface="+mn-cs"/>
            </a:rPr>
            <a:t> (shown below the answer textbox).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Answer each of the following questions, taking all the available information into account, and clearly motivating your answers. Show any calculations that you might use to answer the questions.</a:t>
          </a:r>
        </a:p>
        <a:p>
          <a:endParaRPr lang="en-US" sz="1100">
            <a:solidFill>
              <a:schemeClr val="dk1"/>
            </a:solidFill>
            <a:effectLst/>
            <a:latin typeface="+mn-lt"/>
            <a:ea typeface="+mn-ea"/>
            <a:cs typeface="+mn-cs"/>
          </a:endParaRPr>
        </a:p>
        <a:p>
          <a:endParaRPr lang="en-ZA"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 What is the </a:t>
          </a:r>
          <a:r>
            <a:rPr lang="en-US" sz="1100">
              <a:solidFill>
                <a:srgbClr val="FF0000"/>
              </a:solidFill>
              <a:effectLst/>
              <a:latin typeface="+mn-lt"/>
              <a:ea typeface="+mn-ea"/>
              <a:cs typeface="+mn-cs"/>
            </a:rPr>
            <a:t>current profit per Noserider</a:t>
          </a:r>
          <a:r>
            <a:rPr lang="en-US" sz="1100">
              <a:solidFill>
                <a:schemeClr val="dk1"/>
              </a:solidFill>
              <a:effectLst/>
              <a:latin typeface="+mn-lt"/>
              <a:ea typeface="+mn-ea"/>
              <a:cs typeface="+mn-cs"/>
            </a:rPr>
            <a:t>, and </a:t>
          </a:r>
          <a:r>
            <a:rPr lang="en-US" sz="1100">
              <a:solidFill>
                <a:srgbClr val="FF0000"/>
              </a:solidFill>
              <a:effectLst/>
              <a:latin typeface="+mn-lt"/>
              <a:ea typeface="+mn-ea"/>
              <a:cs typeface="+mn-cs"/>
            </a:rPr>
            <a:t>over what range of values can this vary before the optimal solution will change?</a:t>
          </a:r>
          <a:endParaRPr lang="en-ZA">
            <a:solidFill>
              <a:srgbClr val="FF0000"/>
            </a:solidFill>
            <a:effectLst/>
          </a:endParaRPr>
        </a:p>
        <a:p>
          <a:pPr lvl="0"/>
          <a:endParaRPr lang="en-ZA"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b</a:t>
          </a:r>
          <a:r>
            <a:rPr lang="en-US" sz="1100">
              <a:solidFill>
                <a:srgbClr val="FF0000"/>
              </a:solidFill>
              <a:effectLst/>
              <a:latin typeface="+mn-lt"/>
              <a:ea typeface="+mn-ea"/>
              <a:cs typeface="+mn-cs"/>
            </a:rPr>
            <a:t>) How many boards of each model should they produce</a:t>
          </a:r>
          <a:r>
            <a:rPr lang="en-US" sz="1100">
              <a:solidFill>
                <a:schemeClr val="dk1"/>
              </a:solidFill>
              <a:effectLst/>
              <a:latin typeface="+mn-lt"/>
              <a:ea typeface="+mn-ea"/>
              <a:cs typeface="+mn-cs"/>
            </a:rPr>
            <a:t>, </a:t>
          </a:r>
          <a:r>
            <a:rPr lang="en-US" sz="1100">
              <a:solidFill>
                <a:srgbClr val="FF0000"/>
              </a:solidFill>
              <a:effectLst/>
              <a:latin typeface="+mn-lt"/>
              <a:ea typeface="+mn-ea"/>
              <a:cs typeface="+mn-cs"/>
            </a:rPr>
            <a:t>and what is the profit at this level of production</a:t>
          </a:r>
          <a:r>
            <a:rPr lang="en-US" sz="1100">
              <a:solidFill>
                <a:schemeClr val="dk1"/>
              </a:solidFill>
              <a:effectLst/>
              <a:latin typeface="+mn-lt"/>
              <a:ea typeface="+mn-ea"/>
              <a:cs typeface="+mn-cs"/>
            </a:rPr>
            <a:t>?</a:t>
          </a:r>
          <a:endParaRPr lang="en-ZA">
            <a:effectLst/>
          </a:endParaRPr>
        </a:p>
        <a:p>
          <a:pPr lvl="0"/>
          <a:endParaRPr lang="en-ZA" sz="1100">
            <a:solidFill>
              <a:schemeClr val="dk1"/>
            </a:solidFill>
            <a:effectLst/>
            <a:latin typeface="+mn-lt"/>
            <a:ea typeface="+mn-ea"/>
            <a:cs typeface="+mn-cs"/>
          </a:endParaRPr>
        </a:p>
        <a:p>
          <a:pPr lvl="0"/>
          <a:r>
            <a:rPr lang="en-US" sz="1100">
              <a:solidFill>
                <a:schemeClr val="dk1"/>
              </a:solidFill>
              <a:effectLst/>
              <a:latin typeface="+mn-lt"/>
              <a:ea typeface="+mn-ea"/>
              <a:cs typeface="+mn-cs"/>
            </a:rPr>
            <a:t>c) If they </a:t>
          </a:r>
          <a:r>
            <a:rPr lang="en-US" sz="1100">
              <a:solidFill>
                <a:srgbClr val="FF0000"/>
              </a:solidFill>
              <a:effectLst/>
              <a:latin typeface="+mn-lt"/>
              <a:ea typeface="+mn-ea"/>
              <a:cs typeface="+mn-cs"/>
            </a:rPr>
            <a:t>can improve the demand for one of the models</a:t>
          </a:r>
          <a:r>
            <a:rPr lang="en-US" sz="1100" baseline="0">
              <a:solidFill>
                <a:srgbClr val="FF0000"/>
              </a:solidFill>
              <a:effectLst/>
              <a:latin typeface="+mn-lt"/>
              <a:ea typeface="+mn-ea"/>
              <a:cs typeface="+mn-cs"/>
            </a:rPr>
            <a:t> by one unit </a:t>
          </a:r>
          <a:r>
            <a:rPr lang="en-US" sz="1100">
              <a:solidFill>
                <a:srgbClr val="FF0000"/>
              </a:solidFill>
              <a:effectLst/>
              <a:latin typeface="+mn-lt"/>
              <a:ea typeface="+mn-ea"/>
              <a:cs typeface="+mn-cs"/>
            </a:rPr>
            <a:t>through </a:t>
          </a:r>
          <a:r>
            <a:rPr lang="en-US" sz="1100">
              <a:solidFill>
                <a:schemeClr val="dk1"/>
              </a:solidFill>
              <a:effectLst/>
              <a:latin typeface="+mn-lt"/>
              <a:ea typeface="+mn-ea"/>
              <a:cs typeface="+mn-cs"/>
            </a:rPr>
            <a:t>marketing efforts, </a:t>
          </a:r>
          <a:r>
            <a:rPr lang="en-US" sz="1100">
              <a:solidFill>
                <a:srgbClr val="FF0000"/>
              </a:solidFill>
              <a:effectLst/>
              <a:latin typeface="+mn-lt"/>
              <a:ea typeface="+mn-ea"/>
              <a:cs typeface="+mn-cs"/>
            </a:rPr>
            <a:t>on which board should they focus</a:t>
          </a:r>
          <a:r>
            <a:rPr lang="en-US" sz="1100">
              <a:solidFill>
                <a:schemeClr val="dk1"/>
              </a:solidFill>
              <a:effectLst/>
              <a:latin typeface="+mn-lt"/>
              <a:ea typeface="+mn-ea"/>
              <a:cs typeface="+mn-cs"/>
            </a:rPr>
            <a:t>? State any assumptions that you</a:t>
          </a:r>
          <a:r>
            <a:rPr lang="en-US" sz="1100" baseline="0">
              <a:solidFill>
                <a:schemeClr val="dk1"/>
              </a:solidFill>
              <a:effectLst/>
              <a:latin typeface="+mn-lt"/>
              <a:ea typeface="+mn-ea"/>
              <a:cs typeface="+mn-cs"/>
            </a:rPr>
            <a:t> made to answer this question.</a:t>
          </a:r>
          <a:endParaRPr lang="en-US" sz="1100">
            <a:solidFill>
              <a:schemeClr val="dk1"/>
            </a:solidFill>
            <a:effectLst/>
            <a:latin typeface="+mn-lt"/>
            <a:ea typeface="+mn-ea"/>
            <a:cs typeface="+mn-cs"/>
          </a:endParaRPr>
        </a:p>
        <a:p>
          <a:pPr lvl="0"/>
          <a:endParaRPr lang="en-ZA"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d) Some funding has been obtained and they would like to use this to </a:t>
          </a:r>
          <a:r>
            <a:rPr lang="en-US" sz="1100">
              <a:solidFill>
                <a:srgbClr val="FF0000"/>
              </a:solidFill>
              <a:effectLst/>
              <a:latin typeface="+mn-lt"/>
              <a:ea typeface="+mn-ea"/>
              <a:cs typeface="+mn-cs"/>
            </a:rPr>
            <a:t>improve resource capacity for one of the production stages by one unit</a:t>
          </a:r>
          <a:r>
            <a:rPr lang="en-US" sz="1100">
              <a:solidFill>
                <a:schemeClr val="dk1"/>
              </a:solidFill>
              <a:effectLst/>
              <a:latin typeface="+mn-lt"/>
              <a:ea typeface="+mn-ea"/>
              <a:cs typeface="+mn-cs"/>
            </a:rPr>
            <a:t>. </a:t>
          </a:r>
          <a:r>
            <a:rPr lang="en-US" sz="1100">
              <a:solidFill>
                <a:srgbClr val="FF0000"/>
              </a:solidFill>
              <a:effectLst/>
              <a:latin typeface="+mn-lt"/>
              <a:ea typeface="+mn-ea"/>
              <a:cs typeface="+mn-cs"/>
            </a:rPr>
            <a:t>In which one of the four stages should they invest</a:t>
          </a:r>
          <a:r>
            <a:rPr lang="en-US" sz="1100">
              <a:solidFill>
                <a:schemeClr val="dk1"/>
              </a:solidFill>
              <a:effectLst/>
              <a:latin typeface="+mn-lt"/>
              <a:ea typeface="+mn-ea"/>
              <a:cs typeface="+mn-cs"/>
            </a:rPr>
            <a:t>? State any assumptions</a:t>
          </a:r>
          <a:r>
            <a:rPr lang="en-US" sz="1100" baseline="0">
              <a:solidFill>
                <a:schemeClr val="dk1"/>
              </a:solidFill>
              <a:effectLst/>
              <a:latin typeface="+mn-lt"/>
              <a:ea typeface="+mn-ea"/>
              <a:cs typeface="+mn-cs"/>
            </a:rPr>
            <a:t> that made to answer this question.</a:t>
          </a:r>
          <a:endParaRPr lang="en-ZA">
            <a:effectLst/>
          </a:endParaRPr>
        </a:p>
        <a:p>
          <a:pPr lvl="0"/>
          <a:endParaRPr lang="en-ZA" sz="1100"/>
        </a:p>
      </xdr:txBody>
    </xdr:sp>
    <xdr:clientData/>
  </xdr:twoCellAnchor>
  <xdr:twoCellAnchor>
    <xdr:from>
      <xdr:col>7</xdr:col>
      <xdr:colOff>838201</xdr:colOff>
      <xdr:row>0</xdr:row>
      <xdr:rowOff>0</xdr:rowOff>
    </xdr:from>
    <xdr:to>
      <xdr:col>13</xdr:col>
      <xdr:colOff>781051</xdr:colOff>
      <xdr:row>25</xdr:row>
      <xdr:rowOff>166686</xdr:rowOff>
    </xdr:to>
    <xdr:sp macro="" textlink="">
      <xdr:nvSpPr>
        <xdr:cNvPr id="3" name="TextBox 2">
          <a:extLst>
            <a:ext uri="{FF2B5EF4-FFF2-40B4-BE49-F238E27FC236}">
              <a16:creationId xmlns:a16="http://schemas.microsoft.com/office/drawing/2014/main" id="{6EE8F279-BCB1-459F-83C0-2CD288DE4881}"/>
            </a:ext>
          </a:extLst>
        </xdr:cNvPr>
        <xdr:cNvSpPr txBox="1"/>
      </xdr:nvSpPr>
      <xdr:spPr>
        <a:xfrm>
          <a:off x="6400801" y="0"/>
          <a:ext cx="6238875" cy="49291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a:t>Vraag </a:t>
          </a:r>
        </a:p>
        <a:p>
          <a:r>
            <a:rPr lang="en-ZA" sz="1100" b="0"/>
            <a:t>Waxy Chests, 'n branderplankvervaardiger, kan vier verskillende branderplankmodelle</a:t>
          </a:r>
          <a:r>
            <a:rPr lang="en-ZA" sz="1100" b="0" baseline="0"/>
            <a:t> ("shapes")</a:t>
          </a:r>
          <a:r>
            <a:rPr lang="en-ZA" sz="1100" b="0"/>
            <a:t> vervaardig: die Fish, die Thruster, die Quad en die Noserider. Daar is vier fases in die produksieproses - "shaping", "glassing", "sanding" en "polishing"</a:t>
          </a:r>
          <a:r>
            <a:rPr lang="en-ZA" sz="1100" b="0" baseline="0"/>
            <a:t> </a:t>
          </a:r>
          <a:r>
            <a:rPr lang="en-ZA" sz="1100" b="0"/>
            <a:t>- en elke model benodig 'n spesifieke aantal ure om elke fase te voltooi. Die vervaardiger is beperk in terme van die totale hulpbrontyd (ure) beskikbaar vir elk van die fases. Die vervaardiger het ook die maksimum vraag na</a:t>
          </a:r>
          <a:r>
            <a:rPr lang="en-ZA" sz="1100" b="0" baseline="0"/>
            <a:t> elk van die vier modelle beraam</a:t>
          </a:r>
          <a:r>
            <a:rPr lang="en-ZA" sz="1100" b="0"/>
            <a:t>, gebaseer op vorige verkope en marknavorsing.</a:t>
          </a:r>
        </a:p>
        <a:p>
          <a:endParaRPr lang="en-ZA" sz="1100" b="0"/>
        </a:p>
        <a:p>
          <a:r>
            <a:rPr lang="en-ZA" sz="1100" b="0"/>
            <a:t>Die vervaardiger het hierdie produksiemengselprobleem geformuleer om te identifiseer hoeveel borde van elke model geproduseer moet word om wins te maksimeer. Hulle het u gevra om hulle te help om die resultate van die </a:t>
          </a:r>
          <a:r>
            <a:rPr lang="en-ZA" sz="1100" b="0" i="1"/>
            <a:t>Answer </a:t>
          </a:r>
          <a:r>
            <a:rPr lang="en-ZA" sz="1100" b="0"/>
            <a:t>en </a:t>
          </a:r>
          <a:r>
            <a:rPr lang="en-ZA" sz="1100" b="0" i="1"/>
            <a:t>Sensitivity Reports</a:t>
          </a:r>
          <a:r>
            <a:rPr lang="en-ZA" sz="1100" b="0"/>
            <a:t> wat deur</a:t>
          </a:r>
          <a:r>
            <a:rPr lang="en-ZA" sz="1100" b="0" baseline="0"/>
            <a:t> middel van </a:t>
          </a:r>
          <a:r>
            <a:rPr lang="en-ZA" sz="1100" b="0" i="1"/>
            <a:t>Solver</a:t>
          </a:r>
          <a:r>
            <a:rPr lang="en-ZA" sz="1100" b="0"/>
            <a:t> verkry is, te verstaan ​​(sien onder</a:t>
          </a:r>
          <a:r>
            <a:rPr lang="en-ZA" sz="1100" b="0" baseline="0"/>
            <a:t> die teksboks vir antwoorde</a:t>
          </a:r>
          <a:r>
            <a:rPr lang="en-ZA" sz="1100" b="0"/>
            <a:t>).</a:t>
          </a:r>
        </a:p>
        <a:p>
          <a:endParaRPr lang="en-ZA" sz="1100" b="0"/>
        </a:p>
        <a:p>
          <a:r>
            <a:rPr lang="en-ZA" sz="1100" b="0"/>
            <a:t>Beantwoord elk van die volgende vrae; neem al die beskikbare inligting in ag en motiveer u antwoorde duidelik. Toon enige berekeninge wat u dalk van gebruik maak </a:t>
          </a:r>
          <a:r>
            <a:rPr lang="en-ZA" sz="1100" b="0" baseline="0"/>
            <a:t>om die vrae te beantwoord</a:t>
          </a:r>
          <a:r>
            <a:rPr lang="en-ZA" sz="1100" b="0"/>
            <a:t>.</a:t>
          </a:r>
        </a:p>
        <a:p>
          <a:endParaRPr lang="en-ZA" sz="1100" b="0"/>
        </a:p>
        <a:p>
          <a:pPr marL="0" marR="0" lvl="0" indent="0" defTabSz="914400" eaLnBrk="1" fontAlgn="auto" latinLnBrk="0" hangingPunct="1">
            <a:lnSpc>
              <a:spcPct val="100000"/>
            </a:lnSpc>
            <a:spcBef>
              <a:spcPts val="0"/>
            </a:spcBef>
            <a:spcAft>
              <a:spcPts val="0"/>
            </a:spcAft>
            <a:buClrTx/>
            <a:buSzTx/>
            <a:buFontTx/>
            <a:buNone/>
            <a:tabLst/>
            <a:defRPr/>
          </a:pPr>
          <a:r>
            <a:rPr lang="en-ZA" sz="1100" b="0"/>
            <a:t>a) </a:t>
          </a:r>
          <a:r>
            <a:rPr lang="en-ZA" sz="1100" b="0">
              <a:solidFill>
                <a:schemeClr val="dk1"/>
              </a:solidFill>
              <a:effectLst/>
              <a:latin typeface="+mn-lt"/>
              <a:ea typeface="+mn-ea"/>
              <a:cs typeface="+mn-cs"/>
            </a:rPr>
            <a:t>Wat is die huidige wins per Noserider, en oor watter reeks waardes kan dit wissel voordat die optimale oplossing sal verander?</a:t>
          </a:r>
          <a:endParaRPr lang="en-ZA">
            <a:effectLst/>
          </a:endParaRPr>
        </a:p>
        <a:p>
          <a:endParaRPr lang="en-ZA" sz="1100" b="0"/>
        </a:p>
        <a:p>
          <a:r>
            <a:rPr lang="en-ZA" sz="1100" b="0"/>
            <a:t>b) Hoeveel borde van elke model moet hulle produseer, en wat is die wins teen hierdie produksievlak?</a:t>
          </a:r>
        </a:p>
        <a:p>
          <a:endParaRPr lang="en-ZA" sz="1100" b="0"/>
        </a:p>
        <a:p>
          <a:r>
            <a:rPr lang="en-ZA" sz="1100" b="0"/>
            <a:t>c) Op watter model moet hulle fokus as hulle die vraag na een van die modelle met een eenheid kan verbeter deur bemarkingspogings? Meld</a:t>
          </a:r>
          <a:r>
            <a:rPr lang="en-ZA" sz="1100" b="0" baseline="0"/>
            <a:t> enige aannames wat u gemaak het om die vraag te beantwoord.</a:t>
          </a:r>
          <a:endParaRPr lang="en-ZA" sz="1100" b="0"/>
        </a:p>
        <a:p>
          <a:endParaRPr lang="en-ZA" sz="1100" b="0"/>
        </a:p>
        <a:p>
          <a:pPr marL="0" marR="0" lvl="0" indent="0" defTabSz="914400" eaLnBrk="1" fontAlgn="auto" latinLnBrk="0" hangingPunct="1">
            <a:lnSpc>
              <a:spcPct val="100000"/>
            </a:lnSpc>
            <a:spcBef>
              <a:spcPts val="0"/>
            </a:spcBef>
            <a:spcAft>
              <a:spcPts val="0"/>
            </a:spcAft>
            <a:buClrTx/>
            <a:buSzTx/>
            <a:buFontTx/>
            <a:buNone/>
            <a:tabLst/>
            <a:defRPr/>
          </a:pPr>
          <a:r>
            <a:rPr lang="en-ZA" sz="1100" b="0"/>
            <a:t>d) Befondsing is verkry en hulle wil dit gebruik om die hulpbronkapasiteit van een van die produksiefases</a:t>
          </a:r>
          <a:r>
            <a:rPr lang="en-ZA" sz="1100" b="0" baseline="0"/>
            <a:t> met een eenheid te verbeter</a:t>
          </a:r>
          <a:r>
            <a:rPr lang="en-ZA" sz="1100" b="0"/>
            <a:t>. In watter een van die vier fases moet hulle belê? </a:t>
          </a:r>
          <a:r>
            <a:rPr lang="en-ZA" sz="1100" b="0">
              <a:solidFill>
                <a:schemeClr val="dk1"/>
              </a:solidFill>
              <a:effectLst/>
              <a:latin typeface="+mn-lt"/>
              <a:ea typeface="+mn-ea"/>
              <a:cs typeface="+mn-cs"/>
            </a:rPr>
            <a:t>Meld</a:t>
          </a:r>
          <a:r>
            <a:rPr lang="en-ZA" sz="1100" b="0" baseline="0">
              <a:solidFill>
                <a:schemeClr val="dk1"/>
              </a:solidFill>
              <a:effectLst/>
              <a:latin typeface="+mn-lt"/>
              <a:ea typeface="+mn-ea"/>
              <a:cs typeface="+mn-cs"/>
            </a:rPr>
            <a:t> enige aannames wat u gemaak het om die vraag te beantwoord.</a:t>
          </a:r>
          <a:endParaRPr lang="en-ZA">
            <a:effectLst/>
          </a:endParaRPr>
        </a:p>
        <a:p>
          <a:endParaRPr lang="en-ZA" sz="11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2596-B00C-4712-9E11-4481269DFA43}">
  <dimension ref="A1:H32"/>
  <sheetViews>
    <sheetView topLeftCell="A16" zoomScale="189" workbookViewId="0">
      <selection activeCell="H33" sqref="H33"/>
    </sheetView>
  </sheetViews>
  <sheetFormatPr baseColWidth="10" defaultColWidth="8.83203125" defaultRowHeight="15" x14ac:dyDescent="0.2"/>
  <cols>
    <col min="1" max="1" width="16" customWidth="1"/>
  </cols>
  <sheetData>
    <row r="1" spans="1:4" x14ac:dyDescent="0.2">
      <c r="A1" t="s">
        <v>0</v>
      </c>
    </row>
    <row r="2" spans="1:4" x14ac:dyDescent="0.2">
      <c r="A2" t="s">
        <v>54</v>
      </c>
    </row>
    <row r="3" spans="1:4" x14ac:dyDescent="0.2">
      <c r="A3" t="s">
        <v>55</v>
      </c>
    </row>
    <row r="5" spans="1:4" x14ac:dyDescent="0.2">
      <c r="A5" t="s">
        <v>56</v>
      </c>
    </row>
    <row r="6" spans="1:4" x14ac:dyDescent="0.2">
      <c r="A6" t="s">
        <v>57</v>
      </c>
    </row>
    <row r="8" spans="1:4" x14ac:dyDescent="0.2">
      <c r="A8" s="11" t="s">
        <v>1</v>
      </c>
      <c r="D8">
        <v>240</v>
      </c>
    </row>
    <row r="9" spans="1:4" x14ac:dyDescent="0.2">
      <c r="A9" s="12" t="s">
        <v>2</v>
      </c>
      <c r="D9">
        <v>140</v>
      </c>
    </row>
    <row r="11" spans="1:4" x14ac:dyDescent="0.2">
      <c r="A11" t="s">
        <v>58</v>
      </c>
    </row>
    <row r="13" spans="1:4" x14ac:dyDescent="0.2">
      <c r="A13" t="s">
        <v>3</v>
      </c>
    </row>
    <row r="14" spans="1:4" x14ac:dyDescent="0.2">
      <c r="A14" t="s">
        <v>4</v>
      </c>
    </row>
    <row r="15" spans="1:4" x14ac:dyDescent="0.2">
      <c r="B15" s="1" t="s">
        <v>5</v>
      </c>
    </row>
    <row r="16" spans="1:4" x14ac:dyDescent="0.2">
      <c r="A16" t="s">
        <v>6</v>
      </c>
    </row>
    <row r="17" spans="1:8" x14ac:dyDescent="0.2">
      <c r="A17" t="s">
        <v>7</v>
      </c>
    </row>
    <row r="19" spans="1:8" x14ac:dyDescent="0.2">
      <c r="A19" s="13" t="s">
        <v>59</v>
      </c>
    </row>
    <row r="20" spans="1:8" x14ac:dyDescent="0.2">
      <c r="A20" s="13" t="s">
        <v>60</v>
      </c>
    </row>
    <row r="22" spans="1:8" x14ac:dyDescent="0.2">
      <c r="B22" t="s">
        <v>67</v>
      </c>
      <c r="C22" t="s">
        <v>68</v>
      </c>
    </row>
    <row r="23" spans="1:8" x14ac:dyDescent="0.2">
      <c r="A23" t="s">
        <v>61</v>
      </c>
      <c r="B23" t="s">
        <v>69</v>
      </c>
      <c r="C23" t="s">
        <v>70</v>
      </c>
      <c r="D23" t="s">
        <v>71</v>
      </c>
    </row>
    <row r="24" spans="1:8" x14ac:dyDescent="0.2">
      <c r="A24" t="s">
        <v>62</v>
      </c>
      <c r="B24">
        <v>25</v>
      </c>
      <c r="C24">
        <v>15</v>
      </c>
      <c r="D24" s="15">
        <f>SUMPRODUCT(B24:C24,B25:C25)</f>
        <v>1900</v>
      </c>
    </row>
    <row r="25" spans="1:8" x14ac:dyDescent="0.2">
      <c r="A25" t="s">
        <v>63</v>
      </c>
      <c r="B25" s="14">
        <v>40</v>
      </c>
      <c r="C25" s="14">
        <v>60</v>
      </c>
    </row>
    <row r="30" spans="1:8" x14ac:dyDescent="0.2">
      <c r="A30" t="s">
        <v>64</v>
      </c>
      <c r="B30" t="s">
        <v>69</v>
      </c>
      <c r="C30" t="s">
        <v>70</v>
      </c>
      <c r="F30" t="s">
        <v>73</v>
      </c>
      <c r="H30" t="s">
        <v>41</v>
      </c>
    </row>
    <row r="31" spans="1:8" x14ac:dyDescent="0.2">
      <c r="A31" t="s">
        <v>65</v>
      </c>
      <c r="B31">
        <v>3</v>
      </c>
      <c r="C31">
        <v>2</v>
      </c>
      <c r="D31" s="16">
        <f>SUMPRODUCT(B25:C25,B31:C31)</f>
        <v>240</v>
      </c>
      <c r="E31" t="s">
        <v>72</v>
      </c>
      <c r="F31" s="17">
        <v>240</v>
      </c>
      <c r="H31">
        <v>0</v>
      </c>
    </row>
    <row r="32" spans="1:8" x14ac:dyDescent="0.2">
      <c r="A32" t="s">
        <v>66</v>
      </c>
      <c r="B32">
        <v>2</v>
      </c>
      <c r="C32">
        <v>1</v>
      </c>
      <c r="D32" s="16">
        <f>SUMPRODUCT(B25:C25,B32:C32)</f>
        <v>140</v>
      </c>
      <c r="E32" t="s">
        <v>72</v>
      </c>
      <c r="F32" s="17">
        <v>140</v>
      </c>
      <c r="H32">
        <v>0</v>
      </c>
    </row>
  </sheetData>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2DD8F-8100-0948-9B72-866F88CC9FEB}">
  <dimension ref="A1:H32"/>
  <sheetViews>
    <sheetView topLeftCell="A7" zoomScale="132" workbookViewId="0">
      <selection activeCell="H31" sqref="H31"/>
    </sheetView>
  </sheetViews>
  <sheetFormatPr baseColWidth="10" defaultColWidth="8.83203125" defaultRowHeight="15" x14ac:dyDescent="0.2"/>
  <cols>
    <col min="1" max="1" width="16" customWidth="1"/>
  </cols>
  <sheetData>
    <row r="1" spans="1:4" x14ac:dyDescent="0.2">
      <c r="A1" t="s">
        <v>0</v>
      </c>
    </row>
    <row r="2" spans="1:4" x14ac:dyDescent="0.2">
      <c r="A2" t="s">
        <v>54</v>
      </c>
    </row>
    <row r="3" spans="1:4" x14ac:dyDescent="0.2">
      <c r="A3" t="s">
        <v>55</v>
      </c>
    </row>
    <row r="5" spans="1:4" x14ac:dyDescent="0.2">
      <c r="A5" t="s">
        <v>56</v>
      </c>
    </row>
    <row r="6" spans="1:4" x14ac:dyDescent="0.2">
      <c r="A6" t="s">
        <v>57</v>
      </c>
    </row>
    <row r="8" spans="1:4" x14ac:dyDescent="0.2">
      <c r="A8" s="11" t="s">
        <v>1</v>
      </c>
      <c r="D8">
        <v>240</v>
      </c>
    </row>
    <row r="9" spans="1:4" x14ac:dyDescent="0.2">
      <c r="A9" s="12" t="s">
        <v>2</v>
      </c>
      <c r="D9">
        <v>140</v>
      </c>
    </row>
    <row r="11" spans="1:4" x14ac:dyDescent="0.2">
      <c r="A11" t="s">
        <v>58</v>
      </c>
    </row>
    <row r="13" spans="1:4" x14ac:dyDescent="0.2">
      <c r="A13" t="s">
        <v>3</v>
      </c>
    </row>
    <row r="14" spans="1:4" x14ac:dyDescent="0.2">
      <c r="A14" t="s">
        <v>4</v>
      </c>
    </row>
    <row r="15" spans="1:4" x14ac:dyDescent="0.2">
      <c r="B15" s="1" t="s">
        <v>5</v>
      </c>
    </row>
    <row r="16" spans="1:4" x14ac:dyDescent="0.2">
      <c r="A16" t="s">
        <v>6</v>
      </c>
    </row>
    <row r="17" spans="1:8" x14ac:dyDescent="0.2">
      <c r="A17" t="s">
        <v>7</v>
      </c>
    </row>
    <row r="19" spans="1:8" x14ac:dyDescent="0.2">
      <c r="A19" s="13" t="s">
        <v>59</v>
      </c>
    </row>
    <row r="20" spans="1:8" x14ac:dyDescent="0.2">
      <c r="A20" s="13" t="s">
        <v>60</v>
      </c>
    </row>
    <row r="22" spans="1:8" x14ac:dyDescent="0.2">
      <c r="B22" t="s">
        <v>67</v>
      </c>
      <c r="C22" t="s">
        <v>68</v>
      </c>
    </row>
    <row r="23" spans="1:8" x14ac:dyDescent="0.2">
      <c r="A23" t="s">
        <v>61</v>
      </c>
      <c r="B23" t="s">
        <v>69</v>
      </c>
      <c r="C23" t="s">
        <v>70</v>
      </c>
      <c r="D23" t="s">
        <v>71</v>
      </c>
    </row>
    <row r="24" spans="1:8" x14ac:dyDescent="0.2">
      <c r="A24" t="s">
        <v>62</v>
      </c>
      <c r="B24">
        <v>25</v>
      </c>
      <c r="C24">
        <v>15</v>
      </c>
      <c r="D24" s="15">
        <f>SUMPRODUCT(B24:C24,B25:C25)</f>
        <v>1900</v>
      </c>
    </row>
    <row r="25" spans="1:8" x14ac:dyDescent="0.2">
      <c r="A25" t="s">
        <v>63</v>
      </c>
      <c r="B25" s="14">
        <v>40</v>
      </c>
      <c r="C25" s="14">
        <v>60</v>
      </c>
    </row>
    <row r="30" spans="1:8" x14ac:dyDescent="0.2">
      <c r="A30" t="s">
        <v>64</v>
      </c>
      <c r="B30" t="s">
        <v>69</v>
      </c>
      <c r="C30" t="s">
        <v>70</v>
      </c>
      <c r="F30" t="s">
        <v>73</v>
      </c>
      <c r="H30" t="s">
        <v>41</v>
      </c>
    </row>
    <row r="31" spans="1:8" x14ac:dyDescent="0.2">
      <c r="A31" t="s">
        <v>65</v>
      </c>
      <c r="B31">
        <v>3</v>
      </c>
      <c r="C31">
        <v>2</v>
      </c>
      <c r="D31" s="16">
        <f>SUMPRODUCT(B25:C25,B31:C31)</f>
        <v>240</v>
      </c>
      <c r="E31" t="s">
        <v>72</v>
      </c>
      <c r="F31" s="17">
        <v>240</v>
      </c>
      <c r="H31">
        <v>0</v>
      </c>
    </row>
    <row r="32" spans="1:8" x14ac:dyDescent="0.2">
      <c r="A32" t="s">
        <v>66</v>
      </c>
      <c r="B32">
        <v>2</v>
      </c>
      <c r="C32">
        <v>1</v>
      </c>
      <c r="D32" s="16">
        <f>SUMPRODUCT(B25:C25,B32:C32)</f>
        <v>140</v>
      </c>
      <c r="E32" t="s">
        <v>72</v>
      </c>
      <c r="F32" s="17">
        <v>140</v>
      </c>
      <c r="H32">
        <v>0</v>
      </c>
    </row>
  </sheetData>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16A7-2345-5E41-B65D-37A146783D4B}">
  <dimension ref="A1:G28"/>
  <sheetViews>
    <sheetView showGridLines="0" workbookViewId="0"/>
  </sheetViews>
  <sheetFormatPr baseColWidth="10" defaultRowHeight="15" x14ac:dyDescent="0.2"/>
  <cols>
    <col min="1" max="1" width="2.33203125" customWidth="1"/>
    <col min="2" max="2" width="6.33203125" bestFit="1" customWidth="1"/>
    <col min="3" max="3" width="18" bestFit="1" customWidth="1"/>
    <col min="4" max="4" width="12" bestFit="1" customWidth="1"/>
    <col min="5" max="5" width="12.83203125" bestFit="1" customWidth="1"/>
    <col min="6" max="6" width="7" bestFit="1" customWidth="1"/>
    <col min="7" max="7" width="5" bestFit="1" customWidth="1"/>
  </cols>
  <sheetData>
    <row r="1" spans="1:5" x14ac:dyDescent="0.2">
      <c r="A1" s="18" t="s">
        <v>74</v>
      </c>
    </row>
    <row r="2" spans="1:5" x14ac:dyDescent="0.2">
      <c r="A2" s="18" t="s">
        <v>75</v>
      </c>
    </row>
    <row r="3" spans="1:5" x14ac:dyDescent="0.2">
      <c r="A3" s="18" t="s">
        <v>76</v>
      </c>
    </row>
    <row r="4" spans="1:5" x14ac:dyDescent="0.2">
      <c r="A4" s="18" t="s">
        <v>77</v>
      </c>
    </row>
    <row r="5" spans="1:5" x14ac:dyDescent="0.2">
      <c r="A5" s="18" t="s">
        <v>78</v>
      </c>
    </row>
    <row r="6" spans="1:5" x14ac:dyDescent="0.2">
      <c r="A6" s="18"/>
      <c r="B6" t="s">
        <v>79</v>
      </c>
    </row>
    <row r="7" spans="1:5" x14ac:dyDescent="0.2">
      <c r="A7" s="18"/>
      <c r="B7" t="s">
        <v>80</v>
      </c>
    </row>
    <row r="8" spans="1:5" x14ac:dyDescent="0.2">
      <c r="A8" s="18"/>
      <c r="B8" t="s">
        <v>81</v>
      </c>
    </row>
    <row r="9" spans="1:5" x14ac:dyDescent="0.2">
      <c r="A9" s="18" t="s">
        <v>82</v>
      </c>
    </row>
    <row r="10" spans="1:5" x14ac:dyDescent="0.2">
      <c r="B10" t="s">
        <v>83</v>
      </c>
    </row>
    <row r="11" spans="1:5" x14ac:dyDescent="0.2">
      <c r="B11" t="s">
        <v>84</v>
      </c>
    </row>
    <row r="14" spans="1:5" ht="16" thickBot="1" x14ac:dyDescent="0.25">
      <c r="A14" t="s">
        <v>85</v>
      </c>
    </row>
    <row r="15" spans="1:5" ht="16" thickBot="1" x14ac:dyDescent="0.25">
      <c r="B15" s="20" t="s">
        <v>86</v>
      </c>
      <c r="C15" s="20" t="s">
        <v>22</v>
      </c>
      <c r="D15" s="20" t="s">
        <v>23</v>
      </c>
      <c r="E15" s="20" t="s">
        <v>24</v>
      </c>
    </row>
    <row r="16" spans="1:5" ht="16" thickBot="1" x14ac:dyDescent="0.25">
      <c r="B16" s="19" t="s">
        <v>88</v>
      </c>
      <c r="C16" s="19" t="s">
        <v>89</v>
      </c>
      <c r="D16" s="22">
        <v>1900</v>
      </c>
      <c r="E16" s="22">
        <v>1900</v>
      </c>
    </row>
    <row r="19" spans="1:7" ht="16" thickBot="1" x14ac:dyDescent="0.25">
      <c r="A19" t="s">
        <v>17</v>
      </c>
    </row>
    <row r="20" spans="1:7" ht="16" thickBot="1" x14ac:dyDescent="0.25">
      <c r="B20" s="20" t="s">
        <v>86</v>
      </c>
      <c r="C20" s="20" t="s">
        <v>22</v>
      </c>
      <c r="D20" s="20" t="s">
        <v>23</v>
      </c>
      <c r="E20" s="20" t="s">
        <v>24</v>
      </c>
      <c r="F20" s="20" t="s">
        <v>25</v>
      </c>
    </row>
    <row r="21" spans="1:7" x14ac:dyDescent="0.2">
      <c r="B21" s="21" t="s">
        <v>90</v>
      </c>
      <c r="C21" s="21" t="s">
        <v>91</v>
      </c>
      <c r="D21" s="23">
        <v>40</v>
      </c>
      <c r="E21" s="23">
        <v>40</v>
      </c>
      <c r="F21" s="21" t="s">
        <v>32</v>
      </c>
    </row>
    <row r="22" spans="1:7" ht="16" thickBot="1" x14ac:dyDescent="0.25">
      <c r="B22" s="19" t="s">
        <v>92</v>
      </c>
      <c r="C22" s="19" t="s">
        <v>93</v>
      </c>
      <c r="D22" s="22">
        <v>60</v>
      </c>
      <c r="E22" s="22">
        <v>60</v>
      </c>
      <c r="F22" s="19" t="s">
        <v>32</v>
      </c>
    </row>
    <row r="25" spans="1:7" ht="16" thickBot="1" x14ac:dyDescent="0.25">
      <c r="A25" t="s">
        <v>36</v>
      </c>
    </row>
    <row r="26" spans="1:7" ht="16" thickBot="1" x14ac:dyDescent="0.25">
      <c r="B26" s="20" t="s">
        <v>86</v>
      </c>
      <c r="C26" s="20" t="s">
        <v>22</v>
      </c>
      <c r="D26" s="20" t="s">
        <v>39</v>
      </c>
      <c r="E26" s="20" t="s">
        <v>87</v>
      </c>
      <c r="F26" s="20" t="s">
        <v>40</v>
      </c>
      <c r="G26" s="20" t="s">
        <v>41</v>
      </c>
    </row>
    <row r="27" spans="1:7" x14ac:dyDescent="0.2">
      <c r="B27" s="21" t="s">
        <v>94</v>
      </c>
      <c r="C27" s="21" t="s">
        <v>95</v>
      </c>
      <c r="D27" s="23">
        <v>240</v>
      </c>
      <c r="E27" s="21" t="s">
        <v>96</v>
      </c>
      <c r="F27" s="21" t="s">
        <v>45</v>
      </c>
      <c r="G27" s="21">
        <v>0</v>
      </c>
    </row>
    <row r="28" spans="1:7" ht="16" thickBot="1" x14ac:dyDescent="0.25">
      <c r="B28" s="19" t="s">
        <v>97</v>
      </c>
      <c r="C28" s="19" t="s">
        <v>98</v>
      </c>
      <c r="D28" s="22">
        <v>140</v>
      </c>
      <c r="E28" s="19" t="s">
        <v>99</v>
      </c>
      <c r="F28" s="19" t="s">
        <v>45</v>
      </c>
      <c r="G28" s="1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E295D-F969-364F-8C32-5E044BA5E2C0}">
  <dimension ref="A1:H16"/>
  <sheetViews>
    <sheetView showGridLines="0" workbookViewId="0">
      <selection sqref="A1:A3"/>
    </sheetView>
  </sheetViews>
  <sheetFormatPr baseColWidth="10" defaultRowHeight="15" x14ac:dyDescent="0.2"/>
  <cols>
    <col min="1" max="1" width="2.33203125" customWidth="1"/>
    <col min="2" max="2" width="6.33203125" bestFit="1" customWidth="1"/>
    <col min="3" max="3" width="11.83203125" bestFit="1" customWidth="1"/>
    <col min="4" max="4" width="5.6640625" bestFit="1" customWidth="1"/>
    <col min="5" max="5" width="8" bestFit="1" customWidth="1"/>
    <col min="6" max="6" width="9.6640625" bestFit="1" customWidth="1"/>
    <col min="7" max="7" width="12.1640625" bestFit="1" customWidth="1"/>
    <col min="8" max="8" width="9" bestFit="1" customWidth="1"/>
  </cols>
  <sheetData>
    <row r="1" spans="1:8" x14ac:dyDescent="0.2">
      <c r="A1" s="18" t="s">
        <v>100</v>
      </c>
    </row>
    <row r="2" spans="1:8" x14ac:dyDescent="0.2">
      <c r="A2" s="18" t="s">
        <v>75</v>
      </c>
    </row>
    <row r="3" spans="1:8" x14ac:dyDescent="0.2">
      <c r="A3" s="18" t="s">
        <v>76</v>
      </c>
    </row>
    <row r="6" spans="1:8" ht="16" thickBot="1" x14ac:dyDescent="0.25">
      <c r="A6" t="s">
        <v>17</v>
      </c>
    </row>
    <row r="7" spans="1:8" x14ac:dyDescent="0.2">
      <c r="B7" s="24"/>
      <c r="C7" s="24"/>
      <c r="D7" s="24" t="s">
        <v>18</v>
      </c>
      <c r="E7" s="24" t="s">
        <v>19</v>
      </c>
      <c r="F7" s="24" t="s">
        <v>20</v>
      </c>
      <c r="G7" s="24" t="s">
        <v>21</v>
      </c>
      <c r="H7" s="24" t="s">
        <v>21</v>
      </c>
    </row>
    <row r="8" spans="1:8" ht="16" thickBot="1" x14ac:dyDescent="0.25">
      <c r="B8" s="25" t="s">
        <v>86</v>
      </c>
      <c r="C8" s="25" t="s">
        <v>22</v>
      </c>
      <c r="D8" s="25" t="s">
        <v>26</v>
      </c>
      <c r="E8" s="25" t="s">
        <v>27</v>
      </c>
      <c r="F8" s="25" t="s">
        <v>28</v>
      </c>
      <c r="G8" s="25" t="s">
        <v>29</v>
      </c>
      <c r="H8" s="25" t="s">
        <v>30</v>
      </c>
    </row>
    <row r="9" spans="1:8" x14ac:dyDescent="0.2">
      <c r="B9" s="21" t="s">
        <v>90</v>
      </c>
      <c r="C9" s="21" t="s">
        <v>91</v>
      </c>
      <c r="D9" s="21">
        <v>40</v>
      </c>
      <c r="E9" s="21">
        <v>0</v>
      </c>
      <c r="F9" s="21">
        <v>25</v>
      </c>
      <c r="G9" s="21">
        <v>5</v>
      </c>
      <c r="H9" s="21">
        <v>2.5</v>
      </c>
    </row>
    <row r="10" spans="1:8" ht="16" thickBot="1" x14ac:dyDescent="0.25">
      <c r="B10" s="19" t="s">
        <v>92</v>
      </c>
      <c r="C10" s="19" t="s">
        <v>93</v>
      </c>
      <c r="D10" s="19">
        <v>60</v>
      </c>
      <c r="E10" s="19">
        <v>0</v>
      </c>
      <c r="F10" s="19">
        <v>15</v>
      </c>
      <c r="G10" s="19">
        <v>1.6666666666666667</v>
      </c>
      <c r="H10" s="19">
        <v>2.5</v>
      </c>
    </row>
    <row r="12" spans="1:8" ht="16" thickBot="1" x14ac:dyDescent="0.25">
      <c r="A12" t="s">
        <v>36</v>
      </c>
    </row>
    <row r="13" spans="1:8" x14ac:dyDescent="0.2">
      <c r="B13" s="24"/>
      <c r="C13" s="24"/>
      <c r="D13" s="24" t="s">
        <v>18</v>
      </c>
      <c r="E13" s="24" t="s">
        <v>37</v>
      </c>
      <c r="F13" s="24" t="s">
        <v>38</v>
      </c>
      <c r="G13" s="24" t="s">
        <v>21</v>
      </c>
      <c r="H13" s="24" t="s">
        <v>21</v>
      </c>
    </row>
    <row r="14" spans="1:8" ht="16" thickBot="1" x14ac:dyDescent="0.25">
      <c r="B14" s="25" t="s">
        <v>86</v>
      </c>
      <c r="C14" s="25" t="s">
        <v>22</v>
      </c>
      <c r="D14" s="25" t="s">
        <v>26</v>
      </c>
      <c r="E14" s="25" t="s">
        <v>42</v>
      </c>
      <c r="F14" s="25" t="s">
        <v>43</v>
      </c>
      <c r="G14" s="25" t="s">
        <v>29</v>
      </c>
      <c r="H14" s="25" t="s">
        <v>30</v>
      </c>
    </row>
    <row r="15" spans="1:8" x14ac:dyDescent="0.2">
      <c r="B15" s="21" t="s">
        <v>94</v>
      </c>
      <c r="C15" s="21" t="s">
        <v>95</v>
      </c>
      <c r="D15" s="21">
        <v>240</v>
      </c>
      <c r="E15" s="21">
        <v>5</v>
      </c>
      <c r="F15" s="21">
        <v>240</v>
      </c>
      <c r="G15" s="21">
        <v>40</v>
      </c>
      <c r="H15" s="21">
        <v>30</v>
      </c>
    </row>
    <row r="16" spans="1:8" ht="16" thickBot="1" x14ac:dyDescent="0.25">
      <c r="B16" s="19" t="s">
        <v>97</v>
      </c>
      <c r="C16" s="19" t="s">
        <v>98</v>
      </c>
      <c r="D16" s="19">
        <v>140</v>
      </c>
      <c r="E16" s="19">
        <v>5</v>
      </c>
      <c r="F16" s="19">
        <v>140</v>
      </c>
      <c r="G16" s="19">
        <v>20</v>
      </c>
      <c r="H16" s="19">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FD49D-1666-4AD0-A55D-3EEB7E2134F9}">
  <dimension ref="A1:A7"/>
  <sheetViews>
    <sheetView topLeftCell="A3" zoomScale="166" workbookViewId="0">
      <selection activeCell="H35" sqref="H35"/>
    </sheetView>
  </sheetViews>
  <sheetFormatPr baseColWidth="10" defaultColWidth="8.83203125" defaultRowHeight="15" x14ac:dyDescent="0.2"/>
  <sheetData>
    <row r="1" spans="1:1" x14ac:dyDescent="0.2">
      <c r="A1" t="s">
        <v>8</v>
      </c>
    </row>
    <row r="3" spans="1:1" x14ac:dyDescent="0.2">
      <c r="A3" t="s">
        <v>9</v>
      </c>
    </row>
    <row r="4" spans="1:1" x14ac:dyDescent="0.2">
      <c r="A4" t="s">
        <v>10</v>
      </c>
    </row>
    <row r="5" spans="1:1" x14ac:dyDescent="0.2">
      <c r="A5" t="s">
        <v>11</v>
      </c>
    </row>
    <row r="6" spans="1:1" x14ac:dyDescent="0.2">
      <c r="A6" t="s">
        <v>12</v>
      </c>
    </row>
    <row r="7" spans="1:1" x14ac:dyDescent="0.2">
      <c r="A7" t="s">
        <v>13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1CFA7-A07E-406B-B4E8-C25D8A14A8EC}">
  <dimension ref="A29:N65"/>
  <sheetViews>
    <sheetView tabSelected="1" topLeftCell="A38" zoomScaleNormal="80" workbookViewId="0">
      <selection activeCell="H70" sqref="H70"/>
    </sheetView>
  </sheetViews>
  <sheetFormatPr baseColWidth="10" defaultColWidth="8.83203125" defaultRowHeight="15" x14ac:dyDescent="0.2"/>
  <cols>
    <col min="2" max="2" width="21.1640625" bestFit="1" customWidth="1"/>
    <col min="3" max="3" width="13.6640625" bestFit="1" customWidth="1"/>
    <col min="4" max="4" width="13.5" bestFit="1" customWidth="1"/>
    <col min="5" max="5" width="11.5" bestFit="1" customWidth="1"/>
    <col min="6" max="6" width="5.5" bestFit="1" customWidth="1"/>
    <col min="7" max="7" width="15.1640625" customWidth="1"/>
    <col min="8" max="8" width="35.5" bestFit="1" customWidth="1"/>
    <col min="9" max="9" width="21.1640625" bestFit="1" customWidth="1"/>
    <col min="10" max="10" width="6.1640625" bestFit="1" customWidth="1"/>
    <col min="11" max="11" width="8.6640625" bestFit="1" customWidth="1"/>
    <col min="12" max="12" width="10.83203125" bestFit="1" customWidth="1"/>
    <col min="13" max="14" width="12" bestFit="1" customWidth="1"/>
  </cols>
  <sheetData>
    <row r="29" spans="1:14" ht="15.75" customHeight="1" x14ac:dyDescent="0.2">
      <c r="B29" s="2"/>
      <c r="C29" s="2"/>
      <c r="D29" s="2"/>
      <c r="E29" s="2"/>
      <c r="F29" s="2"/>
      <c r="G29" s="2"/>
      <c r="H29" s="2"/>
      <c r="I29" s="2"/>
      <c r="J29" s="2"/>
      <c r="K29" s="2"/>
      <c r="L29" s="2"/>
      <c r="M29" s="2"/>
      <c r="N29" s="2"/>
    </row>
    <row r="30" spans="1:14" x14ac:dyDescent="0.2">
      <c r="A30" s="3" t="s">
        <v>14</v>
      </c>
      <c r="B30" s="2"/>
      <c r="C30" s="2"/>
      <c r="D30" s="2"/>
      <c r="E30" s="2"/>
      <c r="F30" s="2"/>
      <c r="G30" s="2"/>
      <c r="H30" s="2"/>
      <c r="I30" s="2"/>
      <c r="J30" s="2"/>
      <c r="K30" s="2"/>
      <c r="L30" s="2"/>
      <c r="M30" s="2"/>
      <c r="N30" s="2"/>
    </row>
    <row r="31" spans="1:14" x14ac:dyDescent="0.2">
      <c r="A31" s="3" t="s">
        <v>15</v>
      </c>
      <c r="B31" s="2"/>
      <c r="C31" s="2"/>
      <c r="D31" s="2"/>
      <c r="E31" s="2"/>
      <c r="F31" s="2"/>
      <c r="G31" s="2"/>
      <c r="H31" s="3" t="s">
        <v>16</v>
      </c>
      <c r="I31" s="2"/>
      <c r="J31" s="2"/>
      <c r="K31" s="2"/>
      <c r="L31" s="2"/>
      <c r="M31" s="2"/>
      <c r="N31" s="2"/>
    </row>
    <row r="32" spans="1:14" ht="16" thickBot="1" x14ac:dyDescent="0.25">
      <c r="A32" s="2"/>
      <c r="B32" s="2"/>
      <c r="C32" s="2"/>
      <c r="D32" s="2"/>
      <c r="E32" s="2"/>
      <c r="F32" s="2"/>
      <c r="G32" s="2"/>
      <c r="H32" s="2"/>
      <c r="I32" s="2"/>
      <c r="J32" s="2"/>
      <c r="K32" s="2"/>
      <c r="L32" s="2"/>
      <c r="M32" s="2"/>
      <c r="N32" s="2"/>
    </row>
    <row r="33" spans="1:14" ht="16" thickBot="1" x14ac:dyDescent="0.25">
      <c r="A33" s="2" t="s">
        <v>17</v>
      </c>
      <c r="B33" s="2"/>
      <c r="C33" s="2"/>
      <c r="D33" s="2"/>
      <c r="E33" s="2"/>
      <c r="F33" s="2"/>
      <c r="G33" s="2"/>
      <c r="H33" s="2" t="s">
        <v>17</v>
      </c>
      <c r="I33" s="4"/>
      <c r="J33" s="4" t="s">
        <v>18</v>
      </c>
      <c r="K33" s="4" t="s">
        <v>19</v>
      </c>
      <c r="L33" s="4" t="s">
        <v>20</v>
      </c>
      <c r="M33" s="4" t="s">
        <v>21</v>
      </c>
      <c r="N33" s="4" t="s">
        <v>21</v>
      </c>
    </row>
    <row r="34" spans="1:14" ht="16" thickBot="1" x14ac:dyDescent="0.25">
      <c r="A34" s="2"/>
      <c r="B34" s="5" t="s">
        <v>22</v>
      </c>
      <c r="C34" s="5" t="s">
        <v>23</v>
      </c>
      <c r="D34" s="5" t="s">
        <v>24</v>
      </c>
      <c r="E34" s="5" t="s">
        <v>25</v>
      </c>
      <c r="F34" s="2"/>
      <c r="G34" s="2"/>
      <c r="H34" s="2"/>
      <c r="I34" s="6" t="s">
        <v>22</v>
      </c>
      <c r="J34" s="6" t="s">
        <v>26</v>
      </c>
      <c r="K34" s="6" t="s">
        <v>27</v>
      </c>
      <c r="L34" s="6" t="s">
        <v>28</v>
      </c>
      <c r="M34" s="6" t="s">
        <v>29</v>
      </c>
      <c r="N34" s="6" t="s">
        <v>30</v>
      </c>
    </row>
    <row r="35" spans="1:14" x14ac:dyDescent="0.2">
      <c r="A35" s="2"/>
      <c r="B35" s="7" t="s">
        <v>31</v>
      </c>
      <c r="C35" s="7">
        <v>25</v>
      </c>
      <c r="D35" s="7">
        <v>25</v>
      </c>
      <c r="E35" s="7" t="s">
        <v>32</v>
      </c>
      <c r="F35" s="2"/>
      <c r="G35" s="2"/>
      <c r="H35" s="2"/>
      <c r="I35" s="7" t="s">
        <v>31</v>
      </c>
      <c r="J35" s="7">
        <v>25</v>
      </c>
      <c r="K35" s="7">
        <v>0</v>
      </c>
      <c r="L35" s="7">
        <v>2000</v>
      </c>
      <c r="M35" s="7">
        <v>1E+30</v>
      </c>
      <c r="N35" s="8">
        <v>1012</v>
      </c>
    </row>
    <row r="36" spans="1:14" x14ac:dyDescent="0.2">
      <c r="A36" s="2"/>
      <c r="B36" s="7" t="s">
        <v>33</v>
      </c>
      <c r="C36" s="7">
        <v>17.5</v>
      </c>
      <c r="D36" s="7">
        <v>17.5</v>
      </c>
      <c r="E36" s="7" t="s">
        <v>32</v>
      </c>
      <c r="F36" s="2"/>
      <c r="G36" s="2"/>
      <c r="H36" s="2"/>
      <c r="I36" s="7" t="s">
        <v>33</v>
      </c>
      <c r="J36" s="7">
        <v>17.5</v>
      </c>
      <c r="K36" s="7">
        <v>0</v>
      </c>
      <c r="L36" s="7">
        <v>2200</v>
      </c>
      <c r="M36" s="7">
        <v>300.0000000000046</v>
      </c>
      <c r="N36" s="8">
        <v>1366.6666666666665</v>
      </c>
    </row>
    <row r="37" spans="1:14" x14ac:dyDescent="0.2">
      <c r="A37" s="2"/>
      <c r="B37" s="7" t="s">
        <v>34</v>
      </c>
      <c r="C37" s="7">
        <v>25</v>
      </c>
      <c r="D37" s="7">
        <v>25</v>
      </c>
      <c r="E37" s="7" t="s">
        <v>32</v>
      </c>
      <c r="F37" s="2"/>
      <c r="G37" s="2"/>
      <c r="H37" s="2"/>
      <c r="I37" s="7" t="s">
        <v>34</v>
      </c>
      <c r="J37" s="7">
        <v>25</v>
      </c>
      <c r="K37" s="7">
        <v>0</v>
      </c>
      <c r="L37" s="7">
        <v>2000</v>
      </c>
      <c r="M37" s="7">
        <v>1E+30</v>
      </c>
      <c r="N37" s="8">
        <v>60.000000000000909</v>
      </c>
    </row>
    <row r="38" spans="1:14" ht="16" thickBot="1" x14ac:dyDescent="0.25">
      <c r="A38" s="2"/>
      <c r="B38" s="9" t="s">
        <v>35</v>
      </c>
      <c r="C38" s="9">
        <v>15.000000000000004</v>
      </c>
      <c r="D38" s="9">
        <v>15.000000000000004</v>
      </c>
      <c r="E38" s="9" t="s">
        <v>32</v>
      </c>
      <c r="F38" s="2"/>
      <c r="G38" s="2"/>
      <c r="H38" s="2"/>
      <c r="I38" s="9" t="s">
        <v>35</v>
      </c>
      <c r="J38" s="9">
        <v>15.000000000000004</v>
      </c>
      <c r="K38" s="9">
        <v>0</v>
      </c>
      <c r="L38" s="9">
        <v>2500</v>
      </c>
      <c r="M38" s="9">
        <v>100.00000000000152</v>
      </c>
      <c r="N38" s="10">
        <v>1400</v>
      </c>
    </row>
    <row r="39" spans="1:14" x14ac:dyDescent="0.2">
      <c r="A39" s="2"/>
      <c r="B39" s="2"/>
      <c r="C39" s="2"/>
      <c r="D39" s="2"/>
      <c r="E39" s="2"/>
      <c r="F39" s="2"/>
      <c r="G39" s="2"/>
      <c r="H39" s="2"/>
      <c r="I39" s="2"/>
      <c r="J39" s="2"/>
      <c r="K39" s="2"/>
      <c r="L39" s="2"/>
      <c r="M39" s="2"/>
      <c r="N39" s="2"/>
    </row>
    <row r="40" spans="1:14" ht="16" thickBot="1" x14ac:dyDescent="0.25">
      <c r="A40" s="2"/>
      <c r="B40" s="2"/>
      <c r="C40" s="2"/>
      <c r="D40" s="2"/>
      <c r="E40" s="2"/>
      <c r="F40" s="2"/>
      <c r="G40" s="2"/>
      <c r="H40" s="2"/>
      <c r="I40" s="2"/>
      <c r="J40" s="2"/>
      <c r="K40" s="2"/>
      <c r="L40" s="2"/>
      <c r="M40" s="2"/>
      <c r="N40" s="2"/>
    </row>
    <row r="41" spans="1:14" ht="16" thickBot="1" x14ac:dyDescent="0.25">
      <c r="A41" s="2" t="s">
        <v>36</v>
      </c>
      <c r="B41" s="2"/>
      <c r="C41" s="2"/>
      <c r="D41" s="2"/>
      <c r="E41" s="2"/>
      <c r="F41" s="2"/>
      <c r="G41" s="2"/>
      <c r="H41" s="2" t="s">
        <v>36</v>
      </c>
      <c r="I41" s="4"/>
      <c r="J41" s="4" t="s">
        <v>18</v>
      </c>
      <c r="K41" s="4" t="s">
        <v>37</v>
      </c>
      <c r="L41" s="4" t="s">
        <v>38</v>
      </c>
      <c r="M41" s="4" t="s">
        <v>21</v>
      </c>
      <c r="N41" s="4" t="s">
        <v>21</v>
      </c>
    </row>
    <row r="42" spans="1:14" ht="16" thickBot="1" x14ac:dyDescent="0.25">
      <c r="A42" s="2"/>
      <c r="B42" s="5" t="s">
        <v>22</v>
      </c>
      <c r="C42" s="5" t="s">
        <v>39</v>
      </c>
      <c r="D42" s="5" t="s">
        <v>40</v>
      </c>
      <c r="E42" s="5" t="s">
        <v>41</v>
      </c>
      <c r="F42" s="2"/>
      <c r="G42" s="2"/>
      <c r="H42" s="2"/>
      <c r="I42" s="6" t="s">
        <v>22</v>
      </c>
      <c r="J42" s="6" t="s">
        <v>26</v>
      </c>
      <c r="K42" s="6" t="s">
        <v>42</v>
      </c>
      <c r="L42" s="6" t="s">
        <v>43</v>
      </c>
      <c r="M42" s="6" t="s">
        <v>29</v>
      </c>
      <c r="N42" s="6" t="s">
        <v>30</v>
      </c>
    </row>
    <row r="43" spans="1:14" x14ac:dyDescent="0.2">
      <c r="A43" s="2"/>
      <c r="B43" s="7" t="s">
        <v>44</v>
      </c>
      <c r="C43" s="7">
        <v>25</v>
      </c>
      <c r="D43" s="7" t="s">
        <v>45</v>
      </c>
      <c r="E43" s="7">
        <v>0</v>
      </c>
      <c r="F43" s="2"/>
      <c r="G43" s="2"/>
      <c r="H43" s="2"/>
      <c r="I43" s="7" t="s">
        <v>44</v>
      </c>
      <c r="J43" s="7">
        <v>25</v>
      </c>
      <c r="K43" s="7">
        <v>1012</v>
      </c>
      <c r="L43" s="7">
        <v>25</v>
      </c>
      <c r="M43" s="7">
        <v>32.407407407407405</v>
      </c>
      <c r="N43" s="8">
        <v>5.5555555555555545</v>
      </c>
    </row>
    <row r="44" spans="1:14" x14ac:dyDescent="0.2">
      <c r="A44" s="2"/>
      <c r="B44" s="7" t="s">
        <v>46</v>
      </c>
      <c r="C44" s="7">
        <v>17.5</v>
      </c>
      <c r="D44" s="7" t="s">
        <v>47</v>
      </c>
      <c r="E44" s="7">
        <v>22.5</v>
      </c>
      <c r="F44" s="2"/>
      <c r="G44" s="2"/>
      <c r="H44" s="2"/>
      <c r="I44" s="7" t="s">
        <v>46</v>
      </c>
      <c r="J44" s="7">
        <v>17.5</v>
      </c>
      <c r="K44" s="7">
        <v>0</v>
      </c>
      <c r="L44" s="7">
        <v>40</v>
      </c>
      <c r="M44" s="7">
        <v>1E+30</v>
      </c>
      <c r="N44" s="8">
        <v>22.5</v>
      </c>
    </row>
    <row r="45" spans="1:14" x14ac:dyDescent="0.2">
      <c r="A45" s="2"/>
      <c r="B45" s="7" t="s">
        <v>48</v>
      </c>
      <c r="C45" s="7">
        <v>25</v>
      </c>
      <c r="D45" s="7" t="s">
        <v>45</v>
      </c>
      <c r="E45" s="7">
        <v>0</v>
      </c>
      <c r="F45" s="2"/>
      <c r="G45" s="2"/>
      <c r="H45" s="2"/>
      <c r="I45" s="7" t="s">
        <v>48</v>
      </c>
      <c r="J45" s="7">
        <v>25</v>
      </c>
      <c r="K45" s="7">
        <v>60.000000000000909</v>
      </c>
      <c r="L45" s="7">
        <v>25</v>
      </c>
      <c r="M45" s="7">
        <v>14.58333333333332</v>
      </c>
      <c r="N45" s="8">
        <v>8.3333333333333286</v>
      </c>
    </row>
    <row r="46" spans="1:14" x14ac:dyDescent="0.2">
      <c r="A46" s="2"/>
      <c r="B46" s="7" t="s">
        <v>49</v>
      </c>
      <c r="C46" s="7">
        <v>15.000000000000004</v>
      </c>
      <c r="D46" s="7" t="s">
        <v>47</v>
      </c>
      <c r="E46" s="7">
        <v>4.9999999999999964</v>
      </c>
      <c r="F46" s="2"/>
      <c r="G46" s="2"/>
      <c r="H46" s="2"/>
      <c r="I46" s="7" t="s">
        <v>49</v>
      </c>
      <c r="J46" s="7">
        <v>15.000000000000004</v>
      </c>
      <c r="K46" s="7">
        <v>0</v>
      </c>
      <c r="L46" s="7">
        <v>20</v>
      </c>
      <c r="M46" s="7">
        <v>1E+30</v>
      </c>
      <c r="N46" s="8">
        <v>4.9999999999999973</v>
      </c>
    </row>
    <row r="47" spans="1:14" x14ac:dyDescent="0.2">
      <c r="A47" s="2"/>
      <c r="B47" s="7" t="s">
        <v>50</v>
      </c>
      <c r="C47" s="7">
        <v>91.25</v>
      </c>
      <c r="D47" s="7" t="s">
        <v>47</v>
      </c>
      <c r="E47" s="7">
        <v>8.75</v>
      </c>
      <c r="F47" s="2"/>
      <c r="G47" s="2"/>
      <c r="H47" s="2"/>
      <c r="I47" s="7" t="s">
        <v>50</v>
      </c>
      <c r="J47" s="7">
        <v>91.25</v>
      </c>
      <c r="K47" s="7">
        <v>0</v>
      </c>
      <c r="L47" s="7">
        <v>100</v>
      </c>
      <c r="M47" s="7">
        <v>1E+30</v>
      </c>
      <c r="N47" s="8">
        <v>8.75</v>
      </c>
    </row>
    <row r="48" spans="1:14" x14ac:dyDescent="0.2">
      <c r="A48" s="2"/>
      <c r="B48" s="7" t="s">
        <v>51</v>
      </c>
      <c r="C48" s="7">
        <v>120.00000000000001</v>
      </c>
      <c r="D48" s="7" t="s">
        <v>45</v>
      </c>
      <c r="E48" s="7">
        <v>0</v>
      </c>
      <c r="F48" s="2"/>
      <c r="G48" s="2"/>
      <c r="H48" s="2"/>
      <c r="I48" s="7" t="s">
        <v>51</v>
      </c>
      <c r="J48" s="7">
        <v>120.00000000000001</v>
      </c>
      <c r="K48" s="7">
        <v>560</v>
      </c>
      <c r="L48" s="7">
        <v>120</v>
      </c>
      <c r="M48" s="7">
        <v>12.499999999999993</v>
      </c>
      <c r="N48" s="8">
        <v>37.500000000000007</v>
      </c>
    </row>
    <row r="49" spans="1:14" x14ac:dyDescent="0.2">
      <c r="A49" s="2"/>
      <c r="B49" s="7" t="s">
        <v>52</v>
      </c>
      <c r="C49" s="7">
        <v>130</v>
      </c>
      <c r="D49" s="7" t="s">
        <v>47</v>
      </c>
      <c r="E49" s="7">
        <v>10</v>
      </c>
      <c r="F49" s="2"/>
      <c r="G49" s="2"/>
      <c r="H49" s="2"/>
      <c r="I49" s="7" t="s">
        <v>52</v>
      </c>
      <c r="J49" s="7">
        <v>130</v>
      </c>
      <c r="K49" s="7">
        <v>0</v>
      </c>
      <c r="L49" s="7">
        <v>140</v>
      </c>
      <c r="M49" s="7">
        <v>1E+30</v>
      </c>
      <c r="N49" s="8">
        <v>10</v>
      </c>
    </row>
    <row r="50" spans="1:14" ht="16" thickBot="1" x14ac:dyDescent="0.25">
      <c r="A50" s="2"/>
      <c r="B50" s="9" t="s">
        <v>53</v>
      </c>
      <c r="C50" s="9">
        <v>50</v>
      </c>
      <c r="D50" s="9" t="s">
        <v>45</v>
      </c>
      <c r="E50" s="9">
        <v>0</v>
      </c>
      <c r="F50" s="2"/>
      <c r="G50" s="2"/>
      <c r="H50" s="2"/>
      <c r="I50" s="9" t="s">
        <v>53</v>
      </c>
      <c r="J50" s="9">
        <v>50</v>
      </c>
      <c r="K50" s="9">
        <v>1640</v>
      </c>
      <c r="L50" s="9">
        <v>50</v>
      </c>
      <c r="M50" s="9">
        <v>2.5</v>
      </c>
      <c r="N50" s="10">
        <v>12.499999999999993</v>
      </c>
    </row>
    <row r="52" spans="1:14" x14ac:dyDescent="0.2">
      <c r="A52" s="29"/>
      <c r="B52" s="28"/>
      <c r="C52" s="29"/>
      <c r="D52" s="29"/>
    </row>
    <row r="53" spans="1:14" x14ac:dyDescent="0.2">
      <c r="A53" s="29" t="s">
        <v>101</v>
      </c>
      <c r="B53" s="30" t="s">
        <v>105</v>
      </c>
      <c r="D53" s="29" t="s">
        <v>110</v>
      </c>
      <c r="E53" s="31"/>
      <c r="G53" t="s">
        <v>111</v>
      </c>
    </row>
    <row r="54" spans="1:14" x14ac:dyDescent="0.2">
      <c r="A54" s="29"/>
      <c r="B54">
        <f>L38</f>
        <v>2500</v>
      </c>
      <c r="D54" s="28" t="s">
        <v>106</v>
      </c>
      <c r="E54" s="30" t="s">
        <v>107</v>
      </c>
      <c r="G54" t="s">
        <v>112</v>
      </c>
      <c r="H54" t="s">
        <v>113</v>
      </c>
    </row>
    <row r="55" spans="1:14" x14ac:dyDescent="0.2">
      <c r="A55" s="27"/>
      <c r="B55" s="29" t="s">
        <v>109</v>
      </c>
      <c r="D55" s="32">
        <f>D38*(L38-N38)</f>
        <v>16500.000000000004</v>
      </c>
      <c r="E55" s="29">
        <f>J38*L38+M38</f>
        <v>37600.000000000007</v>
      </c>
      <c r="G55" s="26">
        <f>L38-N38</f>
        <v>1100</v>
      </c>
      <c r="H55">
        <f>L38+M38</f>
        <v>2600.0000000000014</v>
      </c>
    </row>
    <row r="56" spans="1:14" x14ac:dyDescent="0.2">
      <c r="B56" s="29">
        <f>D38*L38</f>
        <v>37500.000000000007</v>
      </c>
    </row>
    <row r="58" spans="1:14" x14ac:dyDescent="0.2">
      <c r="A58" t="s">
        <v>102</v>
      </c>
      <c r="B58" t="s">
        <v>114</v>
      </c>
      <c r="E58" t="s">
        <v>108</v>
      </c>
    </row>
    <row r="59" spans="1:14" x14ac:dyDescent="0.2">
      <c r="E59">
        <f>(J35*L35)+(J36*L36)+(J37*L37)+(J38*L38)</f>
        <v>176000</v>
      </c>
    </row>
    <row r="62" spans="1:14" x14ac:dyDescent="0.2">
      <c r="A62" t="s">
        <v>103</v>
      </c>
      <c r="B62" s="33" t="s">
        <v>115</v>
      </c>
    </row>
    <row r="65" spans="1:2" x14ac:dyDescent="0.2">
      <c r="A65" t="s">
        <v>104</v>
      </c>
      <c r="B65" s="33" t="s">
        <v>116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Q1</vt:lpstr>
      <vt:lpstr>Q1 (2)</vt:lpstr>
      <vt:lpstr>Answer Report 1</vt:lpstr>
      <vt:lpstr>Sensitivity Report 1</vt:lpstr>
      <vt:lpstr>Q2</vt:lpstr>
      <vt:lpstr>Q3</vt:lpstr>
    </vt:vector>
  </TitlesOfParts>
  <Company>Stellenbosch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Freiboth, Heinrich [hwf@sun.ac.za]</dc:creator>
  <cp:lastModifiedBy>Adam Green</cp:lastModifiedBy>
  <dcterms:created xsi:type="dcterms:W3CDTF">2022-09-28T10:10:15Z</dcterms:created>
  <dcterms:modified xsi:type="dcterms:W3CDTF">2022-11-04T11:58:07Z</dcterms:modified>
</cp:coreProperties>
</file>