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damdanielgreen/Desktop/"/>
    </mc:Choice>
  </mc:AlternateContent>
  <xr:revisionPtr revIDLastSave="0" documentId="13_ncr:1_{29A9D17A-332C-224C-BF67-B039DFBFC0A6}" xr6:coauthVersionLast="47" xr6:coauthVersionMax="47" xr10:uidLastSave="{00000000-0000-0000-0000-000000000000}"/>
  <bookViews>
    <workbookView xWindow="0" yWindow="0" windowWidth="28800" windowHeight="18000" activeTab="2" xr2:uid="{90D914A3-B7C5-4D5D-9CAD-F4EF4FB0DF3A}"/>
  </bookViews>
  <sheets>
    <sheet name="Acerno_Cache_XXXXX" sheetId="3" state="veryHidden" r:id="rId1"/>
    <sheet name="13-19" sheetId="1" r:id="rId2"/>
    <sheet name="13-20" sheetId="2" r:id="rId3"/>
    <sheet name="Dairies" sheetId="4" r:id="rId4"/>
  </sheets>
  <definedNames>
    <definedName name="good_weather">'13-20'!$C$9:$E$13</definedName>
    <definedName name="poor_weather">'13-20'!$I$9:$K$13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 i="2" l="1"/>
  <c r="T10" i="4" l="1"/>
  <c r="Q10" i="4"/>
  <c r="E23" i="2"/>
  <c r="D28" i="1"/>
  <c r="F28" i="1" s="1"/>
  <c r="I28" i="1" s="1"/>
  <c r="J28" i="1" l="1"/>
  <c r="B42" i="4"/>
  <c r="B43" i="4" s="1"/>
  <c r="B44" i="4" s="1"/>
  <c r="B45" i="4" s="1"/>
  <c r="B46" i="4" s="1"/>
  <c r="B41" i="4"/>
  <c r="P10" i="4"/>
  <c r="T2" i="2"/>
  <c r="G28" i="1"/>
  <c r="G22" i="4" l="1"/>
  <c r="G21" i="4"/>
  <c r="N9" i="4"/>
  <c r="S23" i="2"/>
  <c r="S21" i="2"/>
  <c r="S22" i="2"/>
  <c r="S10" i="2"/>
  <c r="S11" i="2" s="1"/>
  <c r="S12" i="2" s="1"/>
  <c r="S13" i="2" s="1"/>
  <c r="S14" i="2" s="1"/>
  <c r="S15" i="2" s="1"/>
  <c r="S16" i="2" s="1"/>
  <c r="S17" i="2" s="1"/>
  <c r="S18" i="2" s="1"/>
  <c r="S19" i="2" s="1"/>
  <c r="S20" i="2" s="1"/>
  <c r="S9" i="2"/>
  <c r="N10" i="4" l="1"/>
  <c r="O10" i="4" s="1"/>
  <c r="R10" i="4" s="1"/>
  <c r="S10" i="4" s="1"/>
  <c r="N11" i="4" l="1"/>
  <c r="F23" i="2"/>
  <c r="E24" i="2"/>
  <c r="F24" i="2" s="1"/>
  <c r="E25" i="2"/>
  <c r="F25" i="2" s="1"/>
  <c r="E26" i="2"/>
  <c r="F26" i="2" s="1"/>
  <c r="E27" i="2"/>
  <c r="F27" i="2" s="1"/>
  <c r="E28" i="2"/>
  <c r="F28" i="2" s="1"/>
  <c r="E29" i="2"/>
  <c r="F29" i="2" s="1"/>
  <c r="E30" i="2"/>
  <c r="F30" i="2" s="1"/>
  <c r="E31" i="2"/>
  <c r="F31" i="2" s="1"/>
  <c r="E32" i="2"/>
  <c r="F32" i="2" s="1"/>
  <c r="E33" i="2"/>
  <c r="F33" i="2" s="1"/>
  <c r="E34" i="2"/>
  <c r="F34" i="2" s="1"/>
  <c r="E35" i="2"/>
  <c r="F35" i="2" s="1"/>
  <c r="E36" i="2"/>
  <c r="F36" i="2" s="1"/>
  <c r="E37" i="2"/>
  <c r="F37" i="2" s="1"/>
  <c r="E38" i="2"/>
  <c r="F38" i="2" s="1"/>
  <c r="E39" i="2"/>
  <c r="F39" i="2" s="1"/>
  <c r="E40" i="2"/>
  <c r="F40" i="2" s="1"/>
  <c r="E41" i="2"/>
  <c r="F41" i="2" s="1"/>
  <c r="E42" i="2"/>
  <c r="F42" i="2" s="1"/>
  <c r="E43" i="2"/>
  <c r="F43" i="2" s="1"/>
  <c r="E44" i="2"/>
  <c r="F44" i="2" s="1"/>
  <c r="E45" i="2"/>
  <c r="F45" i="2" s="1"/>
  <c r="E46" i="2"/>
  <c r="F46" i="2" s="1"/>
  <c r="E47" i="2"/>
  <c r="F47" i="2" s="1"/>
  <c r="E48" i="2"/>
  <c r="F48" i="2" s="1"/>
  <c r="E49" i="2"/>
  <c r="F49" i="2" s="1"/>
  <c r="E50" i="2"/>
  <c r="F50" i="2" s="1"/>
  <c r="E51" i="2"/>
  <c r="F51" i="2" s="1"/>
  <c r="E52" i="2"/>
  <c r="F52" i="2" s="1"/>
  <c r="E53" i="2"/>
  <c r="F53" i="2" s="1"/>
  <c r="E54" i="2"/>
  <c r="F54" i="2" s="1"/>
  <c r="E55" i="2"/>
  <c r="F55" i="2" s="1"/>
  <c r="E56" i="2"/>
  <c r="F56" i="2" s="1"/>
  <c r="E57" i="2"/>
  <c r="F57" i="2" s="1"/>
  <c r="E58" i="2"/>
  <c r="F58" i="2" s="1"/>
  <c r="E59" i="2"/>
  <c r="F59" i="2" s="1"/>
  <c r="E60" i="2"/>
  <c r="F60" i="2" s="1"/>
  <c r="E61" i="2"/>
  <c r="F61" i="2" s="1"/>
  <c r="E62" i="2"/>
  <c r="F62" i="2" s="1"/>
  <c r="E63" i="2"/>
  <c r="F63" i="2" s="1"/>
  <c r="E64" i="2"/>
  <c r="F64" i="2" s="1"/>
  <c r="E65" i="2"/>
  <c r="F65" i="2" s="1"/>
  <c r="E66" i="2"/>
  <c r="F66" i="2" s="1"/>
  <c r="E67" i="2"/>
  <c r="F67" i="2" s="1"/>
  <c r="E68" i="2"/>
  <c r="F68" i="2" s="1"/>
  <c r="E69" i="2"/>
  <c r="F69" i="2" s="1"/>
  <c r="E70" i="2"/>
  <c r="F70" i="2" s="1"/>
  <c r="E71" i="2"/>
  <c r="F71" i="2" s="1"/>
  <c r="E72" i="2"/>
  <c r="F72" i="2" s="1"/>
  <c r="E73" i="2"/>
  <c r="F73" i="2" s="1"/>
  <c r="E74" i="2"/>
  <c r="F74" i="2" s="1"/>
  <c r="E75" i="2"/>
  <c r="F75" i="2" s="1"/>
  <c r="E76" i="2"/>
  <c r="F76" i="2" s="1"/>
  <c r="E77" i="2"/>
  <c r="F77" i="2" s="1"/>
  <c r="E78" i="2"/>
  <c r="F78" i="2" s="1"/>
  <c r="E79" i="2"/>
  <c r="F79" i="2" s="1"/>
  <c r="E80" i="2"/>
  <c r="F80" i="2" s="1"/>
  <c r="E81" i="2"/>
  <c r="F81" i="2" s="1"/>
  <c r="E82" i="2"/>
  <c r="F82" i="2" s="1"/>
  <c r="E83" i="2"/>
  <c r="F83" i="2" s="1"/>
  <c r="E84" i="2"/>
  <c r="F84" i="2" s="1"/>
  <c r="E85" i="2"/>
  <c r="F85" i="2" s="1"/>
  <c r="E86" i="2"/>
  <c r="F86" i="2" s="1"/>
  <c r="E87" i="2"/>
  <c r="F87" i="2" s="1"/>
  <c r="E88" i="2"/>
  <c r="F88" i="2" s="1"/>
  <c r="E89" i="2"/>
  <c r="F89" i="2" s="1"/>
  <c r="E90" i="2"/>
  <c r="F90" i="2" s="1"/>
  <c r="E91" i="2"/>
  <c r="F91" i="2" s="1"/>
  <c r="E92" i="2"/>
  <c r="F92" i="2" s="1"/>
  <c r="E93" i="2"/>
  <c r="F93" i="2" s="1"/>
  <c r="E94" i="2"/>
  <c r="F94" i="2" s="1"/>
  <c r="E95" i="2"/>
  <c r="F95" i="2" s="1"/>
  <c r="E96" i="2"/>
  <c r="F96" i="2" s="1"/>
  <c r="E97" i="2"/>
  <c r="F97" i="2" s="1"/>
  <c r="E98" i="2"/>
  <c r="F98" i="2" s="1"/>
  <c r="E99" i="2"/>
  <c r="F99" i="2" s="1"/>
  <c r="E100" i="2"/>
  <c r="F100" i="2" s="1"/>
  <c r="E101" i="2"/>
  <c r="F101" i="2" s="1"/>
  <c r="E102" i="2"/>
  <c r="F102" i="2" s="1"/>
  <c r="E103" i="2"/>
  <c r="F103" i="2" s="1"/>
  <c r="E104" i="2"/>
  <c r="F104" i="2" s="1"/>
  <c r="E105" i="2"/>
  <c r="F105" i="2" s="1"/>
  <c r="E106" i="2"/>
  <c r="F106" i="2" s="1"/>
  <c r="E107" i="2"/>
  <c r="F107" i="2" s="1"/>
  <c r="E108" i="2"/>
  <c r="F108" i="2" s="1"/>
  <c r="E109" i="2"/>
  <c r="F109" i="2" s="1"/>
  <c r="E110" i="2"/>
  <c r="F110" i="2" s="1"/>
  <c r="E111" i="2"/>
  <c r="F111" i="2" s="1"/>
  <c r="E112" i="2"/>
  <c r="F112" i="2" s="1"/>
  <c r="E113" i="2"/>
  <c r="F113" i="2" s="1"/>
  <c r="E114" i="2"/>
  <c r="F114" i="2" s="1"/>
  <c r="E115" i="2"/>
  <c r="F115" i="2" s="1"/>
  <c r="E116" i="2"/>
  <c r="F116" i="2" s="1"/>
  <c r="E117" i="2"/>
  <c r="F117" i="2" s="1"/>
  <c r="E118" i="2"/>
  <c r="F118" i="2" s="1"/>
  <c r="E119" i="2"/>
  <c r="F119" i="2" s="1"/>
  <c r="E120" i="2"/>
  <c r="F120" i="2" s="1"/>
  <c r="E121" i="2"/>
  <c r="F121" i="2" s="1"/>
  <c r="E122" i="2"/>
  <c r="F122" i="2" s="1"/>
  <c r="E123" i="2"/>
  <c r="F123" i="2" s="1"/>
  <c r="E124" i="2"/>
  <c r="F124" i="2" s="1"/>
  <c r="E125" i="2"/>
  <c r="F125" i="2" s="1"/>
  <c r="E126" i="2"/>
  <c r="F126" i="2" s="1"/>
  <c r="E127" i="2"/>
  <c r="F127" i="2" s="1"/>
  <c r="E128" i="2"/>
  <c r="F128" i="2" s="1"/>
  <c r="E129" i="2"/>
  <c r="F129" i="2" s="1"/>
  <c r="E130" i="2"/>
  <c r="F130" i="2" s="1"/>
  <c r="E131" i="2"/>
  <c r="F131" i="2" s="1"/>
  <c r="E132" i="2"/>
  <c r="F132" i="2" s="1"/>
  <c r="E133" i="2"/>
  <c r="F133" i="2" s="1"/>
  <c r="E134" i="2"/>
  <c r="F134" i="2" s="1"/>
  <c r="E135" i="2"/>
  <c r="F135" i="2" s="1"/>
  <c r="E136" i="2"/>
  <c r="F136" i="2" s="1"/>
  <c r="E137" i="2"/>
  <c r="F137" i="2" s="1"/>
  <c r="E138" i="2"/>
  <c r="F138" i="2" s="1"/>
  <c r="E139" i="2"/>
  <c r="F139" i="2" s="1"/>
  <c r="E140" i="2"/>
  <c r="F140" i="2" s="1"/>
  <c r="E141" i="2"/>
  <c r="F141" i="2" s="1"/>
  <c r="E142" i="2"/>
  <c r="F142" i="2" s="1"/>
  <c r="E143" i="2"/>
  <c r="F143" i="2" s="1"/>
  <c r="E144" i="2"/>
  <c r="F144" i="2" s="1"/>
  <c r="E145" i="2"/>
  <c r="F145" i="2" s="1"/>
  <c r="E146" i="2"/>
  <c r="F146" i="2" s="1"/>
  <c r="E147" i="2"/>
  <c r="F147" i="2" s="1"/>
  <c r="E148" i="2"/>
  <c r="F148" i="2" s="1"/>
  <c r="E149" i="2"/>
  <c r="F149" i="2" s="1"/>
  <c r="E150" i="2"/>
  <c r="F150" i="2" s="1"/>
  <c r="E151" i="2"/>
  <c r="F151" i="2" s="1"/>
  <c r="E152" i="2"/>
  <c r="F152" i="2" s="1"/>
  <c r="E153" i="2"/>
  <c r="F153" i="2" s="1"/>
  <c r="E154" i="2"/>
  <c r="F154" i="2" s="1"/>
  <c r="E155" i="2"/>
  <c r="F155" i="2" s="1"/>
  <c r="E156" i="2"/>
  <c r="F156" i="2" s="1"/>
  <c r="E157" i="2"/>
  <c r="F157" i="2" s="1"/>
  <c r="E158" i="2"/>
  <c r="F158" i="2" s="1"/>
  <c r="E159" i="2"/>
  <c r="F159" i="2" s="1"/>
  <c r="E160" i="2"/>
  <c r="F160" i="2" s="1"/>
  <c r="E161" i="2"/>
  <c r="F161" i="2" s="1"/>
  <c r="E162" i="2"/>
  <c r="F162" i="2" s="1"/>
  <c r="E163" i="2"/>
  <c r="F163" i="2" s="1"/>
  <c r="E164" i="2"/>
  <c r="F164" i="2" s="1"/>
  <c r="E165" i="2"/>
  <c r="F165" i="2" s="1"/>
  <c r="E166" i="2"/>
  <c r="F166" i="2" s="1"/>
  <c r="E167" i="2"/>
  <c r="F167" i="2" s="1"/>
  <c r="E168" i="2"/>
  <c r="F168" i="2" s="1"/>
  <c r="E169" i="2"/>
  <c r="F169" i="2" s="1"/>
  <c r="E170" i="2"/>
  <c r="F170" i="2" s="1"/>
  <c r="E171" i="2"/>
  <c r="F171" i="2" s="1"/>
  <c r="E172" i="2"/>
  <c r="F172" i="2" s="1"/>
  <c r="E173" i="2"/>
  <c r="F173" i="2" s="1"/>
  <c r="E174" i="2"/>
  <c r="F174" i="2" s="1"/>
  <c r="E175" i="2"/>
  <c r="F175" i="2" s="1"/>
  <c r="E176" i="2"/>
  <c r="F176" i="2" s="1"/>
  <c r="E177" i="2"/>
  <c r="F177" i="2" s="1"/>
  <c r="E178" i="2"/>
  <c r="F178" i="2" s="1"/>
  <c r="E179" i="2"/>
  <c r="F179" i="2" s="1"/>
  <c r="E180" i="2"/>
  <c r="F180" i="2" s="1"/>
  <c r="E181" i="2"/>
  <c r="F181" i="2" s="1"/>
  <c r="E182" i="2"/>
  <c r="F182" i="2" s="1"/>
  <c r="E183" i="2"/>
  <c r="F183" i="2" s="1"/>
  <c r="E184" i="2"/>
  <c r="F184" i="2" s="1"/>
  <c r="E185" i="2"/>
  <c r="F185" i="2" s="1"/>
  <c r="E186" i="2"/>
  <c r="F186" i="2" s="1"/>
  <c r="E187" i="2"/>
  <c r="F187" i="2" s="1"/>
  <c r="E188" i="2"/>
  <c r="F188" i="2" s="1"/>
  <c r="E189" i="2"/>
  <c r="F189" i="2" s="1"/>
  <c r="E190" i="2"/>
  <c r="F190" i="2" s="1"/>
  <c r="E191" i="2"/>
  <c r="F191" i="2" s="1"/>
  <c r="E192" i="2"/>
  <c r="F192" i="2" s="1"/>
  <c r="E193" i="2"/>
  <c r="F193" i="2" s="1"/>
  <c r="E194" i="2"/>
  <c r="F194" i="2" s="1"/>
  <c r="E195" i="2"/>
  <c r="F195" i="2" s="1"/>
  <c r="E196" i="2"/>
  <c r="F196" i="2" s="1"/>
  <c r="E197" i="2"/>
  <c r="F197" i="2" s="1"/>
  <c r="E198" i="2"/>
  <c r="F198" i="2" s="1"/>
  <c r="E199" i="2"/>
  <c r="F199" i="2" s="1"/>
  <c r="E200" i="2"/>
  <c r="F200" i="2" s="1"/>
  <c r="E201" i="2"/>
  <c r="F201" i="2" s="1"/>
  <c r="E202" i="2"/>
  <c r="F202" i="2" s="1"/>
  <c r="E203" i="2"/>
  <c r="F203" i="2" s="1"/>
  <c r="E204" i="2"/>
  <c r="F204" i="2" s="1"/>
  <c r="E205" i="2"/>
  <c r="F205" i="2" s="1"/>
  <c r="E206" i="2"/>
  <c r="F206" i="2" s="1"/>
  <c r="E207" i="2"/>
  <c r="F207" i="2" s="1"/>
  <c r="E208" i="2"/>
  <c r="F208" i="2" s="1"/>
  <c r="E209" i="2"/>
  <c r="F209" i="2" s="1"/>
  <c r="E210" i="2"/>
  <c r="F210" i="2" s="1"/>
  <c r="E211" i="2"/>
  <c r="F211" i="2" s="1"/>
  <c r="E212" i="2"/>
  <c r="F212" i="2" s="1"/>
  <c r="E213" i="2"/>
  <c r="F213" i="2" s="1"/>
  <c r="E214" i="2"/>
  <c r="F214" i="2" s="1"/>
  <c r="E215" i="2"/>
  <c r="F215" i="2" s="1"/>
  <c r="E216" i="2"/>
  <c r="F216" i="2" s="1"/>
  <c r="E217" i="2"/>
  <c r="F217" i="2" s="1"/>
  <c r="E218" i="2"/>
  <c r="F218" i="2" s="1"/>
  <c r="E219" i="2"/>
  <c r="F219" i="2" s="1"/>
  <c r="E220" i="2"/>
  <c r="F220" i="2" s="1"/>
  <c r="E221" i="2"/>
  <c r="F221" i="2" s="1"/>
  <c r="E222" i="2"/>
  <c r="F222" i="2" s="1"/>
  <c r="E223" i="2"/>
  <c r="F223" i="2" s="1"/>
  <c r="E224" i="2"/>
  <c r="F224" i="2" s="1"/>
  <c r="E225" i="2"/>
  <c r="F225" i="2" s="1"/>
  <c r="E226" i="2"/>
  <c r="F226" i="2" s="1"/>
  <c r="E227" i="2"/>
  <c r="F227" i="2" s="1"/>
  <c r="E228" i="2"/>
  <c r="F228" i="2" s="1"/>
  <c r="E229" i="2"/>
  <c r="F229" i="2" s="1"/>
  <c r="E230" i="2"/>
  <c r="F230" i="2" s="1"/>
  <c r="E231" i="2"/>
  <c r="F231" i="2" s="1"/>
  <c r="E232" i="2"/>
  <c r="F232" i="2" s="1"/>
  <c r="E233" i="2"/>
  <c r="F233" i="2" s="1"/>
  <c r="E234" i="2"/>
  <c r="F234" i="2" s="1"/>
  <c r="E235" i="2"/>
  <c r="F235" i="2" s="1"/>
  <c r="E236" i="2"/>
  <c r="F236" i="2" s="1"/>
  <c r="E237" i="2"/>
  <c r="F237" i="2" s="1"/>
  <c r="E238" i="2"/>
  <c r="F238" i="2" s="1"/>
  <c r="E239" i="2"/>
  <c r="F239" i="2" s="1"/>
  <c r="E240" i="2"/>
  <c r="F240" i="2" s="1"/>
  <c r="E241" i="2"/>
  <c r="F241" i="2" s="1"/>
  <c r="E242" i="2"/>
  <c r="F242" i="2" s="1"/>
  <c r="E243" i="2"/>
  <c r="F243" i="2" s="1"/>
  <c r="E244" i="2"/>
  <c r="F244" i="2" s="1"/>
  <c r="E245" i="2"/>
  <c r="F245" i="2" s="1"/>
  <c r="E246" i="2"/>
  <c r="F246" i="2" s="1"/>
  <c r="E247" i="2"/>
  <c r="F247" i="2" s="1"/>
  <c r="E248" i="2"/>
  <c r="F248" i="2" s="1"/>
  <c r="E249" i="2"/>
  <c r="F249" i="2" s="1"/>
  <c r="E250" i="2"/>
  <c r="F250" i="2" s="1"/>
  <c r="E251" i="2"/>
  <c r="F251" i="2" s="1"/>
  <c r="E252" i="2"/>
  <c r="F252" i="2" s="1"/>
  <c r="E253" i="2"/>
  <c r="F253" i="2" s="1"/>
  <c r="E254" i="2"/>
  <c r="F254" i="2" s="1"/>
  <c r="E255" i="2"/>
  <c r="F255" i="2" s="1"/>
  <c r="E256" i="2"/>
  <c r="F256" i="2" s="1"/>
  <c r="E257" i="2"/>
  <c r="F257" i="2" s="1"/>
  <c r="E258" i="2"/>
  <c r="F258" i="2" s="1"/>
  <c r="E259" i="2"/>
  <c r="F259" i="2" s="1"/>
  <c r="E260" i="2"/>
  <c r="F260" i="2" s="1"/>
  <c r="E261" i="2"/>
  <c r="F261" i="2" s="1"/>
  <c r="E262" i="2"/>
  <c r="F262" i="2" s="1"/>
  <c r="E263" i="2"/>
  <c r="F263" i="2" s="1"/>
  <c r="E264" i="2"/>
  <c r="F264" i="2" s="1"/>
  <c r="E265" i="2"/>
  <c r="F265" i="2" s="1"/>
  <c r="E266" i="2"/>
  <c r="F266" i="2" s="1"/>
  <c r="E267" i="2"/>
  <c r="F267" i="2" s="1"/>
  <c r="E268" i="2"/>
  <c r="F268" i="2" s="1"/>
  <c r="E269" i="2"/>
  <c r="F269" i="2" s="1"/>
  <c r="E270" i="2"/>
  <c r="F270" i="2" s="1"/>
  <c r="E271" i="2"/>
  <c r="F271" i="2" s="1"/>
  <c r="E272" i="2"/>
  <c r="F272" i="2" s="1"/>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B24" i="2"/>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3" i="2"/>
  <c r="B22" i="2"/>
  <c r="A23" i="2"/>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P8" i="2"/>
  <c r="M7" i="2"/>
  <c r="M8" i="2" s="1"/>
  <c r="S2" i="2"/>
  <c r="R3" i="2" s="1"/>
  <c r="T3" i="2"/>
  <c r="Q3" i="2"/>
  <c r="I12" i="1"/>
  <c r="J22" i="1"/>
  <c r="C13" i="1"/>
  <c r="D13" i="1"/>
  <c r="E14" i="1"/>
  <c r="E15" i="1"/>
  <c r="E16" i="1"/>
  <c r="E17" i="1"/>
  <c r="E13" i="1"/>
  <c r="E10" i="2"/>
  <c r="E11" i="2"/>
  <c r="E12" i="2"/>
  <c r="E13" i="2"/>
  <c r="E9" i="2"/>
  <c r="K10" i="2"/>
  <c r="K11" i="2"/>
  <c r="K12" i="2"/>
  <c r="K13" i="2"/>
  <c r="K9" i="2"/>
  <c r="J9" i="2"/>
  <c r="I10" i="2" s="1"/>
  <c r="D9" i="2"/>
  <c r="C10" i="2" s="1"/>
  <c r="C19" i="2"/>
  <c r="C18" i="2"/>
  <c r="A28" i="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B27" i="1"/>
  <c r="B28" i="1" s="1"/>
  <c r="C28" i="1" s="1"/>
  <c r="C23" i="1"/>
  <c r="C24" i="1"/>
  <c r="O11" i="4" l="1"/>
  <c r="P11" i="4" s="1"/>
  <c r="Q11" i="4" s="1"/>
  <c r="R11" i="4" s="1"/>
  <c r="S11" i="4" s="1"/>
  <c r="T11" i="4" s="1"/>
  <c r="N12" i="4"/>
  <c r="H243" i="2"/>
  <c r="G243" i="2"/>
  <c r="H219" i="2"/>
  <c r="G219" i="2"/>
  <c r="H195" i="2"/>
  <c r="G195" i="2"/>
  <c r="G272" i="2"/>
  <c r="H272" i="2"/>
  <c r="G264" i="2"/>
  <c r="H264" i="2"/>
  <c r="G256" i="2"/>
  <c r="H256" i="2"/>
  <c r="G248" i="2"/>
  <c r="H248" i="2"/>
  <c r="G240" i="2"/>
  <c r="H240" i="2"/>
  <c r="G232" i="2"/>
  <c r="H232" i="2"/>
  <c r="G224" i="2"/>
  <c r="H224" i="2"/>
  <c r="G216" i="2"/>
  <c r="H216" i="2"/>
  <c r="G208" i="2"/>
  <c r="H208" i="2"/>
  <c r="G200" i="2"/>
  <c r="H200" i="2"/>
  <c r="G192" i="2"/>
  <c r="H192" i="2"/>
  <c r="H271" i="2"/>
  <c r="G271" i="2"/>
  <c r="H263" i="2"/>
  <c r="G263" i="2"/>
  <c r="H255" i="2"/>
  <c r="G255" i="2"/>
  <c r="H247" i="2"/>
  <c r="G247" i="2"/>
  <c r="H239" i="2"/>
  <c r="G239" i="2"/>
  <c r="H231" i="2"/>
  <c r="G231" i="2"/>
  <c r="H223" i="2"/>
  <c r="G223" i="2"/>
  <c r="H215" i="2"/>
  <c r="G215" i="2"/>
  <c r="H207" i="2"/>
  <c r="G207" i="2"/>
  <c r="H270" i="2"/>
  <c r="G270" i="2"/>
  <c r="H262" i="2"/>
  <c r="G262" i="2"/>
  <c r="H254" i="2"/>
  <c r="G254" i="2"/>
  <c r="H246" i="2"/>
  <c r="G246" i="2"/>
  <c r="H238" i="2"/>
  <c r="G238" i="2"/>
  <c r="H230" i="2"/>
  <c r="G230" i="2"/>
  <c r="H222" i="2"/>
  <c r="G222" i="2"/>
  <c r="H214" i="2"/>
  <c r="G214" i="2"/>
  <c r="H206" i="2"/>
  <c r="G206" i="2"/>
  <c r="H198" i="2"/>
  <c r="G198" i="2"/>
  <c r="H267" i="2"/>
  <c r="G267" i="2"/>
  <c r="H269" i="2"/>
  <c r="G269" i="2"/>
  <c r="H261" i="2"/>
  <c r="G261" i="2"/>
  <c r="H253" i="2"/>
  <c r="G253" i="2"/>
  <c r="H245" i="2"/>
  <c r="G245" i="2"/>
  <c r="H237" i="2"/>
  <c r="G237" i="2"/>
  <c r="H229" i="2"/>
  <c r="G229" i="2"/>
  <c r="H221" i="2"/>
  <c r="G221" i="2"/>
  <c r="H213" i="2"/>
  <c r="G213" i="2"/>
  <c r="H205" i="2"/>
  <c r="G205" i="2"/>
  <c r="H197" i="2"/>
  <c r="G197" i="2"/>
  <c r="H189" i="2"/>
  <c r="G189" i="2"/>
  <c r="H181" i="2"/>
  <c r="G181" i="2"/>
  <c r="H173" i="2"/>
  <c r="G173" i="2"/>
  <c r="H268" i="2"/>
  <c r="G268" i="2"/>
  <c r="H260" i="2"/>
  <c r="G260" i="2"/>
  <c r="H252" i="2"/>
  <c r="G252" i="2"/>
  <c r="H244" i="2"/>
  <c r="G244" i="2"/>
  <c r="H236" i="2"/>
  <c r="G236" i="2"/>
  <c r="H228" i="2"/>
  <c r="G228" i="2"/>
  <c r="H220" i="2"/>
  <c r="G220" i="2"/>
  <c r="H212" i="2"/>
  <c r="G212" i="2"/>
  <c r="H204" i="2"/>
  <c r="G204" i="2"/>
  <c r="H196" i="2"/>
  <c r="G196" i="2"/>
  <c r="H259" i="2"/>
  <c r="G259" i="2"/>
  <c r="H227" i="2"/>
  <c r="G227" i="2"/>
  <c r="H203" i="2"/>
  <c r="G203" i="2"/>
  <c r="H266" i="2"/>
  <c r="G266" i="2"/>
  <c r="H258" i="2"/>
  <c r="G258" i="2"/>
  <c r="H250" i="2"/>
  <c r="G250" i="2"/>
  <c r="H242" i="2"/>
  <c r="G242" i="2"/>
  <c r="H234" i="2"/>
  <c r="G234" i="2"/>
  <c r="H226" i="2"/>
  <c r="G226" i="2"/>
  <c r="H218" i="2"/>
  <c r="G218" i="2"/>
  <c r="H210" i="2"/>
  <c r="G210" i="2"/>
  <c r="H202" i="2"/>
  <c r="G202" i="2"/>
  <c r="H194" i="2"/>
  <c r="G194" i="2"/>
  <c r="H251" i="2"/>
  <c r="G251" i="2"/>
  <c r="H235" i="2"/>
  <c r="G235" i="2"/>
  <c r="H211" i="2"/>
  <c r="G211" i="2"/>
  <c r="H265" i="2"/>
  <c r="G265" i="2"/>
  <c r="H257" i="2"/>
  <c r="G257" i="2"/>
  <c r="H249" i="2"/>
  <c r="G249" i="2"/>
  <c r="H241" i="2"/>
  <c r="G241" i="2"/>
  <c r="H233" i="2"/>
  <c r="G233" i="2"/>
  <c r="H225" i="2"/>
  <c r="G225" i="2"/>
  <c r="H217" i="2"/>
  <c r="G217" i="2"/>
  <c r="H209" i="2"/>
  <c r="G209" i="2"/>
  <c r="H201" i="2"/>
  <c r="G201" i="2"/>
  <c r="H193" i="2"/>
  <c r="G193" i="2"/>
  <c r="H185" i="2"/>
  <c r="G185" i="2"/>
  <c r="H188" i="2"/>
  <c r="G188" i="2"/>
  <c r="H180" i="2"/>
  <c r="G180" i="2"/>
  <c r="H172" i="2"/>
  <c r="G172" i="2"/>
  <c r="H164" i="2"/>
  <c r="G164" i="2"/>
  <c r="H156" i="2"/>
  <c r="G156" i="2"/>
  <c r="H148" i="2"/>
  <c r="G148" i="2"/>
  <c r="H140" i="2"/>
  <c r="G140" i="2"/>
  <c r="H132" i="2"/>
  <c r="G132" i="2"/>
  <c r="H124" i="2"/>
  <c r="G124" i="2"/>
  <c r="H116" i="2"/>
  <c r="G116" i="2"/>
  <c r="H108" i="2"/>
  <c r="G108" i="2"/>
  <c r="H100" i="2"/>
  <c r="G100" i="2"/>
  <c r="H92" i="2"/>
  <c r="G92" i="2"/>
  <c r="H84" i="2"/>
  <c r="G84" i="2"/>
  <c r="H76" i="2"/>
  <c r="G76" i="2"/>
  <c r="H68" i="2"/>
  <c r="G68" i="2"/>
  <c r="H60" i="2"/>
  <c r="G60" i="2"/>
  <c r="H52" i="2"/>
  <c r="G52" i="2"/>
  <c r="H44" i="2"/>
  <c r="G44" i="2"/>
  <c r="H36" i="2"/>
  <c r="G36" i="2"/>
  <c r="H28" i="2"/>
  <c r="G28" i="2"/>
  <c r="H187" i="2"/>
  <c r="G187" i="2"/>
  <c r="H179" i="2"/>
  <c r="G179" i="2"/>
  <c r="H171" i="2"/>
  <c r="G171" i="2"/>
  <c r="H163" i="2"/>
  <c r="G163" i="2"/>
  <c r="H155" i="2"/>
  <c r="G155" i="2"/>
  <c r="H147" i="2"/>
  <c r="G147" i="2"/>
  <c r="H139" i="2"/>
  <c r="G139" i="2"/>
  <c r="H131" i="2"/>
  <c r="G131" i="2"/>
  <c r="H123" i="2"/>
  <c r="G123" i="2"/>
  <c r="H115" i="2"/>
  <c r="G115" i="2"/>
  <c r="H107" i="2"/>
  <c r="G107" i="2"/>
  <c r="H99" i="2"/>
  <c r="G99" i="2"/>
  <c r="H91" i="2"/>
  <c r="G91" i="2"/>
  <c r="H83" i="2"/>
  <c r="G83" i="2"/>
  <c r="H75" i="2"/>
  <c r="G75" i="2"/>
  <c r="H67" i="2"/>
  <c r="G67" i="2"/>
  <c r="H59" i="2"/>
  <c r="G59" i="2"/>
  <c r="H51" i="2"/>
  <c r="G51" i="2"/>
  <c r="H43" i="2"/>
  <c r="G43" i="2"/>
  <c r="H35" i="2"/>
  <c r="G35" i="2"/>
  <c r="H27" i="2"/>
  <c r="G27" i="2"/>
  <c r="H186" i="2"/>
  <c r="G186" i="2"/>
  <c r="H178" i="2"/>
  <c r="G178" i="2"/>
  <c r="H170" i="2"/>
  <c r="G170" i="2"/>
  <c r="H162" i="2"/>
  <c r="G162" i="2"/>
  <c r="H154" i="2"/>
  <c r="G154" i="2"/>
  <c r="H146" i="2"/>
  <c r="G146" i="2"/>
  <c r="H138" i="2"/>
  <c r="G138" i="2"/>
  <c r="H130" i="2"/>
  <c r="G130" i="2"/>
  <c r="H122" i="2"/>
  <c r="G122" i="2"/>
  <c r="H114" i="2"/>
  <c r="G114" i="2"/>
  <c r="H106" i="2"/>
  <c r="G106" i="2"/>
  <c r="H98" i="2"/>
  <c r="G98" i="2"/>
  <c r="H90" i="2"/>
  <c r="G90" i="2"/>
  <c r="H82" i="2"/>
  <c r="G82" i="2"/>
  <c r="H74" i="2"/>
  <c r="G74" i="2"/>
  <c r="H66" i="2"/>
  <c r="G66" i="2"/>
  <c r="H58" i="2"/>
  <c r="G58" i="2"/>
  <c r="H50" i="2"/>
  <c r="G50" i="2"/>
  <c r="H42" i="2"/>
  <c r="G42" i="2"/>
  <c r="H34" i="2"/>
  <c r="G34" i="2"/>
  <c r="H26" i="2"/>
  <c r="G26" i="2"/>
  <c r="H177" i="2"/>
  <c r="G177" i="2"/>
  <c r="H169" i="2"/>
  <c r="G169" i="2"/>
  <c r="H161" i="2"/>
  <c r="G161" i="2"/>
  <c r="H153" i="2"/>
  <c r="G153" i="2"/>
  <c r="H145" i="2"/>
  <c r="G145" i="2"/>
  <c r="H137" i="2"/>
  <c r="G137" i="2"/>
  <c r="H129" i="2"/>
  <c r="G129" i="2"/>
  <c r="H121" i="2"/>
  <c r="G121" i="2"/>
  <c r="H113" i="2"/>
  <c r="G113" i="2"/>
  <c r="H105" i="2"/>
  <c r="G105" i="2"/>
  <c r="H97" i="2"/>
  <c r="G97" i="2"/>
  <c r="H89" i="2"/>
  <c r="G89" i="2"/>
  <c r="H81" i="2"/>
  <c r="G81" i="2"/>
  <c r="H73" i="2"/>
  <c r="G73" i="2"/>
  <c r="H65" i="2"/>
  <c r="G65" i="2"/>
  <c r="H57" i="2"/>
  <c r="G57" i="2"/>
  <c r="H49" i="2"/>
  <c r="G49" i="2"/>
  <c r="H41" i="2"/>
  <c r="G41" i="2"/>
  <c r="H33" i="2"/>
  <c r="G33" i="2"/>
  <c r="H25" i="2"/>
  <c r="G25" i="2"/>
  <c r="G184" i="2"/>
  <c r="H184" i="2"/>
  <c r="G176" i="2"/>
  <c r="H176" i="2"/>
  <c r="G168" i="2"/>
  <c r="H168" i="2"/>
  <c r="G160" i="2"/>
  <c r="H160" i="2"/>
  <c r="G152" i="2"/>
  <c r="H152" i="2"/>
  <c r="G144" i="2"/>
  <c r="H144" i="2"/>
  <c r="G136" i="2"/>
  <c r="H136" i="2"/>
  <c r="G128" i="2"/>
  <c r="H128" i="2"/>
  <c r="G120" i="2"/>
  <c r="H120" i="2"/>
  <c r="G112" i="2"/>
  <c r="H112" i="2"/>
  <c r="G104" i="2"/>
  <c r="H104" i="2"/>
  <c r="G96" i="2"/>
  <c r="H96" i="2"/>
  <c r="G88" i="2"/>
  <c r="H88" i="2"/>
  <c r="G80" i="2"/>
  <c r="H80" i="2"/>
  <c r="G72" i="2"/>
  <c r="H72" i="2"/>
  <c r="G64" i="2"/>
  <c r="H64" i="2"/>
  <c r="G56" i="2"/>
  <c r="H56" i="2"/>
  <c r="G48" i="2"/>
  <c r="H48" i="2"/>
  <c r="G40" i="2"/>
  <c r="H40" i="2"/>
  <c r="G32" i="2"/>
  <c r="H32" i="2"/>
  <c r="G24" i="2"/>
  <c r="H24" i="2"/>
  <c r="H199" i="2"/>
  <c r="G199" i="2"/>
  <c r="H183" i="2"/>
  <c r="G183" i="2"/>
  <c r="H167" i="2"/>
  <c r="G167" i="2"/>
  <c r="H151" i="2"/>
  <c r="G151" i="2"/>
  <c r="H143" i="2"/>
  <c r="G143" i="2"/>
  <c r="H127" i="2"/>
  <c r="G127" i="2"/>
  <c r="H119" i="2"/>
  <c r="G119" i="2"/>
  <c r="H111" i="2"/>
  <c r="G111" i="2"/>
  <c r="H103" i="2"/>
  <c r="G103" i="2"/>
  <c r="H95" i="2"/>
  <c r="G95" i="2"/>
  <c r="H87" i="2"/>
  <c r="G87" i="2"/>
  <c r="H79" i="2"/>
  <c r="G79" i="2"/>
  <c r="H71" i="2"/>
  <c r="G71" i="2"/>
  <c r="H63" i="2"/>
  <c r="G63" i="2"/>
  <c r="H55" i="2"/>
  <c r="G55" i="2"/>
  <c r="H47" i="2"/>
  <c r="G47" i="2"/>
  <c r="H39" i="2"/>
  <c r="G39" i="2"/>
  <c r="H31" i="2"/>
  <c r="G31" i="2"/>
  <c r="H159" i="2"/>
  <c r="G159" i="2"/>
  <c r="H190" i="2"/>
  <c r="G190" i="2"/>
  <c r="H182" i="2"/>
  <c r="G182" i="2"/>
  <c r="H174" i="2"/>
  <c r="G174" i="2"/>
  <c r="H166" i="2"/>
  <c r="G166" i="2"/>
  <c r="H158" i="2"/>
  <c r="G158" i="2"/>
  <c r="H150" i="2"/>
  <c r="G150" i="2"/>
  <c r="H142" i="2"/>
  <c r="G142" i="2"/>
  <c r="H134" i="2"/>
  <c r="G134" i="2"/>
  <c r="H126" i="2"/>
  <c r="G126" i="2"/>
  <c r="H118" i="2"/>
  <c r="G118" i="2"/>
  <c r="H110" i="2"/>
  <c r="G110" i="2"/>
  <c r="H102" i="2"/>
  <c r="G102" i="2"/>
  <c r="H94" i="2"/>
  <c r="G94" i="2"/>
  <c r="H86" i="2"/>
  <c r="G86" i="2"/>
  <c r="H78" i="2"/>
  <c r="G78" i="2"/>
  <c r="H70" i="2"/>
  <c r="G70" i="2"/>
  <c r="H62" i="2"/>
  <c r="G62" i="2"/>
  <c r="H54" i="2"/>
  <c r="G54" i="2"/>
  <c r="H46" i="2"/>
  <c r="G46" i="2"/>
  <c r="H38" i="2"/>
  <c r="G38" i="2"/>
  <c r="H30" i="2"/>
  <c r="G30" i="2"/>
  <c r="H191" i="2"/>
  <c r="G191" i="2"/>
  <c r="H175" i="2"/>
  <c r="G175" i="2"/>
  <c r="H135" i="2"/>
  <c r="G135" i="2"/>
  <c r="H165" i="2"/>
  <c r="G165" i="2"/>
  <c r="H157" i="2"/>
  <c r="G157" i="2"/>
  <c r="H149" i="2"/>
  <c r="G149" i="2"/>
  <c r="H141" i="2"/>
  <c r="G141" i="2"/>
  <c r="H133" i="2"/>
  <c r="G133" i="2"/>
  <c r="H125" i="2"/>
  <c r="G125" i="2"/>
  <c r="H117" i="2"/>
  <c r="G117" i="2"/>
  <c r="H109" i="2"/>
  <c r="G109" i="2"/>
  <c r="H101" i="2"/>
  <c r="G101" i="2"/>
  <c r="H93" i="2"/>
  <c r="G93" i="2"/>
  <c r="H85" i="2"/>
  <c r="G85" i="2"/>
  <c r="H77" i="2"/>
  <c r="G77" i="2"/>
  <c r="H69" i="2"/>
  <c r="G69" i="2"/>
  <c r="H61" i="2"/>
  <c r="G61" i="2"/>
  <c r="H53" i="2"/>
  <c r="G53" i="2"/>
  <c r="H45" i="2"/>
  <c r="G45" i="2"/>
  <c r="H37" i="2"/>
  <c r="G37" i="2"/>
  <c r="H29" i="2"/>
  <c r="G29" i="2"/>
  <c r="H23" i="2"/>
  <c r="G23" i="2"/>
  <c r="J10" i="2"/>
  <c r="I11" i="2" s="1"/>
  <c r="C23" i="2"/>
  <c r="S3" i="2"/>
  <c r="D10" i="2"/>
  <c r="D11" i="2" s="1"/>
  <c r="C12" i="2" s="1"/>
  <c r="B29" i="1"/>
  <c r="C29" i="1" s="1"/>
  <c r="D14" i="1"/>
  <c r="C14" i="1"/>
  <c r="O12" i="4" l="1"/>
  <c r="P12" i="4" s="1"/>
  <c r="Q12" i="4" s="1"/>
  <c r="R12" i="4" s="1"/>
  <c r="S12" i="4" s="1"/>
  <c r="T12" i="4" s="1"/>
  <c r="N13" i="4"/>
  <c r="J18" i="2"/>
  <c r="C11" i="2"/>
  <c r="D12" i="2"/>
  <c r="D13" i="2" s="1"/>
  <c r="J11" i="2"/>
  <c r="J12" i="2" s="1"/>
  <c r="C15" i="1"/>
  <c r="D15" i="1"/>
  <c r="B30" i="1"/>
  <c r="H28" i="1" l="1"/>
  <c r="O13" i="4"/>
  <c r="P13" i="4" s="1"/>
  <c r="Q13" i="4" s="1"/>
  <c r="R13" i="4" s="1"/>
  <c r="S13" i="4" s="1"/>
  <c r="T13" i="4" s="1"/>
  <c r="N14" i="4"/>
  <c r="C13" i="2"/>
  <c r="I12" i="2"/>
  <c r="J13" i="2"/>
  <c r="I13" i="2"/>
  <c r="C30" i="1"/>
  <c r="D30" i="1" s="1"/>
  <c r="F30" i="1" s="1"/>
  <c r="B31" i="1"/>
  <c r="D16" i="1"/>
  <c r="C16" i="1"/>
  <c r="D29" i="1" s="1"/>
  <c r="F29" i="1" s="1"/>
  <c r="G30" i="1" l="1"/>
  <c r="I30" i="1"/>
  <c r="G29" i="1"/>
  <c r="I29" i="1"/>
  <c r="O14" i="4"/>
  <c r="P14" i="4" s="1"/>
  <c r="Q14" i="4" s="1"/>
  <c r="R14" i="4" s="1"/>
  <c r="S14" i="4" s="1"/>
  <c r="T14" i="4" s="1"/>
  <c r="N15" i="4"/>
  <c r="C17" i="1"/>
  <c r="D17" i="1"/>
  <c r="C31" i="1"/>
  <c r="D31" i="1" s="1"/>
  <c r="F31" i="1" s="1"/>
  <c r="I31" i="1" s="1"/>
  <c r="B32" i="1"/>
  <c r="J30" i="1"/>
  <c r="H30" i="1"/>
  <c r="J29" i="1"/>
  <c r="H29" i="1"/>
  <c r="O15" i="4" l="1"/>
  <c r="P15" i="4" s="1"/>
  <c r="Q15" i="4" s="1"/>
  <c r="R15" i="4" s="1"/>
  <c r="S15" i="4" s="1"/>
  <c r="T15" i="4" s="1"/>
  <c r="N16" i="4"/>
  <c r="J31" i="1"/>
  <c r="G31" i="1"/>
  <c r="H31" i="1" s="1"/>
  <c r="C32" i="1"/>
  <c r="D32" i="1" s="1"/>
  <c r="F32" i="1" s="1"/>
  <c r="I32" i="1" s="1"/>
  <c r="B33" i="1"/>
  <c r="O16" i="4" l="1"/>
  <c r="P16" i="4" s="1"/>
  <c r="Q16" i="4" s="1"/>
  <c r="R16" i="4" s="1"/>
  <c r="S16" i="4" s="1"/>
  <c r="T16" i="4" s="1"/>
  <c r="N17" i="4"/>
  <c r="J32" i="1"/>
  <c r="G32" i="1"/>
  <c r="H32" i="1" s="1"/>
  <c r="C33" i="1"/>
  <c r="D33" i="1" s="1"/>
  <c r="F33" i="1" s="1"/>
  <c r="I33" i="1" s="1"/>
  <c r="B34" i="1"/>
  <c r="O17" i="4" l="1"/>
  <c r="P17" i="4" s="1"/>
  <c r="Q17" i="4" s="1"/>
  <c r="R17" i="4" s="1"/>
  <c r="S17" i="4" s="1"/>
  <c r="T17" i="4" s="1"/>
  <c r="N18" i="4"/>
  <c r="J33" i="1"/>
  <c r="G33" i="1"/>
  <c r="H33" i="1" s="1"/>
  <c r="C34" i="1"/>
  <c r="D34" i="1" s="1"/>
  <c r="F34" i="1" s="1"/>
  <c r="I34" i="1" s="1"/>
  <c r="B35" i="1"/>
  <c r="O18" i="4" l="1"/>
  <c r="P18" i="4" s="1"/>
  <c r="Q18" i="4" s="1"/>
  <c r="R18" i="4" s="1"/>
  <c r="S18" i="4" s="1"/>
  <c r="T18" i="4" s="1"/>
  <c r="N19" i="4"/>
  <c r="C35" i="1"/>
  <c r="D35" i="1" s="1"/>
  <c r="F35" i="1" s="1"/>
  <c r="I35" i="1" s="1"/>
  <c r="B36" i="1"/>
  <c r="J34" i="1"/>
  <c r="G34" i="1"/>
  <c r="H34" i="1" s="1"/>
  <c r="O19" i="4" l="1"/>
  <c r="P19" i="4" s="1"/>
  <c r="Q19" i="4" s="1"/>
  <c r="R19" i="4" s="1"/>
  <c r="S19" i="4" s="1"/>
  <c r="T19" i="4" s="1"/>
  <c r="N20" i="4"/>
  <c r="J35" i="1"/>
  <c r="G35" i="1"/>
  <c r="H35" i="1" s="1"/>
  <c r="C36" i="1"/>
  <c r="D36" i="1" s="1"/>
  <c r="F36" i="1" s="1"/>
  <c r="I36" i="1" s="1"/>
  <c r="B37" i="1"/>
  <c r="O20" i="4" l="1"/>
  <c r="P20" i="4" s="1"/>
  <c r="Q20" i="4" s="1"/>
  <c r="R20" i="4" s="1"/>
  <c r="S20" i="4" s="1"/>
  <c r="T20" i="4" s="1"/>
  <c r="N21" i="4"/>
  <c r="C37" i="1"/>
  <c r="D37" i="1" s="1"/>
  <c r="F37" i="1" s="1"/>
  <c r="I37" i="1" s="1"/>
  <c r="B38" i="1"/>
  <c r="J36" i="1"/>
  <c r="G36" i="1"/>
  <c r="H36" i="1" s="1"/>
  <c r="O21" i="4" l="1"/>
  <c r="P21" i="4" s="1"/>
  <c r="Q21" i="4" s="1"/>
  <c r="R21" i="4" s="1"/>
  <c r="S21" i="4" s="1"/>
  <c r="T21" i="4" s="1"/>
  <c r="N22" i="4"/>
  <c r="J37" i="1"/>
  <c r="G37" i="1"/>
  <c r="H37" i="1" s="1"/>
  <c r="C38" i="1"/>
  <c r="D38" i="1" s="1"/>
  <c r="F38" i="1" s="1"/>
  <c r="I38" i="1" s="1"/>
  <c r="B39" i="1"/>
  <c r="O22" i="4" l="1"/>
  <c r="P22" i="4" s="1"/>
  <c r="Q22" i="4" s="1"/>
  <c r="R22" i="4" s="1"/>
  <c r="S22" i="4" s="1"/>
  <c r="T22" i="4" s="1"/>
  <c r="N23" i="4"/>
  <c r="C39" i="1"/>
  <c r="D39" i="1" s="1"/>
  <c r="F39" i="1" s="1"/>
  <c r="I39" i="1" s="1"/>
  <c r="B40" i="1"/>
  <c r="J38" i="1"/>
  <c r="G38" i="1"/>
  <c r="H38" i="1" s="1"/>
  <c r="O23" i="4" l="1"/>
  <c r="P23" i="4" s="1"/>
  <c r="Q23" i="4" s="1"/>
  <c r="R23" i="4" s="1"/>
  <c r="S23" i="4" s="1"/>
  <c r="T23" i="4" s="1"/>
  <c r="N24" i="4"/>
  <c r="C40" i="1"/>
  <c r="D40" i="1" s="1"/>
  <c r="F40" i="1" s="1"/>
  <c r="I40" i="1" s="1"/>
  <c r="B41" i="1"/>
  <c r="J39" i="1"/>
  <c r="G39" i="1"/>
  <c r="H39" i="1" s="1"/>
  <c r="O24" i="4" l="1"/>
  <c r="P24" i="4" s="1"/>
  <c r="Q24" i="4" s="1"/>
  <c r="R24" i="4" s="1"/>
  <c r="S24" i="4" s="1"/>
  <c r="T24" i="4" s="1"/>
  <c r="N25" i="4"/>
  <c r="J40" i="1"/>
  <c r="G40" i="1"/>
  <c r="H40" i="1" s="1"/>
  <c r="C41" i="1"/>
  <c r="D41" i="1" s="1"/>
  <c r="F41" i="1" s="1"/>
  <c r="I41" i="1" s="1"/>
  <c r="B42" i="1"/>
  <c r="O25" i="4" l="1"/>
  <c r="P25" i="4" s="1"/>
  <c r="Q25" i="4" s="1"/>
  <c r="R25" i="4" s="1"/>
  <c r="S25" i="4" s="1"/>
  <c r="T25" i="4" s="1"/>
  <c r="N26" i="4"/>
  <c r="C42" i="1"/>
  <c r="D42" i="1" s="1"/>
  <c r="F42" i="1" s="1"/>
  <c r="I42" i="1" s="1"/>
  <c r="B43" i="1"/>
  <c r="J41" i="1"/>
  <c r="G41" i="1"/>
  <c r="H41" i="1" s="1"/>
  <c r="O26" i="4" l="1"/>
  <c r="P26" i="4" s="1"/>
  <c r="Q26" i="4" s="1"/>
  <c r="R26" i="4" s="1"/>
  <c r="S26" i="4" s="1"/>
  <c r="T26" i="4" s="1"/>
  <c r="N27" i="4"/>
  <c r="C43" i="1"/>
  <c r="D43" i="1" s="1"/>
  <c r="F43" i="1" s="1"/>
  <c r="I43" i="1" s="1"/>
  <c r="B44" i="1"/>
  <c r="J42" i="1"/>
  <c r="G42" i="1"/>
  <c r="H42" i="1" s="1"/>
  <c r="O27" i="4" l="1"/>
  <c r="P27" i="4" s="1"/>
  <c r="Q27" i="4" s="1"/>
  <c r="R27" i="4" s="1"/>
  <c r="S27" i="4" s="1"/>
  <c r="T27" i="4" s="1"/>
  <c r="N28" i="4"/>
  <c r="J43" i="1"/>
  <c r="G43" i="1"/>
  <c r="H43" i="1" s="1"/>
  <c r="C44" i="1"/>
  <c r="D44" i="1" s="1"/>
  <c r="F44" i="1" s="1"/>
  <c r="I44" i="1" s="1"/>
  <c r="B45" i="1"/>
  <c r="O28" i="4" l="1"/>
  <c r="P28" i="4" s="1"/>
  <c r="Q28" i="4" s="1"/>
  <c r="R28" i="4" s="1"/>
  <c r="S28" i="4" s="1"/>
  <c r="T28" i="4" s="1"/>
  <c r="N29" i="4"/>
  <c r="C45" i="1"/>
  <c r="D45" i="1" s="1"/>
  <c r="F45" i="1" s="1"/>
  <c r="I45" i="1" s="1"/>
  <c r="B46" i="1"/>
  <c r="J44" i="1"/>
  <c r="G44" i="1"/>
  <c r="H44" i="1" s="1"/>
  <c r="O29" i="4" l="1"/>
  <c r="P29" i="4" s="1"/>
  <c r="Q29" i="4" s="1"/>
  <c r="R29" i="4" s="1"/>
  <c r="S29" i="4" s="1"/>
  <c r="T29" i="4" s="1"/>
  <c r="N30" i="4"/>
  <c r="J45" i="1"/>
  <c r="G45" i="1"/>
  <c r="H45" i="1" s="1"/>
  <c r="C46" i="1"/>
  <c r="D46" i="1" s="1"/>
  <c r="F46" i="1" s="1"/>
  <c r="I46" i="1" s="1"/>
  <c r="B47" i="1"/>
  <c r="O30" i="4" l="1"/>
  <c r="P30" i="4" s="1"/>
  <c r="Q30" i="4" s="1"/>
  <c r="R30" i="4" s="1"/>
  <c r="S30" i="4" s="1"/>
  <c r="T30" i="4" s="1"/>
  <c r="N31" i="4"/>
  <c r="J46" i="1"/>
  <c r="G46" i="1"/>
  <c r="H46" i="1" s="1"/>
  <c r="C47" i="1"/>
  <c r="D47" i="1" s="1"/>
  <c r="F47" i="1" s="1"/>
  <c r="I47" i="1" s="1"/>
  <c r="B48" i="1"/>
  <c r="O31" i="4" l="1"/>
  <c r="P31" i="4" s="1"/>
  <c r="Q31" i="4" s="1"/>
  <c r="R31" i="4" s="1"/>
  <c r="S31" i="4" s="1"/>
  <c r="T31" i="4" s="1"/>
  <c r="N32" i="4"/>
  <c r="J47" i="1"/>
  <c r="G47" i="1"/>
  <c r="H47" i="1" s="1"/>
  <c r="C48" i="1"/>
  <c r="D48" i="1" s="1"/>
  <c r="F48" i="1" s="1"/>
  <c r="I48" i="1" s="1"/>
  <c r="B49" i="1"/>
  <c r="O32" i="4" l="1"/>
  <c r="P32" i="4" s="1"/>
  <c r="Q32" i="4" s="1"/>
  <c r="R32" i="4" s="1"/>
  <c r="S32" i="4" s="1"/>
  <c r="T32" i="4" s="1"/>
  <c r="N33" i="4"/>
  <c r="J48" i="1"/>
  <c r="G48" i="1"/>
  <c r="H48" i="1" s="1"/>
  <c r="C49" i="1"/>
  <c r="D49" i="1" s="1"/>
  <c r="F49" i="1" s="1"/>
  <c r="I49" i="1" s="1"/>
  <c r="B50" i="1"/>
  <c r="O33" i="4" l="1"/>
  <c r="P33" i="4" s="1"/>
  <c r="Q33" i="4" s="1"/>
  <c r="R33" i="4" s="1"/>
  <c r="S33" i="4" s="1"/>
  <c r="T33" i="4" s="1"/>
  <c r="N34" i="4"/>
  <c r="J49" i="1"/>
  <c r="G49" i="1"/>
  <c r="H49" i="1" s="1"/>
  <c r="C50" i="1"/>
  <c r="D50" i="1" s="1"/>
  <c r="F50" i="1" s="1"/>
  <c r="I50" i="1" s="1"/>
  <c r="B51" i="1"/>
  <c r="O34" i="4" l="1"/>
  <c r="P34" i="4" s="1"/>
  <c r="Q34" i="4" s="1"/>
  <c r="R34" i="4" s="1"/>
  <c r="S34" i="4" s="1"/>
  <c r="T34" i="4" s="1"/>
  <c r="N35" i="4"/>
  <c r="C51" i="1"/>
  <c r="D51" i="1" s="1"/>
  <c r="F51" i="1" s="1"/>
  <c r="I51" i="1" s="1"/>
  <c r="B52" i="1"/>
  <c r="J50" i="1"/>
  <c r="G50" i="1"/>
  <c r="H50" i="1" s="1"/>
  <c r="O35" i="4" l="1"/>
  <c r="P35" i="4" s="1"/>
  <c r="Q35" i="4" s="1"/>
  <c r="R35" i="4" s="1"/>
  <c r="S35" i="4" s="1"/>
  <c r="T35" i="4" s="1"/>
  <c r="N36" i="4"/>
  <c r="J51" i="1"/>
  <c r="G51" i="1"/>
  <c r="H51" i="1" s="1"/>
  <c r="C52" i="1"/>
  <c r="D52" i="1" s="1"/>
  <c r="F52" i="1" s="1"/>
  <c r="I52" i="1" s="1"/>
  <c r="B53" i="1"/>
  <c r="O36" i="4" l="1"/>
  <c r="P36" i="4" s="1"/>
  <c r="Q36" i="4" s="1"/>
  <c r="R36" i="4" s="1"/>
  <c r="S36" i="4" s="1"/>
  <c r="T36" i="4" s="1"/>
  <c r="N37" i="4"/>
  <c r="C53" i="1"/>
  <c r="D53" i="1" s="1"/>
  <c r="F53" i="1" s="1"/>
  <c r="I53" i="1" s="1"/>
  <c r="B54" i="1"/>
  <c r="J52" i="1"/>
  <c r="G52" i="1"/>
  <c r="H52" i="1" s="1"/>
  <c r="O37" i="4" l="1"/>
  <c r="P37" i="4" s="1"/>
  <c r="Q37" i="4" s="1"/>
  <c r="R37" i="4" s="1"/>
  <c r="S37" i="4" s="1"/>
  <c r="T37" i="4" s="1"/>
  <c r="N38" i="4"/>
  <c r="J53" i="1"/>
  <c r="G53" i="1"/>
  <c r="H53" i="1" s="1"/>
  <c r="C54" i="1"/>
  <c r="D54" i="1" s="1"/>
  <c r="F54" i="1" s="1"/>
  <c r="I54" i="1" s="1"/>
  <c r="B55" i="1"/>
  <c r="O38" i="4" l="1"/>
  <c r="P38" i="4" s="1"/>
  <c r="Q38" i="4" s="1"/>
  <c r="R38" i="4" s="1"/>
  <c r="S38" i="4" s="1"/>
  <c r="T38" i="4" s="1"/>
  <c r="N39" i="4"/>
  <c r="C55" i="1"/>
  <c r="D55" i="1" s="1"/>
  <c r="F55" i="1" s="1"/>
  <c r="I55" i="1" s="1"/>
  <c r="B56" i="1"/>
  <c r="J54" i="1"/>
  <c r="G54" i="1"/>
  <c r="H54" i="1" s="1"/>
  <c r="O39" i="4" l="1"/>
  <c r="P39" i="4" s="1"/>
  <c r="Q39" i="4" s="1"/>
  <c r="R39" i="4" s="1"/>
  <c r="S39" i="4" s="1"/>
  <c r="T39" i="4" s="1"/>
  <c r="N40" i="4"/>
  <c r="J55" i="1"/>
  <c r="G55" i="1"/>
  <c r="H55" i="1" s="1"/>
  <c r="C56" i="1"/>
  <c r="D56" i="1" s="1"/>
  <c r="F56" i="1" s="1"/>
  <c r="I56" i="1" s="1"/>
  <c r="B57" i="1"/>
  <c r="O40" i="4" l="1"/>
  <c r="P40" i="4" s="1"/>
  <c r="Q40" i="4" s="1"/>
  <c r="R40" i="4" s="1"/>
  <c r="S40" i="4" s="1"/>
  <c r="T40" i="4" s="1"/>
  <c r="N41" i="4"/>
  <c r="C57" i="1"/>
  <c r="D57" i="1" s="1"/>
  <c r="F57" i="1" s="1"/>
  <c r="I57" i="1" s="1"/>
  <c r="B58" i="1"/>
  <c r="J56" i="1"/>
  <c r="G56" i="1"/>
  <c r="H56" i="1" s="1"/>
  <c r="O41" i="4" l="1"/>
  <c r="P41" i="4" s="1"/>
  <c r="Q41" i="4" s="1"/>
  <c r="R41" i="4" s="1"/>
  <c r="S41" i="4" s="1"/>
  <c r="T41" i="4" s="1"/>
  <c r="N42" i="4"/>
  <c r="J57" i="1"/>
  <c r="G57" i="1"/>
  <c r="H57" i="1" s="1"/>
  <c r="C58" i="1"/>
  <c r="D58" i="1" s="1"/>
  <c r="F58" i="1" s="1"/>
  <c r="I58" i="1" s="1"/>
  <c r="B59" i="1"/>
  <c r="O42" i="4" l="1"/>
  <c r="P42" i="4" s="1"/>
  <c r="Q42" i="4" s="1"/>
  <c r="R42" i="4" s="1"/>
  <c r="S42" i="4" s="1"/>
  <c r="T42" i="4" s="1"/>
  <c r="N43" i="4"/>
  <c r="C59" i="1"/>
  <c r="D59" i="1" s="1"/>
  <c r="F59" i="1" s="1"/>
  <c r="I59" i="1" s="1"/>
  <c r="B60" i="1"/>
  <c r="J58" i="1"/>
  <c r="G58" i="1"/>
  <c r="H58" i="1" s="1"/>
  <c r="O43" i="4" l="1"/>
  <c r="P43" i="4" s="1"/>
  <c r="Q43" i="4" s="1"/>
  <c r="R43" i="4" s="1"/>
  <c r="S43" i="4" s="1"/>
  <c r="T43" i="4" s="1"/>
  <c r="N44" i="4"/>
  <c r="J59" i="1"/>
  <c r="G59" i="1"/>
  <c r="H59" i="1" s="1"/>
  <c r="C60" i="1"/>
  <c r="D60" i="1" s="1"/>
  <c r="F60" i="1" s="1"/>
  <c r="I60" i="1" s="1"/>
  <c r="B61" i="1"/>
  <c r="O44" i="4" l="1"/>
  <c r="P44" i="4" s="1"/>
  <c r="Q44" i="4" s="1"/>
  <c r="R44" i="4" s="1"/>
  <c r="S44" i="4" s="1"/>
  <c r="T44" i="4" s="1"/>
  <c r="N45" i="4"/>
  <c r="J60" i="1"/>
  <c r="G60" i="1"/>
  <c r="H60" i="1" s="1"/>
  <c r="C61" i="1"/>
  <c r="D61" i="1" s="1"/>
  <c r="F61" i="1" s="1"/>
  <c r="I61" i="1" s="1"/>
  <c r="B62" i="1"/>
  <c r="O45" i="4" l="1"/>
  <c r="P45" i="4" s="1"/>
  <c r="Q45" i="4" s="1"/>
  <c r="R45" i="4" s="1"/>
  <c r="S45" i="4" s="1"/>
  <c r="T45" i="4" s="1"/>
  <c r="N46" i="4"/>
  <c r="J61" i="1"/>
  <c r="G61" i="1"/>
  <c r="H61" i="1" s="1"/>
  <c r="C62" i="1"/>
  <c r="D62" i="1" s="1"/>
  <c r="F62" i="1" s="1"/>
  <c r="I62" i="1" s="1"/>
  <c r="B63" i="1"/>
  <c r="O46" i="4" l="1"/>
  <c r="P46" i="4" s="1"/>
  <c r="Q46" i="4" s="1"/>
  <c r="R46" i="4" s="1"/>
  <c r="S46" i="4" s="1"/>
  <c r="T46" i="4" s="1"/>
  <c r="N47" i="4"/>
  <c r="J62" i="1"/>
  <c r="G62" i="1"/>
  <c r="H62" i="1" s="1"/>
  <c r="C63" i="1"/>
  <c r="D63" i="1" s="1"/>
  <c r="F63" i="1" s="1"/>
  <c r="I63" i="1" s="1"/>
  <c r="B64" i="1"/>
  <c r="O47" i="4" l="1"/>
  <c r="P47" i="4" s="1"/>
  <c r="Q47" i="4" s="1"/>
  <c r="R47" i="4" s="1"/>
  <c r="S47" i="4" s="1"/>
  <c r="T47" i="4" s="1"/>
  <c r="N48" i="4"/>
  <c r="J63" i="1"/>
  <c r="G63" i="1"/>
  <c r="H63" i="1" s="1"/>
  <c r="C64" i="1"/>
  <c r="D64" i="1" s="1"/>
  <c r="F64" i="1" s="1"/>
  <c r="I64" i="1" s="1"/>
  <c r="B65" i="1"/>
  <c r="O48" i="4" l="1"/>
  <c r="P48" i="4" s="1"/>
  <c r="Q48" i="4" s="1"/>
  <c r="R48" i="4" s="1"/>
  <c r="S48" i="4" s="1"/>
  <c r="T48" i="4" s="1"/>
  <c r="N49" i="4"/>
  <c r="C65" i="1"/>
  <c r="D65" i="1" s="1"/>
  <c r="F65" i="1" s="1"/>
  <c r="I65" i="1" s="1"/>
  <c r="B66" i="1"/>
  <c r="J64" i="1"/>
  <c r="G64" i="1"/>
  <c r="H64" i="1" s="1"/>
  <c r="O49" i="4" l="1"/>
  <c r="P49" i="4" s="1"/>
  <c r="Q49" i="4" s="1"/>
  <c r="R49" i="4" s="1"/>
  <c r="S49" i="4" s="1"/>
  <c r="T49" i="4" s="1"/>
  <c r="N50" i="4"/>
  <c r="J65" i="1"/>
  <c r="G65" i="1"/>
  <c r="H65" i="1" s="1"/>
  <c r="C66" i="1"/>
  <c r="D66" i="1" s="1"/>
  <c r="F66" i="1" s="1"/>
  <c r="I66" i="1" s="1"/>
  <c r="B67" i="1"/>
  <c r="O50" i="4" l="1"/>
  <c r="P50" i="4" s="1"/>
  <c r="Q50" i="4" s="1"/>
  <c r="R50" i="4" s="1"/>
  <c r="S50" i="4" s="1"/>
  <c r="T50" i="4" s="1"/>
  <c r="N51" i="4"/>
  <c r="C67" i="1"/>
  <c r="D67" i="1" s="1"/>
  <c r="F67" i="1" s="1"/>
  <c r="I67" i="1" s="1"/>
  <c r="B68" i="1"/>
  <c r="J66" i="1"/>
  <c r="G66" i="1"/>
  <c r="H66" i="1" s="1"/>
  <c r="O51" i="4" l="1"/>
  <c r="P51" i="4" s="1"/>
  <c r="Q51" i="4" s="1"/>
  <c r="R51" i="4" s="1"/>
  <c r="S51" i="4" s="1"/>
  <c r="T51" i="4" s="1"/>
  <c r="N52" i="4"/>
  <c r="C68" i="1"/>
  <c r="D68" i="1" s="1"/>
  <c r="F68" i="1" s="1"/>
  <c r="I68" i="1" s="1"/>
  <c r="B69" i="1"/>
  <c r="J67" i="1"/>
  <c r="G67" i="1"/>
  <c r="H67" i="1" s="1"/>
  <c r="O52" i="4" l="1"/>
  <c r="P52" i="4" s="1"/>
  <c r="Q52" i="4" s="1"/>
  <c r="R52" i="4" s="1"/>
  <c r="S52" i="4" s="1"/>
  <c r="T52" i="4" s="1"/>
  <c r="N53" i="4"/>
  <c r="C69" i="1"/>
  <c r="D69" i="1" s="1"/>
  <c r="F69" i="1" s="1"/>
  <c r="I69" i="1" s="1"/>
  <c r="B70" i="1"/>
  <c r="J68" i="1"/>
  <c r="G68" i="1"/>
  <c r="H68" i="1" s="1"/>
  <c r="O53" i="4" l="1"/>
  <c r="P53" i="4" s="1"/>
  <c r="Q53" i="4" s="1"/>
  <c r="R53" i="4" s="1"/>
  <c r="S53" i="4" s="1"/>
  <c r="T53" i="4" s="1"/>
  <c r="N54" i="4"/>
  <c r="C70" i="1"/>
  <c r="D70" i="1" s="1"/>
  <c r="F70" i="1" s="1"/>
  <c r="I70" i="1" s="1"/>
  <c r="B71" i="1"/>
  <c r="J69" i="1"/>
  <c r="G69" i="1"/>
  <c r="H69" i="1" s="1"/>
  <c r="O54" i="4" l="1"/>
  <c r="P54" i="4" s="1"/>
  <c r="Q54" i="4" s="1"/>
  <c r="R54" i="4" s="1"/>
  <c r="S54" i="4" s="1"/>
  <c r="T54" i="4" s="1"/>
  <c r="N55" i="4"/>
  <c r="C71" i="1"/>
  <c r="D71" i="1" s="1"/>
  <c r="F71" i="1" s="1"/>
  <c r="I71" i="1" s="1"/>
  <c r="B72" i="1"/>
  <c r="J70" i="1"/>
  <c r="G70" i="1"/>
  <c r="H70" i="1" s="1"/>
  <c r="O55" i="4" l="1"/>
  <c r="P55" i="4" s="1"/>
  <c r="Q55" i="4" s="1"/>
  <c r="R55" i="4" s="1"/>
  <c r="S55" i="4" s="1"/>
  <c r="T55" i="4" s="1"/>
  <c r="N56" i="4"/>
  <c r="C72" i="1"/>
  <c r="D72" i="1" s="1"/>
  <c r="F72" i="1" s="1"/>
  <c r="I72" i="1" s="1"/>
  <c r="B73" i="1"/>
  <c r="J71" i="1"/>
  <c r="G71" i="1"/>
  <c r="H71" i="1" s="1"/>
  <c r="O56" i="4" l="1"/>
  <c r="P56" i="4" s="1"/>
  <c r="Q56" i="4" s="1"/>
  <c r="R56" i="4" s="1"/>
  <c r="S56" i="4" s="1"/>
  <c r="T56" i="4" s="1"/>
  <c r="N57" i="4"/>
  <c r="C73" i="1"/>
  <c r="D73" i="1" s="1"/>
  <c r="F73" i="1" s="1"/>
  <c r="I73" i="1" s="1"/>
  <c r="B74" i="1"/>
  <c r="J72" i="1"/>
  <c r="G72" i="1"/>
  <c r="H72" i="1" s="1"/>
  <c r="O57" i="4" l="1"/>
  <c r="P57" i="4" s="1"/>
  <c r="Q57" i="4" s="1"/>
  <c r="R57" i="4" s="1"/>
  <c r="S57" i="4" s="1"/>
  <c r="T57" i="4" s="1"/>
  <c r="N58" i="4"/>
  <c r="C74" i="1"/>
  <c r="D74" i="1" s="1"/>
  <c r="F74" i="1" s="1"/>
  <c r="I74" i="1" s="1"/>
  <c r="B75" i="1"/>
  <c r="J73" i="1"/>
  <c r="G73" i="1"/>
  <c r="H73" i="1" s="1"/>
  <c r="O58" i="4" l="1"/>
  <c r="P58" i="4" s="1"/>
  <c r="Q58" i="4" s="1"/>
  <c r="R58" i="4" s="1"/>
  <c r="S58" i="4" s="1"/>
  <c r="T58" i="4" s="1"/>
  <c r="N59" i="4"/>
  <c r="C75" i="1"/>
  <c r="D75" i="1" s="1"/>
  <c r="F75" i="1" s="1"/>
  <c r="I75" i="1" s="1"/>
  <c r="B76" i="1"/>
  <c r="J74" i="1"/>
  <c r="G74" i="1"/>
  <c r="H74" i="1" s="1"/>
  <c r="O59" i="4" l="1"/>
  <c r="P59" i="4" s="1"/>
  <c r="Q59" i="4" s="1"/>
  <c r="R59" i="4" s="1"/>
  <c r="S59" i="4" s="1"/>
  <c r="T59" i="4" s="1"/>
  <c r="N60" i="4"/>
  <c r="J75" i="1"/>
  <c r="G75" i="1"/>
  <c r="H75" i="1" s="1"/>
  <c r="C76" i="1"/>
  <c r="D76" i="1" s="1"/>
  <c r="F76" i="1" s="1"/>
  <c r="I76" i="1" s="1"/>
  <c r="B77" i="1"/>
  <c r="O60" i="4" l="1"/>
  <c r="P60" i="4" s="1"/>
  <c r="Q60" i="4" s="1"/>
  <c r="R60" i="4" s="1"/>
  <c r="S60" i="4" s="1"/>
  <c r="T60" i="4" s="1"/>
  <c r="N61" i="4"/>
  <c r="C77" i="1"/>
  <c r="D77" i="1" s="1"/>
  <c r="F77" i="1" s="1"/>
  <c r="I77" i="1" s="1"/>
  <c r="B78" i="1"/>
  <c r="J76" i="1"/>
  <c r="G76" i="1"/>
  <c r="H76" i="1" s="1"/>
  <c r="O61" i="4" l="1"/>
  <c r="P61" i="4" s="1"/>
  <c r="Q61" i="4" s="1"/>
  <c r="R61" i="4" s="1"/>
  <c r="S61" i="4" s="1"/>
  <c r="T61" i="4" s="1"/>
  <c r="N62" i="4"/>
  <c r="J77" i="1"/>
  <c r="G77" i="1"/>
  <c r="H77" i="1" s="1"/>
  <c r="C78" i="1"/>
  <c r="D78" i="1" s="1"/>
  <c r="F78" i="1" s="1"/>
  <c r="I78" i="1" s="1"/>
  <c r="B79" i="1"/>
  <c r="O62" i="4" l="1"/>
  <c r="P62" i="4" s="1"/>
  <c r="Q62" i="4" s="1"/>
  <c r="R62" i="4" s="1"/>
  <c r="S62" i="4" s="1"/>
  <c r="T62" i="4" s="1"/>
  <c r="N63" i="4"/>
  <c r="C79" i="1"/>
  <c r="D79" i="1" s="1"/>
  <c r="F79" i="1" s="1"/>
  <c r="I79" i="1" s="1"/>
  <c r="B80" i="1"/>
  <c r="J78" i="1"/>
  <c r="G78" i="1"/>
  <c r="H78" i="1" s="1"/>
  <c r="O63" i="4" l="1"/>
  <c r="P63" i="4" s="1"/>
  <c r="Q63" i="4" s="1"/>
  <c r="R63" i="4" s="1"/>
  <c r="S63" i="4" s="1"/>
  <c r="T63" i="4" s="1"/>
  <c r="N64" i="4"/>
  <c r="C80" i="1"/>
  <c r="D80" i="1" s="1"/>
  <c r="F80" i="1" s="1"/>
  <c r="I80" i="1" s="1"/>
  <c r="B81" i="1"/>
  <c r="J79" i="1"/>
  <c r="G79" i="1"/>
  <c r="H79" i="1" s="1"/>
  <c r="O64" i="4" l="1"/>
  <c r="P64" i="4" s="1"/>
  <c r="Q64" i="4" s="1"/>
  <c r="R64" i="4" s="1"/>
  <c r="S64" i="4" s="1"/>
  <c r="T64" i="4" s="1"/>
  <c r="N65" i="4"/>
  <c r="C81" i="1"/>
  <c r="D81" i="1" s="1"/>
  <c r="F81" i="1" s="1"/>
  <c r="I81" i="1" s="1"/>
  <c r="B82" i="1"/>
  <c r="J80" i="1"/>
  <c r="G80" i="1"/>
  <c r="H80" i="1" s="1"/>
  <c r="O65" i="4" l="1"/>
  <c r="P65" i="4" s="1"/>
  <c r="Q65" i="4" s="1"/>
  <c r="R65" i="4" s="1"/>
  <c r="S65" i="4" s="1"/>
  <c r="T65" i="4" s="1"/>
  <c r="N66" i="4"/>
  <c r="C82" i="1"/>
  <c r="D82" i="1" s="1"/>
  <c r="F82" i="1" s="1"/>
  <c r="I82" i="1" s="1"/>
  <c r="B83" i="1"/>
  <c r="J81" i="1"/>
  <c r="G81" i="1"/>
  <c r="H81" i="1" s="1"/>
  <c r="O66" i="4" l="1"/>
  <c r="P66" i="4" s="1"/>
  <c r="Q66" i="4" s="1"/>
  <c r="R66" i="4" s="1"/>
  <c r="S66" i="4" s="1"/>
  <c r="T66" i="4" s="1"/>
  <c r="N67" i="4"/>
  <c r="C83" i="1"/>
  <c r="D83" i="1" s="1"/>
  <c r="F83" i="1" s="1"/>
  <c r="I83" i="1" s="1"/>
  <c r="B84" i="1"/>
  <c r="J82" i="1"/>
  <c r="G82" i="1"/>
  <c r="H82" i="1" s="1"/>
  <c r="O67" i="4" l="1"/>
  <c r="P67" i="4" s="1"/>
  <c r="Q67" i="4" s="1"/>
  <c r="R67" i="4" s="1"/>
  <c r="S67" i="4" s="1"/>
  <c r="T67" i="4" s="1"/>
  <c r="N68" i="4"/>
  <c r="P9" i="2"/>
  <c r="C84" i="1"/>
  <c r="D84" i="1" s="1"/>
  <c r="F84" i="1" s="1"/>
  <c r="I84" i="1" s="1"/>
  <c r="B85" i="1"/>
  <c r="J83" i="1"/>
  <c r="G83" i="1"/>
  <c r="H83" i="1" s="1"/>
  <c r="O68" i="4" l="1"/>
  <c r="P68" i="4" s="1"/>
  <c r="Q68" i="4" s="1"/>
  <c r="R68" i="4" s="1"/>
  <c r="S68" i="4" s="1"/>
  <c r="T68" i="4" s="1"/>
  <c r="N69" i="4"/>
  <c r="P10" i="2"/>
  <c r="T7" i="2" s="1"/>
  <c r="C85" i="1"/>
  <c r="D85" i="1" s="1"/>
  <c r="F85" i="1" s="1"/>
  <c r="I85" i="1" s="1"/>
  <c r="B86" i="1"/>
  <c r="J84" i="1"/>
  <c r="G84" i="1"/>
  <c r="H84" i="1" s="1"/>
  <c r="O69" i="4" l="1"/>
  <c r="P69" i="4" s="1"/>
  <c r="Q69" i="4" s="1"/>
  <c r="R69" i="4" s="1"/>
  <c r="S69" i="4" s="1"/>
  <c r="T69" i="4" s="1"/>
  <c r="N70" i="4"/>
  <c r="C86" i="1"/>
  <c r="D86" i="1" s="1"/>
  <c r="F86" i="1" s="1"/>
  <c r="I86" i="1" s="1"/>
  <c r="B87" i="1"/>
  <c r="J85" i="1"/>
  <c r="G85" i="1"/>
  <c r="H85" i="1" s="1"/>
  <c r="O70" i="4" l="1"/>
  <c r="P70" i="4" s="1"/>
  <c r="Q70" i="4" s="1"/>
  <c r="R70" i="4" s="1"/>
  <c r="S70" i="4" s="1"/>
  <c r="T70" i="4" s="1"/>
  <c r="N71" i="4"/>
  <c r="C87" i="1"/>
  <c r="D87" i="1" s="1"/>
  <c r="F87" i="1" s="1"/>
  <c r="I87" i="1" s="1"/>
  <c r="B88" i="1"/>
  <c r="J86" i="1"/>
  <c r="G86" i="1"/>
  <c r="H86" i="1" s="1"/>
  <c r="O71" i="4" l="1"/>
  <c r="P71" i="4" s="1"/>
  <c r="Q71" i="4" s="1"/>
  <c r="R71" i="4" s="1"/>
  <c r="S71" i="4" s="1"/>
  <c r="T71" i="4" s="1"/>
  <c r="N72" i="4"/>
  <c r="C88" i="1"/>
  <c r="D88" i="1" s="1"/>
  <c r="F88" i="1" s="1"/>
  <c r="I88" i="1" s="1"/>
  <c r="B89" i="1"/>
  <c r="J87" i="1"/>
  <c r="G87" i="1"/>
  <c r="H87" i="1" s="1"/>
  <c r="O72" i="4" l="1"/>
  <c r="P72" i="4" s="1"/>
  <c r="Q72" i="4" s="1"/>
  <c r="R72" i="4" s="1"/>
  <c r="S72" i="4" s="1"/>
  <c r="T72" i="4" s="1"/>
  <c r="N73" i="4"/>
  <c r="C89" i="1"/>
  <c r="D89" i="1" s="1"/>
  <c r="F89" i="1" s="1"/>
  <c r="I89" i="1" s="1"/>
  <c r="B90" i="1"/>
  <c r="J88" i="1"/>
  <c r="G88" i="1"/>
  <c r="H88" i="1" s="1"/>
  <c r="O73" i="4" l="1"/>
  <c r="P73" i="4" s="1"/>
  <c r="Q73" i="4" s="1"/>
  <c r="R73" i="4" s="1"/>
  <c r="S73" i="4" s="1"/>
  <c r="T73" i="4" s="1"/>
  <c r="N74" i="4"/>
  <c r="C90" i="1"/>
  <c r="D90" i="1" s="1"/>
  <c r="F90" i="1" s="1"/>
  <c r="I90" i="1" s="1"/>
  <c r="B91" i="1"/>
  <c r="J89" i="1"/>
  <c r="G89" i="1"/>
  <c r="H89" i="1" s="1"/>
  <c r="O74" i="4" l="1"/>
  <c r="P74" i="4" s="1"/>
  <c r="Q74" i="4" s="1"/>
  <c r="R74" i="4" s="1"/>
  <c r="S74" i="4" s="1"/>
  <c r="T74" i="4" s="1"/>
  <c r="N75" i="4"/>
  <c r="C91" i="1"/>
  <c r="D91" i="1" s="1"/>
  <c r="F91" i="1" s="1"/>
  <c r="I91" i="1" s="1"/>
  <c r="B92" i="1"/>
  <c r="J90" i="1"/>
  <c r="G90" i="1"/>
  <c r="H90" i="1" s="1"/>
  <c r="O75" i="4" l="1"/>
  <c r="P75" i="4" s="1"/>
  <c r="Q75" i="4" s="1"/>
  <c r="R75" i="4" s="1"/>
  <c r="S75" i="4" s="1"/>
  <c r="T75" i="4" s="1"/>
  <c r="N76" i="4"/>
  <c r="C92" i="1"/>
  <c r="D92" i="1" s="1"/>
  <c r="F92" i="1" s="1"/>
  <c r="I92" i="1" s="1"/>
  <c r="B93" i="1"/>
  <c r="J91" i="1"/>
  <c r="G91" i="1"/>
  <c r="H91" i="1" s="1"/>
  <c r="O76" i="4" l="1"/>
  <c r="P76" i="4" s="1"/>
  <c r="Q76" i="4" s="1"/>
  <c r="R76" i="4" s="1"/>
  <c r="S76" i="4" s="1"/>
  <c r="T76" i="4" s="1"/>
  <c r="N77" i="4"/>
  <c r="C93" i="1"/>
  <c r="D93" i="1" s="1"/>
  <c r="F93" i="1" s="1"/>
  <c r="I93" i="1" s="1"/>
  <c r="B94" i="1"/>
  <c r="J92" i="1"/>
  <c r="G92" i="1"/>
  <c r="H92" i="1" s="1"/>
  <c r="O77" i="4" l="1"/>
  <c r="P77" i="4" s="1"/>
  <c r="Q77" i="4" s="1"/>
  <c r="R77" i="4" s="1"/>
  <c r="S77" i="4" s="1"/>
  <c r="T77" i="4" s="1"/>
  <c r="N78" i="4"/>
  <c r="C94" i="1"/>
  <c r="D94" i="1" s="1"/>
  <c r="F94" i="1" s="1"/>
  <c r="I94" i="1" s="1"/>
  <c r="B95" i="1"/>
  <c r="J93" i="1"/>
  <c r="G93" i="1"/>
  <c r="H93" i="1" s="1"/>
  <c r="O78" i="4" l="1"/>
  <c r="P78" i="4" s="1"/>
  <c r="Q78" i="4" s="1"/>
  <c r="R78" i="4" s="1"/>
  <c r="S78" i="4" s="1"/>
  <c r="T78" i="4" s="1"/>
  <c r="N79" i="4"/>
  <c r="C95" i="1"/>
  <c r="D95" i="1" s="1"/>
  <c r="F95" i="1" s="1"/>
  <c r="I95" i="1" s="1"/>
  <c r="B96" i="1"/>
  <c r="J94" i="1"/>
  <c r="G94" i="1"/>
  <c r="H94" i="1" s="1"/>
  <c r="O79" i="4" l="1"/>
  <c r="P79" i="4" s="1"/>
  <c r="Q79" i="4" s="1"/>
  <c r="R79" i="4" s="1"/>
  <c r="S79" i="4" s="1"/>
  <c r="T79" i="4" s="1"/>
  <c r="N80" i="4"/>
  <c r="C96" i="1"/>
  <c r="D96" i="1" s="1"/>
  <c r="F96" i="1" s="1"/>
  <c r="I96" i="1" s="1"/>
  <c r="B97" i="1"/>
  <c r="J95" i="1"/>
  <c r="G95" i="1"/>
  <c r="H95" i="1" s="1"/>
  <c r="O80" i="4" l="1"/>
  <c r="P80" i="4" s="1"/>
  <c r="Q80" i="4" s="1"/>
  <c r="R80" i="4" s="1"/>
  <c r="S80" i="4" s="1"/>
  <c r="T80" i="4" s="1"/>
  <c r="N81" i="4"/>
  <c r="C97" i="1"/>
  <c r="D97" i="1" s="1"/>
  <c r="F97" i="1" s="1"/>
  <c r="I97" i="1" s="1"/>
  <c r="B98" i="1"/>
  <c r="J96" i="1"/>
  <c r="G96" i="1"/>
  <c r="H96" i="1" s="1"/>
  <c r="O81" i="4" l="1"/>
  <c r="P81" i="4" s="1"/>
  <c r="Q81" i="4" s="1"/>
  <c r="R81" i="4" s="1"/>
  <c r="S81" i="4" s="1"/>
  <c r="T81" i="4" s="1"/>
  <c r="N82" i="4"/>
  <c r="C98" i="1"/>
  <c r="D98" i="1" s="1"/>
  <c r="F98" i="1" s="1"/>
  <c r="I98" i="1" s="1"/>
  <c r="B99" i="1"/>
  <c r="J97" i="1"/>
  <c r="G97" i="1"/>
  <c r="H97" i="1" s="1"/>
  <c r="O82" i="4" l="1"/>
  <c r="P82" i="4" s="1"/>
  <c r="Q82" i="4" s="1"/>
  <c r="R82" i="4" s="1"/>
  <c r="S82" i="4" s="1"/>
  <c r="T82" i="4" s="1"/>
  <c r="N83" i="4"/>
  <c r="C99" i="1"/>
  <c r="D99" i="1" s="1"/>
  <c r="F99" i="1" s="1"/>
  <c r="I99" i="1" s="1"/>
  <c r="B100" i="1"/>
  <c r="J98" i="1"/>
  <c r="G98" i="1"/>
  <c r="H98" i="1" s="1"/>
  <c r="O83" i="4" l="1"/>
  <c r="P83" i="4" s="1"/>
  <c r="Q83" i="4" s="1"/>
  <c r="R83" i="4" s="1"/>
  <c r="S83" i="4" s="1"/>
  <c r="T83" i="4" s="1"/>
  <c r="N84" i="4"/>
  <c r="C100" i="1"/>
  <c r="D100" i="1" s="1"/>
  <c r="F100" i="1" s="1"/>
  <c r="I100" i="1" s="1"/>
  <c r="B101" i="1"/>
  <c r="J99" i="1"/>
  <c r="G99" i="1"/>
  <c r="H99" i="1" s="1"/>
  <c r="O84" i="4" l="1"/>
  <c r="P84" i="4" s="1"/>
  <c r="Q84" i="4" s="1"/>
  <c r="R84" i="4" s="1"/>
  <c r="S84" i="4" s="1"/>
  <c r="T84" i="4" s="1"/>
  <c r="N85" i="4"/>
  <c r="C101" i="1"/>
  <c r="D101" i="1" s="1"/>
  <c r="F101" i="1" s="1"/>
  <c r="I101" i="1" s="1"/>
  <c r="B102" i="1"/>
  <c r="J100" i="1"/>
  <c r="G100" i="1"/>
  <c r="H100" i="1" s="1"/>
  <c r="O85" i="4" l="1"/>
  <c r="P85" i="4" s="1"/>
  <c r="Q85" i="4" s="1"/>
  <c r="R85" i="4" s="1"/>
  <c r="S85" i="4" s="1"/>
  <c r="T85" i="4" s="1"/>
  <c r="N86" i="4"/>
  <c r="C102" i="1"/>
  <c r="D102" i="1" s="1"/>
  <c r="F102" i="1" s="1"/>
  <c r="I102" i="1" s="1"/>
  <c r="B103" i="1"/>
  <c r="J101" i="1"/>
  <c r="G101" i="1"/>
  <c r="H101" i="1" s="1"/>
  <c r="O86" i="4" l="1"/>
  <c r="P86" i="4" s="1"/>
  <c r="Q86" i="4" s="1"/>
  <c r="R86" i="4" s="1"/>
  <c r="S86" i="4" s="1"/>
  <c r="T86" i="4" s="1"/>
  <c r="N87" i="4"/>
  <c r="C103" i="1"/>
  <c r="D103" i="1" s="1"/>
  <c r="F103" i="1" s="1"/>
  <c r="I103" i="1" s="1"/>
  <c r="B104" i="1"/>
  <c r="J102" i="1"/>
  <c r="G102" i="1"/>
  <c r="H102" i="1" s="1"/>
  <c r="O87" i="4" l="1"/>
  <c r="P87" i="4" s="1"/>
  <c r="Q87" i="4" s="1"/>
  <c r="R87" i="4" s="1"/>
  <c r="S87" i="4" s="1"/>
  <c r="T87" i="4" s="1"/>
  <c r="N88" i="4"/>
  <c r="C104" i="1"/>
  <c r="D104" i="1" s="1"/>
  <c r="F104" i="1" s="1"/>
  <c r="I104" i="1" s="1"/>
  <c r="B105" i="1"/>
  <c r="J103" i="1"/>
  <c r="G103" i="1"/>
  <c r="H103" i="1" s="1"/>
  <c r="O88" i="4" l="1"/>
  <c r="P88" i="4" s="1"/>
  <c r="Q88" i="4" s="1"/>
  <c r="R88" i="4" s="1"/>
  <c r="S88" i="4" s="1"/>
  <c r="T88" i="4" s="1"/>
  <c r="N89" i="4"/>
  <c r="C105" i="1"/>
  <c r="D105" i="1" s="1"/>
  <c r="F105" i="1" s="1"/>
  <c r="I105" i="1" s="1"/>
  <c r="B106" i="1"/>
  <c r="J104" i="1"/>
  <c r="G104" i="1"/>
  <c r="H104" i="1" s="1"/>
  <c r="O89" i="4" l="1"/>
  <c r="P89" i="4" s="1"/>
  <c r="Q89" i="4" s="1"/>
  <c r="R89" i="4" s="1"/>
  <c r="S89" i="4" s="1"/>
  <c r="T89" i="4" s="1"/>
  <c r="N90" i="4"/>
  <c r="C106" i="1"/>
  <c r="D106" i="1" s="1"/>
  <c r="F106" i="1" s="1"/>
  <c r="I106" i="1" s="1"/>
  <c r="B107" i="1"/>
  <c r="J105" i="1"/>
  <c r="G105" i="1"/>
  <c r="H105" i="1" s="1"/>
  <c r="O90" i="4" l="1"/>
  <c r="P90" i="4" s="1"/>
  <c r="Q90" i="4" s="1"/>
  <c r="R90" i="4" s="1"/>
  <c r="S90" i="4" s="1"/>
  <c r="T90" i="4" s="1"/>
  <c r="N91" i="4"/>
  <c r="C107" i="1"/>
  <c r="D107" i="1" s="1"/>
  <c r="F107" i="1" s="1"/>
  <c r="I107" i="1" s="1"/>
  <c r="B108" i="1"/>
  <c r="J106" i="1"/>
  <c r="G106" i="1"/>
  <c r="H106" i="1" s="1"/>
  <c r="O91" i="4" l="1"/>
  <c r="P91" i="4" s="1"/>
  <c r="Q91" i="4" s="1"/>
  <c r="R91" i="4" s="1"/>
  <c r="S91" i="4" s="1"/>
  <c r="T91" i="4" s="1"/>
  <c r="N92" i="4"/>
  <c r="C108" i="1"/>
  <c r="D108" i="1" s="1"/>
  <c r="F108" i="1" s="1"/>
  <c r="I108" i="1" s="1"/>
  <c r="B109" i="1"/>
  <c r="J107" i="1"/>
  <c r="G107" i="1"/>
  <c r="H107" i="1" s="1"/>
  <c r="O92" i="4" l="1"/>
  <c r="P92" i="4" s="1"/>
  <c r="Q92" i="4" s="1"/>
  <c r="R92" i="4" s="1"/>
  <c r="S92" i="4" s="1"/>
  <c r="T92" i="4" s="1"/>
  <c r="N93" i="4"/>
  <c r="C109" i="1"/>
  <c r="D109" i="1" s="1"/>
  <c r="F109" i="1" s="1"/>
  <c r="I109" i="1" s="1"/>
  <c r="B110" i="1"/>
  <c r="J108" i="1"/>
  <c r="G108" i="1"/>
  <c r="H108" i="1" s="1"/>
  <c r="O93" i="4" l="1"/>
  <c r="P93" i="4" s="1"/>
  <c r="Q93" i="4" s="1"/>
  <c r="R93" i="4" s="1"/>
  <c r="S93" i="4" s="1"/>
  <c r="T93" i="4" s="1"/>
  <c r="N94" i="4"/>
  <c r="C110" i="1"/>
  <c r="D110" i="1" s="1"/>
  <c r="F110" i="1" s="1"/>
  <c r="I110" i="1" s="1"/>
  <c r="B111" i="1"/>
  <c r="J109" i="1"/>
  <c r="G109" i="1"/>
  <c r="H109" i="1" s="1"/>
  <c r="O94" i="4" l="1"/>
  <c r="P94" i="4" s="1"/>
  <c r="Q94" i="4" s="1"/>
  <c r="R94" i="4" s="1"/>
  <c r="S94" i="4" s="1"/>
  <c r="T94" i="4" s="1"/>
  <c r="N95" i="4"/>
  <c r="C111" i="1"/>
  <c r="D111" i="1" s="1"/>
  <c r="F111" i="1" s="1"/>
  <c r="I111" i="1" s="1"/>
  <c r="B112" i="1"/>
  <c r="J110" i="1"/>
  <c r="G110" i="1"/>
  <c r="H110" i="1" s="1"/>
  <c r="O95" i="4" l="1"/>
  <c r="P95" i="4" s="1"/>
  <c r="Q95" i="4" s="1"/>
  <c r="R95" i="4" s="1"/>
  <c r="S95" i="4" s="1"/>
  <c r="T95" i="4" s="1"/>
  <c r="N96" i="4"/>
  <c r="C112" i="1"/>
  <c r="D112" i="1" s="1"/>
  <c r="F112" i="1" s="1"/>
  <c r="I112" i="1" s="1"/>
  <c r="B113" i="1"/>
  <c r="J111" i="1"/>
  <c r="G111" i="1"/>
  <c r="H111" i="1" s="1"/>
  <c r="O96" i="4" l="1"/>
  <c r="P96" i="4" s="1"/>
  <c r="Q96" i="4" s="1"/>
  <c r="R96" i="4" s="1"/>
  <c r="S96" i="4" s="1"/>
  <c r="T96" i="4" s="1"/>
  <c r="N97" i="4"/>
  <c r="C113" i="1"/>
  <c r="D113" i="1" s="1"/>
  <c r="F113" i="1" s="1"/>
  <c r="I113" i="1" s="1"/>
  <c r="B114" i="1"/>
  <c r="J112" i="1"/>
  <c r="G112" i="1"/>
  <c r="H112" i="1" s="1"/>
  <c r="O97" i="4" l="1"/>
  <c r="P97" i="4" s="1"/>
  <c r="Q97" i="4" s="1"/>
  <c r="R97" i="4" s="1"/>
  <c r="S97" i="4" s="1"/>
  <c r="T97" i="4" s="1"/>
  <c r="N98" i="4"/>
  <c r="C114" i="1"/>
  <c r="D114" i="1" s="1"/>
  <c r="F114" i="1" s="1"/>
  <c r="I114" i="1" s="1"/>
  <c r="B115" i="1"/>
  <c r="J113" i="1"/>
  <c r="G113" i="1"/>
  <c r="H113" i="1" s="1"/>
  <c r="O98" i="4" l="1"/>
  <c r="P98" i="4" s="1"/>
  <c r="Q98" i="4" s="1"/>
  <c r="R98" i="4" s="1"/>
  <c r="S98" i="4" s="1"/>
  <c r="T98" i="4" s="1"/>
  <c r="N99" i="4"/>
  <c r="C115" i="1"/>
  <c r="D115" i="1" s="1"/>
  <c r="F115" i="1" s="1"/>
  <c r="I115" i="1" s="1"/>
  <c r="B116" i="1"/>
  <c r="J114" i="1"/>
  <c r="G114" i="1"/>
  <c r="H114" i="1" s="1"/>
  <c r="O99" i="4" l="1"/>
  <c r="P99" i="4" s="1"/>
  <c r="Q99" i="4" s="1"/>
  <c r="R99" i="4" s="1"/>
  <c r="S99" i="4" s="1"/>
  <c r="T99" i="4" s="1"/>
  <c r="N100" i="4"/>
  <c r="C116" i="1"/>
  <c r="D116" i="1" s="1"/>
  <c r="F116" i="1" s="1"/>
  <c r="I116" i="1" s="1"/>
  <c r="B117" i="1"/>
  <c r="J115" i="1"/>
  <c r="G115" i="1"/>
  <c r="H115" i="1" s="1"/>
  <c r="O100" i="4" l="1"/>
  <c r="P100" i="4" s="1"/>
  <c r="Q100" i="4" s="1"/>
  <c r="R100" i="4" s="1"/>
  <c r="S100" i="4" s="1"/>
  <c r="T100" i="4" s="1"/>
  <c r="N101" i="4"/>
  <c r="C117" i="1"/>
  <c r="D117" i="1" s="1"/>
  <c r="F117" i="1" s="1"/>
  <c r="I117" i="1" s="1"/>
  <c r="B118" i="1"/>
  <c r="J116" i="1"/>
  <c r="G116" i="1"/>
  <c r="H116" i="1" s="1"/>
  <c r="O101" i="4" l="1"/>
  <c r="P101" i="4" s="1"/>
  <c r="Q101" i="4" s="1"/>
  <c r="R101" i="4" s="1"/>
  <c r="S101" i="4" s="1"/>
  <c r="T101" i="4" s="1"/>
  <c r="N102" i="4"/>
  <c r="C118" i="1"/>
  <c r="D118" i="1" s="1"/>
  <c r="F118" i="1" s="1"/>
  <c r="I118" i="1" s="1"/>
  <c r="B119" i="1"/>
  <c r="J117" i="1"/>
  <c r="G117" i="1"/>
  <c r="H117" i="1" s="1"/>
  <c r="O102" i="4" l="1"/>
  <c r="P102" i="4" s="1"/>
  <c r="Q102" i="4" s="1"/>
  <c r="R102" i="4" s="1"/>
  <c r="S102" i="4" s="1"/>
  <c r="T102" i="4" s="1"/>
  <c r="N103" i="4"/>
  <c r="C119" i="1"/>
  <c r="D119" i="1" s="1"/>
  <c r="F119" i="1" s="1"/>
  <c r="I119" i="1" s="1"/>
  <c r="B120" i="1"/>
  <c r="J118" i="1"/>
  <c r="G118" i="1"/>
  <c r="H118" i="1" s="1"/>
  <c r="O103" i="4" l="1"/>
  <c r="P103" i="4" s="1"/>
  <c r="Q103" i="4" s="1"/>
  <c r="R103" i="4" s="1"/>
  <c r="S103" i="4" s="1"/>
  <c r="T103" i="4" s="1"/>
  <c r="N104" i="4"/>
  <c r="C120" i="1"/>
  <c r="D120" i="1" s="1"/>
  <c r="F120" i="1" s="1"/>
  <c r="I120" i="1" s="1"/>
  <c r="B121" i="1"/>
  <c r="J119" i="1"/>
  <c r="G119" i="1"/>
  <c r="H119" i="1" s="1"/>
  <c r="O104" i="4" l="1"/>
  <c r="P104" i="4" s="1"/>
  <c r="Q104" i="4" s="1"/>
  <c r="R104" i="4" s="1"/>
  <c r="S104" i="4" s="1"/>
  <c r="T104" i="4" s="1"/>
  <c r="N105" i="4"/>
  <c r="C121" i="1"/>
  <c r="D121" i="1" s="1"/>
  <c r="F121" i="1" s="1"/>
  <c r="I121" i="1" s="1"/>
  <c r="B122" i="1"/>
  <c r="J120" i="1"/>
  <c r="G120" i="1"/>
  <c r="H120" i="1" s="1"/>
  <c r="O105" i="4" l="1"/>
  <c r="P105" i="4" s="1"/>
  <c r="Q105" i="4" s="1"/>
  <c r="R105" i="4" s="1"/>
  <c r="S105" i="4" s="1"/>
  <c r="T105" i="4" s="1"/>
  <c r="N106" i="4"/>
  <c r="C122" i="1"/>
  <c r="D122" i="1" s="1"/>
  <c r="F122" i="1" s="1"/>
  <c r="I122" i="1" s="1"/>
  <c r="B123" i="1"/>
  <c r="J121" i="1"/>
  <c r="G121" i="1"/>
  <c r="H121" i="1" s="1"/>
  <c r="O106" i="4" l="1"/>
  <c r="P106" i="4" s="1"/>
  <c r="Q106" i="4" s="1"/>
  <c r="R106" i="4" s="1"/>
  <c r="S106" i="4" s="1"/>
  <c r="T106" i="4" s="1"/>
  <c r="N107" i="4"/>
  <c r="C123" i="1"/>
  <c r="D123" i="1" s="1"/>
  <c r="F123" i="1" s="1"/>
  <c r="I123" i="1" s="1"/>
  <c r="B124" i="1"/>
  <c r="J122" i="1"/>
  <c r="G122" i="1"/>
  <c r="H122" i="1" s="1"/>
  <c r="O107" i="4" l="1"/>
  <c r="P107" i="4" s="1"/>
  <c r="Q107" i="4" s="1"/>
  <c r="R107" i="4" s="1"/>
  <c r="S107" i="4" s="1"/>
  <c r="T107" i="4" s="1"/>
  <c r="N108" i="4"/>
  <c r="C124" i="1"/>
  <c r="D124" i="1" s="1"/>
  <c r="F124" i="1" s="1"/>
  <c r="I124" i="1" s="1"/>
  <c r="B125" i="1"/>
  <c r="J123" i="1"/>
  <c r="G123" i="1"/>
  <c r="H123" i="1" s="1"/>
  <c r="O108" i="4" l="1"/>
  <c r="P108" i="4" s="1"/>
  <c r="Q108" i="4" s="1"/>
  <c r="R108" i="4" s="1"/>
  <c r="S108" i="4" s="1"/>
  <c r="T108" i="4" s="1"/>
  <c r="N109" i="4"/>
  <c r="C125" i="1"/>
  <c r="D125" i="1" s="1"/>
  <c r="F125" i="1" s="1"/>
  <c r="I125" i="1" s="1"/>
  <c r="B126" i="1"/>
  <c r="J124" i="1"/>
  <c r="G124" i="1"/>
  <c r="H124" i="1" s="1"/>
  <c r="O109" i="4" l="1"/>
  <c r="P109" i="4" s="1"/>
  <c r="Q109" i="4" s="1"/>
  <c r="R109" i="4" s="1"/>
  <c r="S109" i="4" s="1"/>
  <c r="T109" i="4" s="1"/>
  <c r="N110" i="4"/>
  <c r="C126" i="1"/>
  <c r="D126" i="1" s="1"/>
  <c r="F126" i="1" s="1"/>
  <c r="I126" i="1" s="1"/>
  <c r="B127" i="1"/>
  <c r="J125" i="1"/>
  <c r="G125" i="1"/>
  <c r="H125" i="1" s="1"/>
  <c r="O110" i="4" l="1"/>
  <c r="P110" i="4" s="1"/>
  <c r="Q110" i="4" s="1"/>
  <c r="R110" i="4" s="1"/>
  <c r="S110" i="4" s="1"/>
  <c r="T110" i="4" s="1"/>
  <c r="N111" i="4"/>
  <c r="C127" i="1"/>
  <c r="D127" i="1" s="1"/>
  <c r="F127" i="1" s="1"/>
  <c r="I127" i="1" s="1"/>
  <c r="B128" i="1"/>
  <c r="J126" i="1"/>
  <c r="G126" i="1"/>
  <c r="H126" i="1" s="1"/>
  <c r="O111" i="4" l="1"/>
  <c r="P111" i="4" s="1"/>
  <c r="Q111" i="4" s="1"/>
  <c r="R111" i="4" s="1"/>
  <c r="S111" i="4" s="1"/>
  <c r="T111" i="4" s="1"/>
  <c r="N112" i="4"/>
  <c r="C128" i="1"/>
  <c r="D128" i="1" s="1"/>
  <c r="F128" i="1" s="1"/>
  <c r="I128" i="1" s="1"/>
  <c r="B129" i="1"/>
  <c r="J127" i="1"/>
  <c r="G127" i="1"/>
  <c r="H127" i="1" s="1"/>
  <c r="O112" i="4" l="1"/>
  <c r="P112" i="4" s="1"/>
  <c r="Q112" i="4" s="1"/>
  <c r="R112" i="4" s="1"/>
  <c r="S112" i="4" s="1"/>
  <c r="T112" i="4" s="1"/>
  <c r="N113" i="4"/>
  <c r="C129" i="1"/>
  <c r="D129" i="1" s="1"/>
  <c r="F129" i="1" s="1"/>
  <c r="I129" i="1" s="1"/>
  <c r="B130" i="1"/>
  <c r="J128" i="1"/>
  <c r="G128" i="1"/>
  <c r="H128" i="1" s="1"/>
  <c r="O113" i="4" l="1"/>
  <c r="P113" i="4" s="1"/>
  <c r="Q113" i="4" s="1"/>
  <c r="R113" i="4" s="1"/>
  <c r="S113" i="4" s="1"/>
  <c r="T113" i="4" s="1"/>
  <c r="N114" i="4"/>
  <c r="C130" i="1"/>
  <c r="D130" i="1" s="1"/>
  <c r="F130" i="1" s="1"/>
  <c r="I130" i="1" s="1"/>
  <c r="B131" i="1"/>
  <c r="J129" i="1"/>
  <c r="G129" i="1"/>
  <c r="H129" i="1" s="1"/>
  <c r="O114" i="4" l="1"/>
  <c r="P114" i="4" s="1"/>
  <c r="Q114" i="4" s="1"/>
  <c r="R114" i="4" s="1"/>
  <c r="S114" i="4" s="1"/>
  <c r="T114" i="4" s="1"/>
  <c r="N115" i="4"/>
  <c r="C131" i="1"/>
  <c r="D131" i="1" s="1"/>
  <c r="F131" i="1" s="1"/>
  <c r="I131" i="1" s="1"/>
  <c r="B132" i="1"/>
  <c r="J130" i="1"/>
  <c r="G130" i="1"/>
  <c r="H130" i="1" s="1"/>
  <c r="O115" i="4" l="1"/>
  <c r="P115" i="4" s="1"/>
  <c r="Q115" i="4" s="1"/>
  <c r="R115" i="4" s="1"/>
  <c r="S115" i="4" s="1"/>
  <c r="T115" i="4" s="1"/>
  <c r="N116" i="4"/>
  <c r="C132" i="1"/>
  <c r="D132" i="1" s="1"/>
  <c r="F132" i="1" s="1"/>
  <c r="I132" i="1" s="1"/>
  <c r="B133" i="1"/>
  <c r="J131" i="1"/>
  <c r="G131" i="1"/>
  <c r="H131" i="1" s="1"/>
  <c r="O116" i="4" l="1"/>
  <c r="P116" i="4" s="1"/>
  <c r="Q116" i="4" s="1"/>
  <c r="R116" i="4" s="1"/>
  <c r="S116" i="4" s="1"/>
  <c r="T116" i="4" s="1"/>
  <c r="N117" i="4"/>
  <c r="C133" i="1"/>
  <c r="D133" i="1" s="1"/>
  <c r="F133" i="1" s="1"/>
  <c r="I133" i="1" s="1"/>
  <c r="B134" i="1"/>
  <c r="J132" i="1"/>
  <c r="G132" i="1"/>
  <c r="H132" i="1" s="1"/>
  <c r="O117" i="4" l="1"/>
  <c r="P117" i="4" s="1"/>
  <c r="Q117" i="4" s="1"/>
  <c r="R117" i="4" s="1"/>
  <c r="S117" i="4" s="1"/>
  <c r="T117" i="4" s="1"/>
  <c r="N118" i="4"/>
  <c r="C134" i="1"/>
  <c r="D134" i="1" s="1"/>
  <c r="F134" i="1" s="1"/>
  <c r="I134" i="1" s="1"/>
  <c r="B135" i="1"/>
  <c r="J133" i="1"/>
  <c r="G133" i="1"/>
  <c r="H133" i="1" s="1"/>
  <c r="O118" i="4" l="1"/>
  <c r="P118" i="4" s="1"/>
  <c r="Q118" i="4" s="1"/>
  <c r="R118" i="4" s="1"/>
  <c r="S118" i="4" s="1"/>
  <c r="T118" i="4" s="1"/>
  <c r="N119" i="4"/>
  <c r="C135" i="1"/>
  <c r="D135" i="1" s="1"/>
  <c r="F135" i="1" s="1"/>
  <c r="I135" i="1" s="1"/>
  <c r="B136" i="1"/>
  <c r="J134" i="1"/>
  <c r="G134" i="1"/>
  <c r="H134" i="1" s="1"/>
  <c r="O119" i="4" l="1"/>
  <c r="P119" i="4" s="1"/>
  <c r="Q119" i="4" s="1"/>
  <c r="R119" i="4" s="1"/>
  <c r="S119" i="4" s="1"/>
  <c r="T119" i="4" s="1"/>
  <c r="N120" i="4"/>
  <c r="C136" i="1"/>
  <c r="D136" i="1" s="1"/>
  <c r="F136" i="1" s="1"/>
  <c r="I136" i="1" s="1"/>
  <c r="B137" i="1"/>
  <c r="J135" i="1"/>
  <c r="G135" i="1"/>
  <c r="H135" i="1" s="1"/>
  <c r="O120" i="4" l="1"/>
  <c r="P120" i="4" s="1"/>
  <c r="Q120" i="4" s="1"/>
  <c r="R120" i="4" s="1"/>
  <c r="S120" i="4" s="1"/>
  <c r="T120" i="4" s="1"/>
  <c r="N121" i="4"/>
  <c r="C137" i="1"/>
  <c r="D137" i="1" s="1"/>
  <c r="F137" i="1" s="1"/>
  <c r="I137" i="1" s="1"/>
  <c r="B138" i="1"/>
  <c r="J136" i="1"/>
  <c r="G136" i="1"/>
  <c r="H136" i="1" s="1"/>
  <c r="O121" i="4" l="1"/>
  <c r="P121" i="4" s="1"/>
  <c r="Q121" i="4" s="1"/>
  <c r="R121" i="4" s="1"/>
  <c r="S121" i="4" s="1"/>
  <c r="T121" i="4" s="1"/>
  <c r="N122" i="4"/>
  <c r="C138" i="1"/>
  <c r="D138" i="1" s="1"/>
  <c r="F138" i="1" s="1"/>
  <c r="I138" i="1" s="1"/>
  <c r="B139" i="1"/>
  <c r="J137" i="1"/>
  <c r="G137" i="1"/>
  <c r="H137" i="1" s="1"/>
  <c r="O122" i="4" l="1"/>
  <c r="P122" i="4" s="1"/>
  <c r="Q122" i="4" s="1"/>
  <c r="R122" i="4" s="1"/>
  <c r="S122" i="4" s="1"/>
  <c r="T122" i="4" s="1"/>
  <c r="N123" i="4"/>
  <c r="C139" i="1"/>
  <c r="D139" i="1" s="1"/>
  <c r="F139" i="1" s="1"/>
  <c r="I139" i="1" s="1"/>
  <c r="B140" i="1"/>
  <c r="J138" i="1"/>
  <c r="G138" i="1"/>
  <c r="H138" i="1" s="1"/>
  <c r="O123" i="4" l="1"/>
  <c r="P123" i="4" s="1"/>
  <c r="Q123" i="4" s="1"/>
  <c r="R123" i="4" s="1"/>
  <c r="S123" i="4" s="1"/>
  <c r="T123" i="4" s="1"/>
  <c r="N124" i="4"/>
  <c r="C140" i="1"/>
  <c r="D140" i="1" s="1"/>
  <c r="F140" i="1" s="1"/>
  <c r="I140" i="1" s="1"/>
  <c r="B141" i="1"/>
  <c r="J139" i="1"/>
  <c r="G139" i="1"/>
  <c r="H139" i="1" s="1"/>
  <c r="O124" i="4" l="1"/>
  <c r="P124" i="4" s="1"/>
  <c r="Q124" i="4" s="1"/>
  <c r="R124" i="4" s="1"/>
  <c r="S124" i="4" s="1"/>
  <c r="T124" i="4" s="1"/>
  <c r="N125" i="4"/>
  <c r="C141" i="1"/>
  <c r="D141" i="1" s="1"/>
  <c r="F141" i="1" s="1"/>
  <c r="I141" i="1" s="1"/>
  <c r="B142" i="1"/>
  <c r="J140" i="1"/>
  <c r="G140" i="1"/>
  <c r="H140" i="1" s="1"/>
  <c r="O125" i="4" l="1"/>
  <c r="P125" i="4" s="1"/>
  <c r="Q125" i="4" s="1"/>
  <c r="R125" i="4" s="1"/>
  <c r="S125" i="4" s="1"/>
  <c r="T125" i="4" s="1"/>
  <c r="N126" i="4"/>
  <c r="C142" i="1"/>
  <c r="D142" i="1" s="1"/>
  <c r="F142" i="1" s="1"/>
  <c r="I142" i="1" s="1"/>
  <c r="B143" i="1"/>
  <c r="J141" i="1"/>
  <c r="G141" i="1"/>
  <c r="H141" i="1" s="1"/>
  <c r="O126" i="4" l="1"/>
  <c r="P126" i="4" s="1"/>
  <c r="Q126" i="4" s="1"/>
  <c r="R126" i="4" s="1"/>
  <c r="S126" i="4" s="1"/>
  <c r="T126" i="4" s="1"/>
  <c r="N127" i="4"/>
  <c r="C143" i="1"/>
  <c r="D143" i="1" s="1"/>
  <c r="F143" i="1" s="1"/>
  <c r="I143" i="1" s="1"/>
  <c r="B144" i="1"/>
  <c r="J142" i="1"/>
  <c r="G142" i="1"/>
  <c r="H142" i="1" s="1"/>
  <c r="O127" i="4" l="1"/>
  <c r="P127" i="4" s="1"/>
  <c r="Q127" i="4" s="1"/>
  <c r="R127" i="4" s="1"/>
  <c r="S127" i="4" s="1"/>
  <c r="T127" i="4" s="1"/>
  <c r="N128" i="4"/>
  <c r="C144" i="1"/>
  <c r="D144" i="1" s="1"/>
  <c r="F144" i="1" s="1"/>
  <c r="I144" i="1" s="1"/>
  <c r="B145" i="1"/>
  <c r="J143" i="1"/>
  <c r="G143" i="1"/>
  <c r="H143" i="1" s="1"/>
  <c r="O128" i="4" l="1"/>
  <c r="P128" i="4" s="1"/>
  <c r="Q128" i="4" s="1"/>
  <c r="R128" i="4" s="1"/>
  <c r="S128" i="4" s="1"/>
  <c r="T128" i="4" s="1"/>
  <c r="N129" i="4"/>
  <c r="C145" i="1"/>
  <c r="D145" i="1" s="1"/>
  <c r="F145" i="1" s="1"/>
  <c r="I145" i="1" s="1"/>
  <c r="B146" i="1"/>
  <c r="J144" i="1"/>
  <c r="G144" i="1"/>
  <c r="H144" i="1" s="1"/>
  <c r="O129" i="4" l="1"/>
  <c r="P129" i="4" s="1"/>
  <c r="Q129" i="4" s="1"/>
  <c r="R129" i="4" s="1"/>
  <c r="S129" i="4" s="1"/>
  <c r="T129" i="4" s="1"/>
  <c r="N130" i="4"/>
  <c r="C146" i="1"/>
  <c r="D146" i="1" s="1"/>
  <c r="F146" i="1" s="1"/>
  <c r="I146" i="1" s="1"/>
  <c r="B147" i="1"/>
  <c r="J145" i="1"/>
  <c r="G145" i="1"/>
  <c r="H145" i="1" s="1"/>
  <c r="O130" i="4" l="1"/>
  <c r="P130" i="4" s="1"/>
  <c r="Q130" i="4" s="1"/>
  <c r="R130" i="4" s="1"/>
  <c r="S130" i="4" s="1"/>
  <c r="T130" i="4" s="1"/>
  <c r="N131" i="4"/>
  <c r="C147" i="1"/>
  <c r="D147" i="1" s="1"/>
  <c r="F147" i="1" s="1"/>
  <c r="I147" i="1" s="1"/>
  <c r="B148" i="1"/>
  <c r="J146" i="1"/>
  <c r="G146" i="1"/>
  <c r="H146" i="1" s="1"/>
  <c r="O131" i="4" l="1"/>
  <c r="P131" i="4" s="1"/>
  <c r="Q131" i="4" s="1"/>
  <c r="R131" i="4" s="1"/>
  <c r="S131" i="4" s="1"/>
  <c r="T131" i="4" s="1"/>
  <c r="N132" i="4"/>
  <c r="C148" i="1"/>
  <c r="D148" i="1" s="1"/>
  <c r="F148" i="1" s="1"/>
  <c r="I148" i="1" s="1"/>
  <c r="B149" i="1"/>
  <c r="J147" i="1"/>
  <c r="G147" i="1"/>
  <c r="H147" i="1" s="1"/>
  <c r="O132" i="4" l="1"/>
  <c r="P132" i="4" s="1"/>
  <c r="Q132" i="4" s="1"/>
  <c r="R132" i="4" s="1"/>
  <c r="S132" i="4" s="1"/>
  <c r="T132" i="4" s="1"/>
  <c r="N133" i="4"/>
  <c r="C149" i="1"/>
  <c r="D149" i="1" s="1"/>
  <c r="F149" i="1" s="1"/>
  <c r="I149" i="1" s="1"/>
  <c r="B150" i="1"/>
  <c r="J148" i="1"/>
  <c r="G148" i="1"/>
  <c r="H148" i="1" s="1"/>
  <c r="O133" i="4" l="1"/>
  <c r="P133" i="4" s="1"/>
  <c r="Q133" i="4" s="1"/>
  <c r="R133" i="4" s="1"/>
  <c r="S133" i="4" s="1"/>
  <c r="T133" i="4" s="1"/>
  <c r="N134" i="4"/>
  <c r="C150" i="1"/>
  <c r="D150" i="1" s="1"/>
  <c r="F150" i="1" s="1"/>
  <c r="I150" i="1" s="1"/>
  <c r="B151" i="1"/>
  <c r="J149" i="1"/>
  <c r="G149" i="1"/>
  <c r="H149" i="1" s="1"/>
  <c r="O134" i="4" l="1"/>
  <c r="P134" i="4" s="1"/>
  <c r="Q134" i="4" s="1"/>
  <c r="R134" i="4" s="1"/>
  <c r="S134" i="4" s="1"/>
  <c r="T134" i="4" s="1"/>
  <c r="N135" i="4"/>
  <c r="C151" i="1"/>
  <c r="D151" i="1" s="1"/>
  <c r="F151" i="1" s="1"/>
  <c r="I151" i="1" s="1"/>
  <c r="B152" i="1"/>
  <c r="J150" i="1"/>
  <c r="G150" i="1"/>
  <c r="H150" i="1" s="1"/>
  <c r="O135" i="4" l="1"/>
  <c r="P135" i="4" s="1"/>
  <c r="Q135" i="4" s="1"/>
  <c r="R135" i="4" s="1"/>
  <c r="S135" i="4" s="1"/>
  <c r="T135" i="4" s="1"/>
  <c r="N136" i="4"/>
  <c r="C152" i="1"/>
  <c r="D152" i="1" s="1"/>
  <c r="F152" i="1" s="1"/>
  <c r="I152" i="1" s="1"/>
  <c r="B153" i="1"/>
  <c r="J151" i="1"/>
  <c r="G151" i="1"/>
  <c r="H151" i="1" s="1"/>
  <c r="O136" i="4" l="1"/>
  <c r="P136" i="4" s="1"/>
  <c r="Q136" i="4" s="1"/>
  <c r="R136" i="4" s="1"/>
  <c r="S136" i="4" s="1"/>
  <c r="T136" i="4" s="1"/>
  <c r="N137" i="4"/>
  <c r="C153" i="1"/>
  <c r="D153" i="1" s="1"/>
  <c r="F153" i="1" s="1"/>
  <c r="I153" i="1" s="1"/>
  <c r="B154" i="1"/>
  <c r="J152" i="1"/>
  <c r="G152" i="1"/>
  <c r="H152" i="1" s="1"/>
  <c r="O137" i="4" l="1"/>
  <c r="P137" i="4" s="1"/>
  <c r="Q137" i="4" s="1"/>
  <c r="R137" i="4" s="1"/>
  <c r="S137" i="4" s="1"/>
  <c r="T137" i="4" s="1"/>
  <c r="N138" i="4"/>
  <c r="C154" i="1"/>
  <c r="D154" i="1" s="1"/>
  <c r="F154" i="1" s="1"/>
  <c r="I154" i="1" s="1"/>
  <c r="B155" i="1"/>
  <c r="J153" i="1"/>
  <c r="G153" i="1"/>
  <c r="H153" i="1" s="1"/>
  <c r="O138" i="4" l="1"/>
  <c r="P138" i="4" s="1"/>
  <c r="Q138" i="4" s="1"/>
  <c r="R138" i="4" s="1"/>
  <c r="S138" i="4" s="1"/>
  <c r="T138" i="4" s="1"/>
  <c r="N139" i="4"/>
  <c r="C155" i="1"/>
  <c r="D155" i="1" s="1"/>
  <c r="F155" i="1" s="1"/>
  <c r="I155" i="1" s="1"/>
  <c r="B156" i="1"/>
  <c r="J154" i="1"/>
  <c r="G154" i="1"/>
  <c r="H154" i="1" s="1"/>
  <c r="O139" i="4" l="1"/>
  <c r="P139" i="4" s="1"/>
  <c r="Q139" i="4" s="1"/>
  <c r="R139" i="4" s="1"/>
  <c r="S139" i="4" s="1"/>
  <c r="T139" i="4" s="1"/>
  <c r="N140" i="4"/>
  <c r="C156" i="1"/>
  <c r="D156" i="1" s="1"/>
  <c r="F156" i="1" s="1"/>
  <c r="I156" i="1" s="1"/>
  <c r="B157" i="1"/>
  <c r="J155" i="1"/>
  <c r="G155" i="1"/>
  <c r="H155" i="1" s="1"/>
  <c r="O140" i="4" l="1"/>
  <c r="P140" i="4" s="1"/>
  <c r="Q140" i="4" s="1"/>
  <c r="R140" i="4" s="1"/>
  <c r="S140" i="4" s="1"/>
  <c r="T140" i="4" s="1"/>
  <c r="N141" i="4"/>
  <c r="C157" i="1"/>
  <c r="D157" i="1" s="1"/>
  <c r="F157" i="1" s="1"/>
  <c r="I157" i="1" s="1"/>
  <c r="B158" i="1"/>
  <c r="J156" i="1"/>
  <c r="G156" i="1"/>
  <c r="H156" i="1" s="1"/>
  <c r="O141" i="4" l="1"/>
  <c r="P141" i="4" s="1"/>
  <c r="Q141" i="4" s="1"/>
  <c r="R141" i="4" s="1"/>
  <c r="S141" i="4" s="1"/>
  <c r="T141" i="4" s="1"/>
  <c r="N142" i="4"/>
  <c r="C158" i="1"/>
  <c r="D158" i="1" s="1"/>
  <c r="F158" i="1" s="1"/>
  <c r="I158" i="1" s="1"/>
  <c r="B159" i="1"/>
  <c r="J157" i="1"/>
  <c r="G157" i="1"/>
  <c r="H157" i="1" s="1"/>
  <c r="O142" i="4" l="1"/>
  <c r="P142" i="4" s="1"/>
  <c r="Q142" i="4" s="1"/>
  <c r="R142" i="4" s="1"/>
  <c r="S142" i="4" s="1"/>
  <c r="T142" i="4" s="1"/>
  <c r="N143" i="4"/>
  <c r="C159" i="1"/>
  <c r="D159" i="1" s="1"/>
  <c r="F159" i="1" s="1"/>
  <c r="I159" i="1" s="1"/>
  <c r="B160" i="1"/>
  <c r="J158" i="1"/>
  <c r="G158" i="1"/>
  <c r="H158" i="1" s="1"/>
  <c r="O143" i="4" l="1"/>
  <c r="P143" i="4" s="1"/>
  <c r="Q143" i="4" s="1"/>
  <c r="R143" i="4" s="1"/>
  <c r="S143" i="4" s="1"/>
  <c r="T143" i="4" s="1"/>
  <c r="N144" i="4"/>
  <c r="C160" i="1"/>
  <c r="D160" i="1" s="1"/>
  <c r="F160" i="1" s="1"/>
  <c r="I160" i="1" s="1"/>
  <c r="B161" i="1"/>
  <c r="J159" i="1"/>
  <c r="G159" i="1"/>
  <c r="H159" i="1" s="1"/>
  <c r="O144" i="4" l="1"/>
  <c r="P144" i="4" s="1"/>
  <c r="Q144" i="4" s="1"/>
  <c r="R144" i="4" s="1"/>
  <c r="S144" i="4" s="1"/>
  <c r="T144" i="4" s="1"/>
  <c r="N145" i="4"/>
  <c r="C161" i="1"/>
  <c r="D161" i="1" s="1"/>
  <c r="F161" i="1" s="1"/>
  <c r="I161" i="1" s="1"/>
  <c r="B162" i="1"/>
  <c r="J160" i="1"/>
  <c r="G160" i="1"/>
  <c r="H160" i="1" s="1"/>
  <c r="O145" i="4" l="1"/>
  <c r="P145" i="4" s="1"/>
  <c r="Q145" i="4" s="1"/>
  <c r="R145" i="4" s="1"/>
  <c r="S145" i="4" s="1"/>
  <c r="T145" i="4" s="1"/>
  <c r="N146" i="4"/>
  <c r="C162" i="1"/>
  <c r="D162" i="1" s="1"/>
  <c r="F162" i="1" s="1"/>
  <c r="I162" i="1" s="1"/>
  <c r="B163" i="1"/>
  <c r="J161" i="1"/>
  <c r="G161" i="1"/>
  <c r="H161" i="1" s="1"/>
  <c r="O146" i="4" l="1"/>
  <c r="P146" i="4" s="1"/>
  <c r="Q146" i="4" s="1"/>
  <c r="R146" i="4" s="1"/>
  <c r="S146" i="4" s="1"/>
  <c r="T146" i="4" s="1"/>
  <c r="N147" i="4"/>
  <c r="C163" i="1"/>
  <c r="D163" i="1" s="1"/>
  <c r="F163" i="1" s="1"/>
  <c r="I163" i="1" s="1"/>
  <c r="B164" i="1"/>
  <c r="J162" i="1"/>
  <c r="G162" i="1"/>
  <c r="H162" i="1" s="1"/>
  <c r="O147" i="4" l="1"/>
  <c r="P147" i="4" s="1"/>
  <c r="Q147" i="4" s="1"/>
  <c r="R147" i="4" s="1"/>
  <c r="S147" i="4" s="1"/>
  <c r="T147" i="4" s="1"/>
  <c r="N148" i="4"/>
  <c r="C164" i="1"/>
  <c r="D164" i="1" s="1"/>
  <c r="F164" i="1" s="1"/>
  <c r="I164" i="1" s="1"/>
  <c r="B165" i="1"/>
  <c r="J163" i="1"/>
  <c r="G163" i="1"/>
  <c r="H163" i="1" s="1"/>
  <c r="O148" i="4" l="1"/>
  <c r="P148" i="4" s="1"/>
  <c r="Q148" i="4" s="1"/>
  <c r="R148" i="4" s="1"/>
  <c r="S148" i="4" s="1"/>
  <c r="T148" i="4" s="1"/>
  <c r="N149" i="4"/>
  <c r="C165" i="1"/>
  <c r="D165" i="1" s="1"/>
  <c r="F165" i="1" s="1"/>
  <c r="I165" i="1" s="1"/>
  <c r="B166" i="1"/>
  <c r="J164" i="1"/>
  <c r="G164" i="1"/>
  <c r="H164" i="1" s="1"/>
  <c r="O149" i="4" l="1"/>
  <c r="P149" i="4" s="1"/>
  <c r="Q149" i="4" s="1"/>
  <c r="R149" i="4" s="1"/>
  <c r="S149" i="4" s="1"/>
  <c r="T149" i="4" s="1"/>
  <c r="N150" i="4"/>
  <c r="C166" i="1"/>
  <c r="D166" i="1" s="1"/>
  <c r="F166" i="1" s="1"/>
  <c r="I166" i="1" s="1"/>
  <c r="B167" i="1"/>
  <c r="J165" i="1"/>
  <c r="G165" i="1"/>
  <c r="H165" i="1" s="1"/>
  <c r="O150" i="4" l="1"/>
  <c r="P150" i="4" s="1"/>
  <c r="Q150" i="4" s="1"/>
  <c r="R150" i="4" s="1"/>
  <c r="S150" i="4" s="1"/>
  <c r="T150" i="4" s="1"/>
  <c r="N151" i="4"/>
  <c r="C167" i="1"/>
  <c r="D167" i="1" s="1"/>
  <c r="F167" i="1" s="1"/>
  <c r="I167" i="1" s="1"/>
  <c r="B168" i="1"/>
  <c r="J166" i="1"/>
  <c r="G166" i="1"/>
  <c r="H166" i="1" s="1"/>
  <c r="O151" i="4" l="1"/>
  <c r="P151" i="4" s="1"/>
  <c r="Q151" i="4" s="1"/>
  <c r="R151" i="4" s="1"/>
  <c r="S151" i="4" s="1"/>
  <c r="T151" i="4" s="1"/>
  <c r="N152" i="4"/>
  <c r="C168" i="1"/>
  <c r="D168" i="1" s="1"/>
  <c r="F168" i="1" s="1"/>
  <c r="I168" i="1" s="1"/>
  <c r="B169" i="1"/>
  <c r="J167" i="1"/>
  <c r="G167" i="1"/>
  <c r="H167" i="1" s="1"/>
  <c r="O152" i="4" l="1"/>
  <c r="P152" i="4" s="1"/>
  <c r="Q152" i="4" s="1"/>
  <c r="R152" i="4" s="1"/>
  <c r="S152" i="4" s="1"/>
  <c r="T152" i="4" s="1"/>
  <c r="N153" i="4"/>
  <c r="C169" i="1"/>
  <c r="D169" i="1" s="1"/>
  <c r="F169" i="1" s="1"/>
  <c r="I169" i="1" s="1"/>
  <c r="B170" i="1"/>
  <c r="J168" i="1"/>
  <c r="G168" i="1"/>
  <c r="H168" i="1" s="1"/>
  <c r="O153" i="4" l="1"/>
  <c r="P153" i="4" s="1"/>
  <c r="Q153" i="4" s="1"/>
  <c r="R153" i="4" s="1"/>
  <c r="S153" i="4" s="1"/>
  <c r="T153" i="4" s="1"/>
  <c r="N154" i="4"/>
  <c r="C170" i="1"/>
  <c r="D170" i="1" s="1"/>
  <c r="F170" i="1" s="1"/>
  <c r="I170" i="1" s="1"/>
  <c r="B171" i="1"/>
  <c r="J169" i="1"/>
  <c r="G169" i="1"/>
  <c r="H169" i="1" s="1"/>
  <c r="O154" i="4" l="1"/>
  <c r="P154" i="4" s="1"/>
  <c r="Q154" i="4" s="1"/>
  <c r="R154" i="4" s="1"/>
  <c r="S154" i="4" s="1"/>
  <c r="T154" i="4" s="1"/>
  <c r="N155" i="4"/>
  <c r="C171" i="1"/>
  <c r="D171" i="1" s="1"/>
  <c r="F171" i="1" s="1"/>
  <c r="I171" i="1" s="1"/>
  <c r="B172" i="1"/>
  <c r="J170" i="1"/>
  <c r="G170" i="1"/>
  <c r="H170" i="1" s="1"/>
  <c r="O155" i="4" l="1"/>
  <c r="P155" i="4" s="1"/>
  <c r="Q155" i="4" s="1"/>
  <c r="R155" i="4" s="1"/>
  <c r="S155" i="4" s="1"/>
  <c r="T155" i="4" s="1"/>
  <c r="N156" i="4"/>
  <c r="C172" i="1"/>
  <c r="D172" i="1" s="1"/>
  <c r="F172" i="1" s="1"/>
  <c r="I172" i="1" s="1"/>
  <c r="B173" i="1"/>
  <c r="J171" i="1"/>
  <c r="G171" i="1"/>
  <c r="H171" i="1" s="1"/>
  <c r="O156" i="4" l="1"/>
  <c r="P156" i="4" s="1"/>
  <c r="Q156" i="4" s="1"/>
  <c r="R156" i="4" s="1"/>
  <c r="S156" i="4" s="1"/>
  <c r="T156" i="4" s="1"/>
  <c r="N157" i="4"/>
  <c r="C173" i="1"/>
  <c r="D173" i="1" s="1"/>
  <c r="F173" i="1" s="1"/>
  <c r="I173" i="1" s="1"/>
  <c r="B174" i="1"/>
  <c r="J172" i="1"/>
  <c r="G172" i="1"/>
  <c r="H172" i="1" s="1"/>
  <c r="O157" i="4" l="1"/>
  <c r="P157" i="4" s="1"/>
  <c r="Q157" i="4" s="1"/>
  <c r="R157" i="4" s="1"/>
  <c r="S157" i="4" s="1"/>
  <c r="T157" i="4" s="1"/>
  <c r="N158" i="4"/>
  <c r="C174" i="1"/>
  <c r="D174" i="1" s="1"/>
  <c r="F174" i="1" s="1"/>
  <c r="I174" i="1" s="1"/>
  <c r="B175" i="1"/>
  <c r="J173" i="1"/>
  <c r="G173" i="1"/>
  <c r="H173" i="1" s="1"/>
  <c r="O158" i="4" l="1"/>
  <c r="P158" i="4" s="1"/>
  <c r="Q158" i="4" s="1"/>
  <c r="R158" i="4" s="1"/>
  <c r="S158" i="4" s="1"/>
  <c r="T158" i="4" s="1"/>
  <c r="N159" i="4"/>
  <c r="C175" i="1"/>
  <c r="D175" i="1" s="1"/>
  <c r="F175" i="1" s="1"/>
  <c r="I175" i="1" s="1"/>
  <c r="B176" i="1"/>
  <c r="J174" i="1"/>
  <c r="G174" i="1"/>
  <c r="H174" i="1" s="1"/>
  <c r="O159" i="4" l="1"/>
  <c r="P159" i="4" s="1"/>
  <c r="Q159" i="4" s="1"/>
  <c r="R159" i="4" s="1"/>
  <c r="S159" i="4" s="1"/>
  <c r="T159" i="4" s="1"/>
  <c r="N160" i="4"/>
  <c r="C176" i="1"/>
  <c r="D176" i="1" s="1"/>
  <c r="F176" i="1" s="1"/>
  <c r="I176" i="1" s="1"/>
  <c r="B177" i="1"/>
  <c r="J175" i="1"/>
  <c r="G175" i="1"/>
  <c r="H175" i="1" s="1"/>
  <c r="O160" i="4" l="1"/>
  <c r="P160" i="4" s="1"/>
  <c r="Q160" i="4" s="1"/>
  <c r="R160" i="4" s="1"/>
  <c r="S160" i="4" s="1"/>
  <c r="T160" i="4" s="1"/>
  <c r="N161" i="4"/>
  <c r="C177" i="1"/>
  <c r="D177" i="1" s="1"/>
  <c r="F177" i="1" s="1"/>
  <c r="I177" i="1" s="1"/>
  <c r="B178" i="1"/>
  <c r="J176" i="1"/>
  <c r="G176" i="1"/>
  <c r="H176" i="1" s="1"/>
  <c r="O161" i="4" l="1"/>
  <c r="P161" i="4" s="1"/>
  <c r="Q161" i="4" s="1"/>
  <c r="R161" i="4" s="1"/>
  <c r="S161" i="4" s="1"/>
  <c r="T161" i="4" s="1"/>
  <c r="N162" i="4"/>
  <c r="C178" i="1"/>
  <c r="D178" i="1" s="1"/>
  <c r="F178" i="1" s="1"/>
  <c r="I178" i="1" s="1"/>
  <c r="B179" i="1"/>
  <c r="J177" i="1"/>
  <c r="G177" i="1"/>
  <c r="H177" i="1" s="1"/>
  <c r="O162" i="4" l="1"/>
  <c r="P162" i="4" s="1"/>
  <c r="Q162" i="4" s="1"/>
  <c r="R162" i="4" s="1"/>
  <c r="S162" i="4" s="1"/>
  <c r="T162" i="4" s="1"/>
  <c r="N163" i="4"/>
  <c r="C179" i="1"/>
  <c r="D179" i="1" s="1"/>
  <c r="F179" i="1" s="1"/>
  <c r="I179" i="1" s="1"/>
  <c r="B180" i="1"/>
  <c r="J178" i="1"/>
  <c r="G178" i="1"/>
  <c r="H178" i="1" s="1"/>
  <c r="O163" i="4" l="1"/>
  <c r="P163" i="4" s="1"/>
  <c r="Q163" i="4" s="1"/>
  <c r="R163" i="4" s="1"/>
  <c r="S163" i="4" s="1"/>
  <c r="T163" i="4" s="1"/>
  <c r="N164" i="4"/>
  <c r="C180" i="1"/>
  <c r="D180" i="1" s="1"/>
  <c r="F180" i="1" s="1"/>
  <c r="I180" i="1" s="1"/>
  <c r="B181" i="1"/>
  <c r="J179" i="1"/>
  <c r="G179" i="1"/>
  <c r="H179" i="1" s="1"/>
  <c r="O164" i="4" l="1"/>
  <c r="P164" i="4" s="1"/>
  <c r="Q164" i="4" s="1"/>
  <c r="R164" i="4" s="1"/>
  <c r="S164" i="4" s="1"/>
  <c r="T164" i="4" s="1"/>
  <c r="N165" i="4"/>
  <c r="C181" i="1"/>
  <c r="D181" i="1" s="1"/>
  <c r="F181" i="1" s="1"/>
  <c r="I181" i="1" s="1"/>
  <c r="B182" i="1"/>
  <c r="J180" i="1"/>
  <c r="G180" i="1"/>
  <c r="H180" i="1" s="1"/>
  <c r="O165" i="4" l="1"/>
  <c r="P165" i="4" s="1"/>
  <c r="Q165" i="4" s="1"/>
  <c r="R165" i="4" s="1"/>
  <c r="S165" i="4" s="1"/>
  <c r="T165" i="4" s="1"/>
  <c r="N166" i="4"/>
  <c r="C182" i="1"/>
  <c r="D182" i="1" s="1"/>
  <c r="F182" i="1" s="1"/>
  <c r="I182" i="1" s="1"/>
  <c r="B183" i="1"/>
  <c r="J181" i="1"/>
  <c r="G181" i="1"/>
  <c r="H181" i="1" s="1"/>
  <c r="O166" i="4" l="1"/>
  <c r="P166" i="4" s="1"/>
  <c r="Q166" i="4" s="1"/>
  <c r="R166" i="4" s="1"/>
  <c r="S166" i="4" s="1"/>
  <c r="T166" i="4" s="1"/>
  <c r="N167" i="4"/>
  <c r="C183" i="1"/>
  <c r="D183" i="1" s="1"/>
  <c r="F183" i="1" s="1"/>
  <c r="I183" i="1" s="1"/>
  <c r="B184" i="1"/>
  <c r="J182" i="1"/>
  <c r="G182" i="1"/>
  <c r="H182" i="1" s="1"/>
  <c r="O167" i="4" l="1"/>
  <c r="P167" i="4" s="1"/>
  <c r="Q167" i="4" s="1"/>
  <c r="R167" i="4" s="1"/>
  <c r="S167" i="4" s="1"/>
  <c r="T167" i="4" s="1"/>
  <c r="N168" i="4"/>
  <c r="C184" i="1"/>
  <c r="D184" i="1" s="1"/>
  <c r="F184" i="1" s="1"/>
  <c r="I184" i="1" s="1"/>
  <c r="B185" i="1"/>
  <c r="J183" i="1"/>
  <c r="G183" i="1"/>
  <c r="H183" i="1" s="1"/>
  <c r="O168" i="4" l="1"/>
  <c r="P168" i="4" s="1"/>
  <c r="Q168" i="4" s="1"/>
  <c r="R168" i="4" s="1"/>
  <c r="S168" i="4" s="1"/>
  <c r="T168" i="4" s="1"/>
  <c r="N169" i="4"/>
  <c r="C185" i="1"/>
  <c r="D185" i="1" s="1"/>
  <c r="F185" i="1" s="1"/>
  <c r="I185" i="1" s="1"/>
  <c r="B186" i="1"/>
  <c r="J184" i="1"/>
  <c r="G184" i="1"/>
  <c r="H184" i="1" s="1"/>
  <c r="O169" i="4" l="1"/>
  <c r="P169" i="4" s="1"/>
  <c r="Q169" i="4" s="1"/>
  <c r="R169" i="4" s="1"/>
  <c r="S169" i="4" s="1"/>
  <c r="T169" i="4" s="1"/>
  <c r="N170" i="4"/>
  <c r="C186" i="1"/>
  <c r="D186" i="1" s="1"/>
  <c r="F186" i="1" s="1"/>
  <c r="I186" i="1" s="1"/>
  <c r="B187" i="1"/>
  <c r="J185" i="1"/>
  <c r="G185" i="1"/>
  <c r="H185" i="1" s="1"/>
  <c r="O170" i="4" l="1"/>
  <c r="P170" i="4" s="1"/>
  <c r="Q170" i="4" s="1"/>
  <c r="R170" i="4" s="1"/>
  <c r="S170" i="4" s="1"/>
  <c r="T170" i="4" s="1"/>
  <c r="N171" i="4"/>
  <c r="C187" i="1"/>
  <c r="D187" i="1" s="1"/>
  <c r="F187" i="1" s="1"/>
  <c r="I187" i="1" s="1"/>
  <c r="B188" i="1"/>
  <c r="J186" i="1"/>
  <c r="G186" i="1"/>
  <c r="H186" i="1" s="1"/>
  <c r="O171" i="4" l="1"/>
  <c r="P171" i="4" s="1"/>
  <c r="Q171" i="4" s="1"/>
  <c r="R171" i="4" s="1"/>
  <c r="S171" i="4" s="1"/>
  <c r="T171" i="4" s="1"/>
  <c r="N172" i="4"/>
  <c r="C188" i="1"/>
  <c r="D188" i="1" s="1"/>
  <c r="F188" i="1" s="1"/>
  <c r="I188" i="1" s="1"/>
  <c r="B189" i="1"/>
  <c r="J187" i="1"/>
  <c r="G187" i="1"/>
  <c r="H187" i="1" s="1"/>
  <c r="O172" i="4" l="1"/>
  <c r="P172" i="4" s="1"/>
  <c r="Q172" i="4" s="1"/>
  <c r="R172" i="4" s="1"/>
  <c r="S172" i="4" s="1"/>
  <c r="T172" i="4" s="1"/>
  <c r="N173" i="4"/>
  <c r="C189" i="1"/>
  <c r="D189" i="1" s="1"/>
  <c r="F189" i="1" s="1"/>
  <c r="I189" i="1" s="1"/>
  <c r="B190" i="1"/>
  <c r="J188" i="1"/>
  <c r="G188" i="1"/>
  <c r="H188" i="1" s="1"/>
  <c r="O173" i="4" l="1"/>
  <c r="P173" i="4" s="1"/>
  <c r="Q173" i="4" s="1"/>
  <c r="R173" i="4" s="1"/>
  <c r="S173" i="4" s="1"/>
  <c r="T173" i="4" s="1"/>
  <c r="N174" i="4"/>
  <c r="C190" i="1"/>
  <c r="D190" i="1" s="1"/>
  <c r="F190" i="1" s="1"/>
  <c r="I190" i="1" s="1"/>
  <c r="B191" i="1"/>
  <c r="J189" i="1"/>
  <c r="G189" i="1"/>
  <c r="H189" i="1" s="1"/>
  <c r="O174" i="4" l="1"/>
  <c r="P174" i="4" s="1"/>
  <c r="Q174" i="4" s="1"/>
  <c r="R174" i="4" s="1"/>
  <c r="S174" i="4" s="1"/>
  <c r="T174" i="4" s="1"/>
  <c r="N175" i="4"/>
  <c r="C191" i="1"/>
  <c r="D191" i="1" s="1"/>
  <c r="F191" i="1" s="1"/>
  <c r="I191" i="1" s="1"/>
  <c r="B192" i="1"/>
  <c r="J190" i="1"/>
  <c r="G190" i="1"/>
  <c r="H190" i="1" s="1"/>
  <c r="O175" i="4" l="1"/>
  <c r="P175" i="4" s="1"/>
  <c r="Q175" i="4" s="1"/>
  <c r="R175" i="4" s="1"/>
  <c r="S175" i="4" s="1"/>
  <c r="T175" i="4" s="1"/>
  <c r="N176" i="4"/>
  <c r="C192" i="1"/>
  <c r="D192" i="1" s="1"/>
  <c r="F192" i="1" s="1"/>
  <c r="I192" i="1" s="1"/>
  <c r="B193" i="1"/>
  <c r="J191" i="1"/>
  <c r="G191" i="1"/>
  <c r="H191" i="1" s="1"/>
  <c r="O176" i="4" l="1"/>
  <c r="P176" i="4" s="1"/>
  <c r="Q176" i="4" s="1"/>
  <c r="R176" i="4" s="1"/>
  <c r="S176" i="4" s="1"/>
  <c r="T176" i="4" s="1"/>
  <c r="N177" i="4"/>
  <c r="C193" i="1"/>
  <c r="D193" i="1" s="1"/>
  <c r="F193" i="1" s="1"/>
  <c r="I193" i="1" s="1"/>
  <c r="B194" i="1"/>
  <c r="J192" i="1"/>
  <c r="G192" i="1"/>
  <c r="H192" i="1" s="1"/>
  <c r="O177" i="4" l="1"/>
  <c r="P177" i="4" s="1"/>
  <c r="Q177" i="4" s="1"/>
  <c r="R177" i="4" s="1"/>
  <c r="S177" i="4" s="1"/>
  <c r="T177" i="4" s="1"/>
  <c r="N178" i="4"/>
  <c r="C194" i="1"/>
  <c r="D194" i="1" s="1"/>
  <c r="F194" i="1" s="1"/>
  <c r="I194" i="1" s="1"/>
  <c r="B195" i="1"/>
  <c r="J193" i="1"/>
  <c r="G193" i="1"/>
  <c r="H193" i="1" s="1"/>
  <c r="O178" i="4" l="1"/>
  <c r="P178" i="4" s="1"/>
  <c r="Q178" i="4" s="1"/>
  <c r="R178" i="4" s="1"/>
  <c r="S178" i="4" s="1"/>
  <c r="T178" i="4" s="1"/>
  <c r="N179" i="4"/>
  <c r="C195" i="1"/>
  <c r="D195" i="1" s="1"/>
  <c r="F195" i="1" s="1"/>
  <c r="I195" i="1" s="1"/>
  <c r="B196" i="1"/>
  <c r="J194" i="1"/>
  <c r="G194" i="1"/>
  <c r="H194" i="1" s="1"/>
  <c r="O179" i="4" l="1"/>
  <c r="P179" i="4" s="1"/>
  <c r="Q179" i="4" s="1"/>
  <c r="R179" i="4" s="1"/>
  <c r="S179" i="4" s="1"/>
  <c r="T179" i="4" s="1"/>
  <c r="N180" i="4"/>
  <c r="C196" i="1"/>
  <c r="D196" i="1" s="1"/>
  <c r="F196" i="1" s="1"/>
  <c r="I196" i="1" s="1"/>
  <c r="B197" i="1"/>
  <c r="J195" i="1"/>
  <c r="G195" i="1"/>
  <c r="H195" i="1" s="1"/>
  <c r="O180" i="4" l="1"/>
  <c r="P180" i="4" s="1"/>
  <c r="Q180" i="4" s="1"/>
  <c r="R180" i="4" s="1"/>
  <c r="S180" i="4" s="1"/>
  <c r="T180" i="4" s="1"/>
  <c r="N181" i="4"/>
  <c r="C197" i="1"/>
  <c r="D197" i="1" s="1"/>
  <c r="F197" i="1" s="1"/>
  <c r="I197" i="1" s="1"/>
  <c r="B198" i="1"/>
  <c r="J196" i="1"/>
  <c r="G196" i="1"/>
  <c r="H196" i="1" s="1"/>
  <c r="O181" i="4" l="1"/>
  <c r="P181" i="4" s="1"/>
  <c r="Q181" i="4" s="1"/>
  <c r="R181" i="4" s="1"/>
  <c r="S181" i="4" s="1"/>
  <c r="T181" i="4" s="1"/>
  <c r="N182" i="4"/>
  <c r="C198" i="1"/>
  <c r="D198" i="1" s="1"/>
  <c r="F198" i="1" s="1"/>
  <c r="I198" i="1" s="1"/>
  <c r="B199" i="1"/>
  <c r="J197" i="1"/>
  <c r="G197" i="1"/>
  <c r="H197" i="1" s="1"/>
  <c r="O182" i="4" l="1"/>
  <c r="P182" i="4" s="1"/>
  <c r="Q182" i="4" s="1"/>
  <c r="R182" i="4" s="1"/>
  <c r="S182" i="4" s="1"/>
  <c r="T182" i="4" s="1"/>
  <c r="N183" i="4"/>
  <c r="C199" i="1"/>
  <c r="D199" i="1" s="1"/>
  <c r="F199" i="1" s="1"/>
  <c r="I199" i="1" s="1"/>
  <c r="B200" i="1"/>
  <c r="J198" i="1"/>
  <c r="G198" i="1"/>
  <c r="H198" i="1" s="1"/>
  <c r="O183" i="4" l="1"/>
  <c r="P183" i="4" s="1"/>
  <c r="Q183" i="4" s="1"/>
  <c r="R183" i="4" s="1"/>
  <c r="S183" i="4" s="1"/>
  <c r="T183" i="4" s="1"/>
  <c r="N184" i="4"/>
  <c r="C200" i="1"/>
  <c r="D200" i="1" s="1"/>
  <c r="F200" i="1" s="1"/>
  <c r="I200" i="1" s="1"/>
  <c r="B201" i="1"/>
  <c r="J199" i="1"/>
  <c r="G199" i="1"/>
  <c r="H199" i="1" s="1"/>
  <c r="O184" i="4" l="1"/>
  <c r="P184" i="4" s="1"/>
  <c r="Q184" i="4" s="1"/>
  <c r="R184" i="4" s="1"/>
  <c r="S184" i="4" s="1"/>
  <c r="T184" i="4" s="1"/>
  <c r="N185" i="4"/>
  <c r="C201" i="1"/>
  <c r="D201" i="1" s="1"/>
  <c r="F201" i="1" s="1"/>
  <c r="I201" i="1" s="1"/>
  <c r="B202" i="1"/>
  <c r="J200" i="1"/>
  <c r="G200" i="1"/>
  <c r="H200" i="1" s="1"/>
  <c r="O185" i="4" l="1"/>
  <c r="P185" i="4" s="1"/>
  <c r="Q185" i="4" s="1"/>
  <c r="R185" i="4" s="1"/>
  <c r="S185" i="4" s="1"/>
  <c r="T185" i="4" s="1"/>
  <c r="N186" i="4"/>
  <c r="C202" i="1"/>
  <c r="D202" i="1" s="1"/>
  <c r="F202" i="1" s="1"/>
  <c r="I202" i="1" s="1"/>
  <c r="B203" i="1"/>
  <c r="J201" i="1"/>
  <c r="G201" i="1"/>
  <c r="H201" i="1" s="1"/>
  <c r="O186" i="4" l="1"/>
  <c r="P186" i="4" s="1"/>
  <c r="Q186" i="4" s="1"/>
  <c r="R186" i="4" s="1"/>
  <c r="S186" i="4" s="1"/>
  <c r="T186" i="4" s="1"/>
  <c r="N187" i="4"/>
  <c r="C203" i="1"/>
  <c r="D203" i="1" s="1"/>
  <c r="F203" i="1" s="1"/>
  <c r="I203" i="1" s="1"/>
  <c r="B204" i="1"/>
  <c r="J202" i="1"/>
  <c r="G202" i="1"/>
  <c r="H202" i="1" s="1"/>
  <c r="O187" i="4" l="1"/>
  <c r="P187" i="4" s="1"/>
  <c r="Q187" i="4" s="1"/>
  <c r="R187" i="4" s="1"/>
  <c r="S187" i="4" s="1"/>
  <c r="T187" i="4" s="1"/>
  <c r="N188" i="4"/>
  <c r="C204" i="1"/>
  <c r="D204" i="1" s="1"/>
  <c r="F204" i="1" s="1"/>
  <c r="I204" i="1" s="1"/>
  <c r="B205" i="1"/>
  <c r="J203" i="1"/>
  <c r="G203" i="1"/>
  <c r="H203" i="1" s="1"/>
  <c r="O188" i="4" l="1"/>
  <c r="P188" i="4" s="1"/>
  <c r="Q188" i="4" s="1"/>
  <c r="R188" i="4" s="1"/>
  <c r="S188" i="4" s="1"/>
  <c r="T188" i="4" s="1"/>
  <c r="N189" i="4"/>
  <c r="C205" i="1"/>
  <c r="D205" i="1" s="1"/>
  <c r="F205" i="1" s="1"/>
  <c r="I205" i="1" s="1"/>
  <c r="B206" i="1"/>
  <c r="J204" i="1"/>
  <c r="G204" i="1"/>
  <c r="H204" i="1" s="1"/>
  <c r="O189" i="4" l="1"/>
  <c r="P189" i="4" s="1"/>
  <c r="Q189" i="4" s="1"/>
  <c r="R189" i="4" s="1"/>
  <c r="S189" i="4" s="1"/>
  <c r="T189" i="4" s="1"/>
  <c r="N190" i="4"/>
  <c r="C206" i="1"/>
  <c r="D206" i="1" s="1"/>
  <c r="F206" i="1" s="1"/>
  <c r="I206" i="1" s="1"/>
  <c r="B207" i="1"/>
  <c r="J205" i="1"/>
  <c r="G205" i="1"/>
  <c r="H205" i="1" s="1"/>
  <c r="O190" i="4" l="1"/>
  <c r="P190" i="4" s="1"/>
  <c r="Q190" i="4" s="1"/>
  <c r="R190" i="4" s="1"/>
  <c r="S190" i="4" s="1"/>
  <c r="T190" i="4" s="1"/>
  <c r="N191" i="4"/>
  <c r="C207" i="1"/>
  <c r="D207" i="1" s="1"/>
  <c r="F207" i="1" s="1"/>
  <c r="I207" i="1" s="1"/>
  <c r="B208" i="1"/>
  <c r="J206" i="1"/>
  <c r="G206" i="1"/>
  <c r="H206" i="1" s="1"/>
  <c r="O191" i="4" l="1"/>
  <c r="P191" i="4" s="1"/>
  <c r="Q191" i="4" s="1"/>
  <c r="R191" i="4" s="1"/>
  <c r="S191" i="4" s="1"/>
  <c r="T191" i="4" s="1"/>
  <c r="N192" i="4"/>
  <c r="C208" i="1"/>
  <c r="D208" i="1" s="1"/>
  <c r="F208" i="1" s="1"/>
  <c r="I208" i="1" s="1"/>
  <c r="B209" i="1"/>
  <c r="J207" i="1"/>
  <c r="G207" i="1"/>
  <c r="H207" i="1" s="1"/>
  <c r="O192" i="4" l="1"/>
  <c r="P192" i="4" s="1"/>
  <c r="Q192" i="4" s="1"/>
  <c r="R192" i="4" s="1"/>
  <c r="S192" i="4" s="1"/>
  <c r="T192" i="4" s="1"/>
  <c r="N193" i="4"/>
  <c r="C209" i="1"/>
  <c r="D209" i="1" s="1"/>
  <c r="F209" i="1" s="1"/>
  <c r="I209" i="1" s="1"/>
  <c r="B210" i="1"/>
  <c r="J208" i="1"/>
  <c r="G208" i="1"/>
  <c r="H208" i="1" s="1"/>
  <c r="O193" i="4" l="1"/>
  <c r="P193" i="4" s="1"/>
  <c r="Q193" i="4" s="1"/>
  <c r="R193" i="4" s="1"/>
  <c r="S193" i="4" s="1"/>
  <c r="T193" i="4" s="1"/>
  <c r="N194" i="4"/>
  <c r="C210" i="1"/>
  <c r="D210" i="1" s="1"/>
  <c r="F210" i="1" s="1"/>
  <c r="I210" i="1" s="1"/>
  <c r="B211" i="1"/>
  <c r="J209" i="1"/>
  <c r="G209" i="1"/>
  <c r="H209" i="1" s="1"/>
  <c r="O194" i="4" l="1"/>
  <c r="P194" i="4" s="1"/>
  <c r="Q194" i="4" s="1"/>
  <c r="R194" i="4" s="1"/>
  <c r="S194" i="4" s="1"/>
  <c r="T194" i="4" s="1"/>
  <c r="N195" i="4"/>
  <c r="C211" i="1"/>
  <c r="D211" i="1" s="1"/>
  <c r="F211" i="1" s="1"/>
  <c r="I211" i="1" s="1"/>
  <c r="B212" i="1"/>
  <c r="J210" i="1"/>
  <c r="G210" i="1"/>
  <c r="H210" i="1" s="1"/>
  <c r="O195" i="4" l="1"/>
  <c r="P195" i="4" s="1"/>
  <c r="Q195" i="4" s="1"/>
  <c r="R195" i="4" s="1"/>
  <c r="S195" i="4" s="1"/>
  <c r="T195" i="4" s="1"/>
  <c r="N196" i="4"/>
  <c r="C212" i="1"/>
  <c r="D212" i="1" s="1"/>
  <c r="F212" i="1" s="1"/>
  <c r="I212" i="1" s="1"/>
  <c r="B213" i="1"/>
  <c r="J211" i="1"/>
  <c r="G211" i="1"/>
  <c r="H211" i="1" s="1"/>
  <c r="O196" i="4" l="1"/>
  <c r="P196" i="4" s="1"/>
  <c r="Q196" i="4" s="1"/>
  <c r="R196" i="4" s="1"/>
  <c r="S196" i="4" s="1"/>
  <c r="T196" i="4" s="1"/>
  <c r="N197" i="4"/>
  <c r="C213" i="1"/>
  <c r="D213" i="1" s="1"/>
  <c r="F213" i="1" s="1"/>
  <c r="I213" i="1" s="1"/>
  <c r="B214" i="1"/>
  <c r="J212" i="1"/>
  <c r="G212" i="1"/>
  <c r="H212" i="1" s="1"/>
  <c r="O197" i="4" l="1"/>
  <c r="P197" i="4" s="1"/>
  <c r="Q197" i="4" s="1"/>
  <c r="R197" i="4" s="1"/>
  <c r="S197" i="4" s="1"/>
  <c r="T197" i="4" s="1"/>
  <c r="N198" i="4"/>
  <c r="C214" i="1"/>
  <c r="D214" i="1" s="1"/>
  <c r="F214" i="1" s="1"/>
  <c r="I214" i="1" s="1"/>
  <c r="B215" i="1"/>
  <c r="J213" i="1"/>
  <c r="G213" i="1"/>
  <c r="H213" i="1" s="1"/>
  <c r="O198" i="4" l="1"/>
  <c r="P198" i="4" s="1"/>
  <c r="Q198" i="4" s="1"/>
  <c r="R198" i="4" s="1"/>
  <c r="S198" i="4" s="1"/>
  <c r="T198" i="4" s="1"/>
  <c r="N199" i="4"/>
  <c r="C215" i="1"/>
  <c r="D215" i="1" s="1"/>
  <c r="F215" i="1" s="1"/>
  <c r="I215" i="1" s="1"/>
  <c r="B216" i="1"/>
  <c r="J214" i="1"/>
  <c r="G214" i="1"/>
  <c r="H214" i="1" s="1"/>
  <c r="O199" i="4" l="1"/>
  <c r="P199" i="4" s="1"/>
  <c r="Q199" i="4" s="1"/>
  <c r="R199" i="4" s="1"/>
  <c r="S199" i="4" s="1"/>
  <c r="T199" i="4" s="1"/>
  <c r="N200" i="4"/>
  <c r="C216" i="1"/>
  <c r="D216" i="1" s="1"/>
  <c r="F216" i="1" s="1"/>
  <c r="I216" i="1" s="1"/>
  <c r="B217" i="1"/>
  <c r="J215" i="1"/>
  <c r="G215" i="1"/>
  <c r="H215" i="1" s="1"/>
  <c r="O200" i="4" l="1"/>
  <c r="P200" i="4" s="1"/>
  <c r="Q200" i="4" s="1"/>
  <c r="R200" i="4" s="1"/>
  <c r="S200" i="4" s="1"/>
  <c r="T200" i="4" s="1"/>
  <c r="N201" i="4"/>
  <c r="C217" i="1"/>
  <c r="D217" i="1" s="1"/>
  <c r="F217" i="1" s="1"/>
  <c r="I217" i="1" s="1"/>
  <c r="B218" i="1"/>
  <c r="J216" i="1"/>
  <c r="G216" i="1"/>
  <c r="H216" i="1" s="1"/>
  <c r="O201" i="4" l="1"/>
  <c r="P201" i="4" s="1"/>
  <c r="Q201" i="4" s="1"/>
  <c r="R201" i="4" s="1"/>
  <c r="S201" i="4" s="1"/>
  <c r="T201" i="4" s="1"/>
  <c r="N202" i="4"/>
  <c r="C218" i="1"/>
  <c r="D218" i="1" s="1"/>
  <c r="F218" i="1" s="1"/>
  <c r="I218" i="1" s="1"/>
  <c r="B219" i="1"/>
  <c r="J217" i="1"/>
  <c r="G217" i="1"/>
  <c r="H217" i="1" s="1"/>
  <c r="O202" i="4" l="1"/>
  <c r="P202" i="4" s="1"/>
  <c r="Q202" i="4" s="1"/>
  <c r="R202" i="4" s="1"/>
  <c r="S202" i="4" s="1"/>
  <c r="T202" i="4" s="1"/>
  <c r="N203" i="4"/>
  <c r="C219" i="1"/>
  <c r="D219" i="1" s="1"/>
  <c r="F219" i="1" s="1"/>
  <c r="I219" i="1" s="1"/>
  <c r="B220" i="1"/>
  <c r="J218" i="1"/>
  <c r="G218" i="1"/>
  <c r="H218" i="1" s="1"/>
  <c r="O203" i="4" l="1"/>
  <c r="P203" i="4" s="1"/>
  <c r="Q203" i="4" s="1"/>
  <c r="R203" i="4" s="1"/>
  <c r="S203" i="4" s="1"/>
  <c r="T203" i="4" s="1"/>
  <c r="N204" i="4"/>
  <c r="C220" i="1"/>
  <c r="D220" i="1" s="1"/>
  <c r="F220" i="1" s="1"/>
  <c r="I220" i="1" s="1"/>
  <c r="B221" i="1"/>
  <c r="J219" i="1"/>
  <c r="G219" i="1"/>
  <c r="H219" i="1" s="1"/>
  <c r="O204" i="4" l="1"/>
  <c r="P204" i="4" s="1"/>
  <c r="Q204" i="4" s="1"/>
  <c r="R204" i="4" s="1"/>
  <c r="S204" i="4" s="1"/>
  <c r="T204" i="4" s="1"/>
  <c r="N205" i="4"/>
  <c r="C221" i="1"/>
  <c r="D221" i="1" s="1"/>
  <c r="F221" i="1" s="1"/>
  <c r="I221" i="1" s="1"/>
  <c r="B222" i="1"/>
  <c r="J220" i="1"/>
  <c r="G220" i="1"/>
  <c r="H220" i="1" s="1"/>
  <c r="O205" i="4" l="1"/>
  <c r="P205" i="4" s="1"/>
  <c r="Q205" i="4" s="1"/>
  <c r="R205" i="4" s="1"/>
  <c r="S205" i="4" s="1"/>
  <c r="T205" i="4" s="1"/>
  <c r="N206" i="4"/>
  <c r="C222" i="1"/>
  <c r="D222" i="1" s="1"/>
  <c r="F222" i="1" s="1"/>
  <c r="I222" i="1" s="1"/>
  <c r="B223" i="1"/>
  <c r="J221" i="1"/>
  <c r="G221" i="1"/>
  <c r="H221" i="1" s="1"/>
  <c r="O206" i="4" l="1"/>
  <c r="P206" i="4" s="1"/>
  <c r="Q206" i="4" s="1"/>
  <c r="R206" i="4" s="1"/>
  <c r="S206" i="4" s="1"/>
  <c r="T206" i="4" s="1"/>
  <c r="N207" i="4"/>
  <c r="C223" i="1"/>
  <c r="D223" i="1" s="1"/>
  <c r="F223" i="1" s="1"/>
  <c r="I223" i="1" s="1"/>
  <c r="B224" i="1"/>
  <c r="J222" i="1"/>
  <c r="G222" i="1"/>
  <c r="H222" i="1" s="1"/>
  <c r="O207" i="4" l="1"/>
  <c r="P207" i="4" s="1"/>
  <c r="Q207" i="4" s="1"/>
  <c r="R207" i="4" s="1"/>
  <c r="S207" i="4" s="1"/>
  <c r="T207" i="4" s="1"/>
  <c r="N208" i="4"/>
  <c r="C224" i="1"/>
  <c r="D224" i="1" s="1"/>
  <c r="F224" i="1" s="1"/>
  <c r="I224" i="1" s="1"/>
  <c r="B225" i="1"/>
  <c r="J223" i="1"/>
  <c r="G223" i="1"/>
  <c r="H223" i="1" s="1"/>
  <c r="O208" i="4" l="1"/>
  <c r="P208" i="4" s="1"/>
  <c r="Q208" i="4" s="1"/>
  <c r="R208" i="4" s="1"/>
  <c r="S208" i="4" s="1"/>
  <c r="T208" i="4" s="1"/>
  <c r="N209" i="4"/>
  <c r="C225" i="1"/>
  <c r="D225" i="1" s="1"/>
  <c r="F225" i="1" s="1"/>
  <c r="I225" i="1" s="1"/>
  <c r="B226" i="1"/>
  <c r="J224" i="1"/>
  <c r="G224" i="1"/>
  <c r="H224" i="1" s="1"/>
  <c r="O209" i="4" l="1"/>
  <c r="P209" i="4" s="1"/>
  <c r="Q209" i="4" s="1"/>
  <c r="R209" i="4" s="1"/>
  <c r="S209" i="4" s="1"/>
  <c r="T209" i="4" s="1"/>
  <c r="N210" i="4"/>
  <c r="C226" i="1"/>
  <c r="D226" i="1" s="1"/>
  <c r="F226" i="1" s="1"/>
  <c r="I226" i="1" s="1"/>
  <c r="B227" i="1"/>
  <c r="J225" i="1"/>
  <c r="G225" i="1"/>
  <c r="H225" i="1" s="1"/>
  <c r="O210" i="4" l="1"/>
  <c r="P210" i="4" s="1"/>
  <c r="Q210" i="4" s="1"/>
  <c r="R210" i="4" s="1"/>
  <c r="S210" i="4" s="1"/>
  <c r="T210" i="4" s="1"/>
  <c r="N211" i="4"/>
  <c r="C227" i="1"/>
  <c r="D227" i="1" s="1"/>
  <c r="F227" i="1" s="1"/>
  <c r="I227" i="1" s="1"/>
  <c r="B228" i="1"/>
  <c r="J226" i="1"/>
  <c r="G226" i="1"/>
  <c r="H226" i="1" s="1"/>
  <c r="O211" i="4" l="1"/>
  <c r="P211" i="4" s="1"/>
  <c r="Q211" i="4" s="1"/>
  <c r="R211" i="4" s="1"/>
  <c r="S211" i="4" s="1"/>
  <c r="T211" i="4" s="1"/>
  <c r="N212" i="4"/>
  <c r="C228" i="1"/>
  <c r="D228" i="1" s="1"/>
  <c r="F228" i="1" s="1"/>
  <c r="I228" i="1" s="1"/>
  <c r="B229" i="1"/>
  <c r="J227" i="1"/>
  <c r="G227" i="1"/>
  <c r="H227" i="1" s="1"/>
  <c r="O212" i="4" l="1"/>
  <c r="P212" i="4" s="1"/>
  <c r="Q212" i="4" s="1"/>
  <c r="R212" i="4" s="1"/>
  <c r="S212" i="4" s="1"/>
  <c r="T212" i="4" s="1"/>
  <c r="N213" i="4"/>
  <c r="C229" i="1"/>
  <c r="D229" i="1" s="1"/>
  <c r="F229" i="1" s="1"/>
  <c r="I229" i="1" s="1"/>
  <c r="B230" i="1"/>
  <c r="J228" i="1"/>
  <c r="G228" i="1"/>
  <c r="H228" i="1" s="1"/>
  <c r="O213" i="4" l="1"/>
  <c r="P213" i="4" s="1"/>
  <c r="Q213" i="4" s="1"/>
  <c r="R213" i="4" s="1"/>
  <c r="S213" i="4" s="1"/>
  <c r="T213" i="4" s="1"/>
  <c r="N214" i="4"/>
  <c r="C230" i="1"/>
  <c r="D230" i="1" s="1"/>
  <c r="F230" i="1" s="1"/>
  <c r="I230" i="1" s="1"/>
  <c r="B231" i="1"/>
  <c r="J229" i="1"/>
  <c r="G229" i="1"/>
  <c r="H229" i="1" s="1"/>
  <c r="O214" i="4" l="1"/>
  <c r="P214" i="4" s="1"/>
  <c r="Q214" i="4" s="1"/>
  <c r="R214" i="4" s="1"/>
  <c r="S214" i="4" s="1"/>
  <c r="T214" i="4" s="1"/>
  <c r="N215" i="4"/>
  <c r="C231" i="1"/>
  <c r="D231" i="1" s="1"/>
  <c r="F231" i="1" s="1"/>
  <c r="I231" i="1" s="1"/>
  <c r="B232" i="1"/>
  <c r="J230" i="1"/>
  <c r="G230" i="1"/>
  <c r="H230" i="1" s="1"/>
  <c r="O215" i="4" l="1"/>
  <c r="P215" i="4" s="1"/>
  <c r="Q215" i="4" s="1"/>
  <c r="R215" i="4" s="1"/>
  <c r="S215" i="4" s="1"/>
  <c r="T215" i="4" s="1"/>
  <c r="N216" i="4"/>
  <c r="C232" i="1"/>
  <c r="D232" i="1" s="1"/>
  <c r="F232" i="1" s="1"/>
  <c r="I232" i="1" s="1"/>
  <c r="B233" i="1"/>
  <c r="J231" i="1"/>
  <c r="G231" i="1"/>
  <c r="H231" i="1" s="1"/>
  <c r="O216" i="4" l="1"/>
  <c r="P216" i="4" s="1"/>
  <c r="Q216" i="4" s="1"/>
  <c r="R216" i="4" s="1"/>
  <c r="S216" i="4" s="1"/>
  <c r="T216" i="4" s="1"/>
  <c r="N217" i="4"/>
  <c r="C233" i="1"/>
  <c r="D233" i="1" s="1"/>
  <c r="F233" i="1" s="1"/>
  <c r="I233" i="1" s="1"/>
  <c r="B234" i="1"/>
  <c r="J232" i="1"/>
  <c r="G232" i="1"/>
  <c r="H232" i="1" s="1"/>
  <c r="O217" i="4" l="1"/>
  <c r="P217" i="4" s="1"/>
  <c r="Q217" i="4" s="1"/>
  <c r="R217" i="4" s="1"/>
  <c r="S217" i="4" s="1"/>
  <c r="T217" i="4" s="1"/>
  <c r="N218" i="4"/>
  <c r="C234" i="1"/>
  <c r="D234" i="1" s="1"/>
  <c r="F234" i="1" s="1"/>
  <c r="I234" i="1" s="1"/>
  <c r="B235" i="1"/>
  <c r="J233" i="1"/>
  <c r="G233" i="1"/>
  <c r="H233" i="1" s="1"/>
  <c r="O218" i="4" l="1"/>
  <c r="P218" i="4" s="1"/>
  <c r="Q218" i="4" s="1"/>
  <c r="R218" i="4" s="1"/>
  <c r="S218" i="4" s="1"/>
  <c r="T218" i="4" s="1"/>
  <c r="N219" i="4"/>
  <c r="C235" i="1"/>
  <c r="D235" i="1" s="1"/>
  <c r="F235" i="1" s="1"/>
  <c r="I235" i="1" s="1"/>
  <c r="B236" i="1"/>
  <c r="J234" i="1"/>
  <c r="G234" i="1"/>
  <c r="H234" i="1" s="1"/>
  <c r="O219" i="4" l="1"/>
  <c r="P219" i="4" s="1"/>
  <c r="Q219" i="4" s="1"/>
  <c r="R219" i="4" s="1"/>
  <c r="S219" i="4" s="1"/>
  <c r="T219" i="4" s="1"/>
  <c r="N220" i="4"/>
  <c r="C236" i="1"/>
  <c r="D236" i="1" s="1"/>
  <c r="F236" i="1" s="1"/>
  <c r="I236" i="1" s="1"/>
  <c r="B237" i="1"/>
  <c r="J235" i="1"/>
  <c r="G235" i="1"/>
  <c r="H235" i="1" s="1"/>
  <c r="O220" i="4" l="1"/>
  <c r="P220" i="4" s="1"/>
  <c r="Q220" i="4" s="1"/>
  <c r="R220" i="4" s="1"/>
  <c r="S220" i="4" s="1"/>
  <c r="T220" i="4" s="1"/>
  <c r="N221" i="4"/>
  <c r="C237" i="1"/>
  <c r="D237" i="1" s="1"/>
  <c r="F237" i="1" s="1"/>
  <c r="I237" i="1" s="1"/>
  <c r="B238" i="1"/>
  <c r="J236" i="1"/>
  <c r="G236" i="1"/>
  <c r="H236" i="1" s="1"/>
  <c r="O221" i="4" l="1"/>
  <c r="P221" i="4" s="1"/>
  <c r="Q221" i="4" s="1"/>
  <c r="R221" i="4" s="1"/>
  <c r="S221" i="4" s="1"/>
  <c r="T221" i="4" s="1"/>
  <c r="N222" i="4"/>
  <c r="C238" i="1"/>
  <c r="D238" i="1" s="1"/>
  <c r="F238" i="1" s="1"/>
  <c r="I238" i="1" s="1"/>
  <c r="B239" i="1"/>
  <c r="J237" i="1"/>
  <c r="G237" i="1"/>
  <c r="H237" i="1" s="1"/>
  <c r="O222" i="4" l="1"/>
  <c r="P222" i="4" s="1"/>
  <c r="Q222" i="4" s="1"/>
  <c r="R222" i="4" s="1"/>
  <c r="S222" i="4" s="1"/>
  <c r="T222" i="4" s="1"/>
  <c r="N223" i="4"/>
  <c r="C239" i="1"/>
  <c r="D239" i="1" s="1"/>
  <c r="F239" i="1" s="1"/>
  <c r="I239" i="1" s="1"/>
  <c r="B240" i="1"/>
  <c r="J238" i="1"/>
  <c r="G238" i="1"/>
  <c r="H238" i="1" s="1"/>
  <c r="O223" i="4" l="1"/>
  <c r="P223" i="4" s="1"/>
  <c r="Q223" i="4" s="1"/>
  <c r="R223" i="4" s="1"/>
  <c r="S223" i="4" s="1"/>
  <c r="T223" i="4" s="1"/>
  <c r="N224" i="4"/>
  <c r="C240" i="1"/>
  <c r="D240" i="1" s="1"/>
  <c r="F240" i="1" s="1"/>
  <c r="I240" i="1" s="1"/>
  <c r="B241" i="1"/>
  <c r="J239" i="1"/>
  <c r="G239" i="1"/>
  <c r="H239" i="1" s="1"/>
  <c r="O224" i="4" l="1"/>
  <c r="P224" i="4" s="1"/>
  <c r="Q224" i="4" s="1"/>
  <c r="R224" i="4" s="1"/>
  <c r="S224" i="4" s="1"/>
  <c r="T224" i="4" s="1"/>
  <c r="N225" i="4"/>
  <c r="C241" i="1"/>
  <c r="D241" i="1" s="1"/>
  <c r="F241" i="1" s="1"/>
  <c r="I241" i="1" s="1"/>
  <c r="B242" i="1"/>
  <c r="J240" i="1"/>
  <c r="G240" i="1"/>
  <c r="H240" i="1" s="1"/>
  <c r="O225" i="4" l="1"/>
  <c r="P225" i="4" s="1"/>
  <c r="Q225" i="4" s="1"/>
  <c r="R225" i="4" s="1"/>
  <c r="S225" i="4" s="1"/>
  <c r="T225" i="4" s="1"/>
  <c r="N226" i="4"/>
  <c r="C242" i="1"/>
  <c r="D242" i="1" s="1"/>
  <c r="F242" i="1" s="1"/>
  <c r="I242" i="1" s="1"/>
  <c r="B243" i="1"/>
  <c r="J241" i="1"/>
  <c r="G241" i="1"/>
  <c r="H241" i="1" s="1"/>
  <c r="O226" i="4" l="1"/>
  <c r="P226" i="4" s="1"/>
  <c r="Q226" i="4" s="1"/>
  <c r="R226" i="4" s="1"/>
  <c r="S226" i="4" s="1"/>
  <c r="T226" i="4" s="1"/>
  <c r="N227" i="4"/>
  <c r="C243" i="1"/>
  <c r="D243" i="1" s="1"/>
  <c r="F243" i="1" s="1"/>
  <c r="I243" i="1" s="1"/>
  <c r="B244" i="1"/>
  <c r="J242" i="1"/>
  <c r="G242" i="1"/>
  <c r="H242" i="1" s="1"/>
  <c r="O227" i="4" l="1"/>
  <c r="P227" i="4" s="1"/>
  <c r="Q227" i="4" s="1"/>
  <c r="R227" i="4" s="1"/>
  <c r="S227" i="4" s="1"/>
  <c r="T227" i="4" s="1"/>
  <c r="N228" i="4"/>
  <c r="C244" i="1"/>
  <c r="D244" i="1" s="1"/>
  <c r="F244" i="1" s="1"/>
  <c r="I244" i="1" s="1"/>
  <c r="B245" i="1"/>
  <c r="J243" i="1"/>
  <c r="G243" i="1"/>
  <c r="H243" i="1" s="1"/>
  <c r="O228" i="4" l="1"/>
  <c r="P228" i="4" s="1"/>
  <c r="Q228" i="4" s="1"/>
  <c r="R228" i="4" s="1"/>
  <c r="S228" i="4" s="1"/>
  <c r="T228" i="4" s="1"/>
  <c r="N229" i="4"/>
  <c r="C245" i="1"/>
  <c r="D245" i="1" s="1"/>
  <c r="F245" i="1" s="1"/>
  <c r="I245" i="1" s="1"/>
  <c r="B246" i="1"/>
  <c r="J244" i="1"/>
  <c r="G244" i="1"/>
  <c r="H244" i="1" s="1"/>
  <c r="O229" i="4" l="1"/>
  <c r="P229" i="4" s="1"/>
  <c r="Q229" i="4" s="1"/>
  <c r="R229" i="4" s="1"/>
  <c r="S229" i="4" s="1"/>
  <c r="T229" i="4" s="1"/>
  <c r="N230" i="4"/>
  <c r="C246" i="1"/>
  <c r="D246" i="1" s="1"/>
  <c r="F246" i="1" s="1"/>
  <c r="I246" i="1" s="1"/>
  <c r="B247" i="1"/>
  <c r="J245" i="1"/>
  <c r="G245" i="1"/>
  <c r="H245" i="1" s="1"/>
  <c r="O230" i="4" l="1"/>
  <c r="P230" i="4" s="1"/>
  <c r="Q230" i="4" s="1"/>
  <c r="R230" i="4" s="1"/>
  <c r="S230" i="4" s="1"/>
  <c r="T230" i="4" s="1"/>
  <c r="N231" i="4"/>
  <c r="C247" i="1"/>
  <c r="D247" i="1" s="1"/>
  <c r="F247" i="1" s="1"/>
  <c r="I247" i="1" s="1"/>
  <c r="B248" i="1"/>
  <c r="J246" i="1"/>
  <c r="G246" i="1"/>
  <c r="H246" i="1" s="1"/>
  <c r="O231" i="4" l="1"/>
  <c r="P231" i="4" s="1"/>
  <c r="Q231" i="4" s="1"/>
  <c r="R231" i="4" s="1"/>
  <c r="S231" i="4" s="1"/>
  <c r="T231" i="4" s="1"/>
  <c r="N232" i="4"/>
  <c r="C248" i="1"/>
  <c r="D248" i="1" s="1"/>
  <c r="F248" i="1" s="1"/>
  <c r="I248" i="1" s="1"/>
  <c r="B249" i="1"/>
  <c r="J247" i="1"/>
  <c r="G247" i="1"/>
  <c r="H247" i="1" s="1"/>
  <c r="O232" i="4" l="1"/>
  <c r="P232" i="4" s="1"/>
  <c r="Q232" i="4" s="1"/>
  <c r="R232" i="4" s="1"/>
  <c r="S232" i="4" s="1"/>
  <c r="T232" i="4" s="1"/>
  <c r="N233" i="4"/>
  <c r="C249" i="1"/>
  <c r="D249" i="1" s="1"/>
  <c r="F249" i="1" s="1"/>
  <c r="I249" i="1" s="1"/>
  <c r="B250" i="1"/>
  <c r="J248" i="1"/>
  <c r="G248" i="1"/>
  <c r="H248" i="1" s="1"/>
  <c r="O233" i="4" l="1"/>
  <c r="P233" i="4" s="1"/>
  <c r="Q233" i="4" s="1"/>
  <c r="R233" i="4" s="1"/>
  <c r="S233" i="4" s="1"/>
  <c r="T233" i="4" s="1"/>
  <c r="N234" i="4"/>
  <c r="C250" i="1"/>
  <c r="D250" i="1" s="1"/>
  <c r="F250" i="1" s="1"/>
  <c r="I250" i="1" s="1"/>
  <c r="B251" i="1"/>
  <c r="J249" i="1"/>
  <c r="G249" i="1"/>
  <c r="H249" i="1" s="1"/>
  <c r="O234" i="4" l="1"/>
  <c r="P234" i="4" s="1"/>
  <c r="Q234" i="4" s="1"/>
  <c r="R234" i="4" s="1"/>
  <c r="S234" i="4" s="1"/>
  <c r="T234" i="4" s="1"/>
  <c r="N235" i="4"/>
  <c r="C251" i="1"/>
  <c r="D251" i="1" s="1"/>
  <c r="F251" i="1" s="1"/>
  <c r="I251" i="1" s="1"/>
  <c r="B252" i="1"/>
  <c r="J250" i="1"/>
  <c r="G250" i="1"/>
  <c r="H250" i="1" s="1"/>
  <c r="O235" i="4" l="1"/>
  <c r="P235" i="4" s="1"/>
  <c r="Q235" i="4" s="1"/>
  <c r="R235" i="4" s="1"/>
  <c r="S235" i="4" s="1"/>
  <c r="T235" i="4" s="1"/>
  <c r="N236" i="4"/>
  <c r="C252" i="1"/>
  <c r="D252" i="1" s="1"/>
  <c r="F252" i="1" s="1"/>
  <c r="I252" i="1" s="1"/>
  <c r="B253" i="1"/>
  <c r="J251" i="1"/>
  <c r="G251" i="1"/>
  <c r="H251" i="1" s="1"/>
  <c r="O236" i="4" l="1"/>
  <c r="P236" i="4" s="1"/>
  <c r="Q236" i="4" s="1"/>
  <c r="R236" i="4" s="1"/>
  <c r="S236" i="4" s="1"/>
  <c r="T236" i="4" s="1"/>
  <c r="N237" i="4"/>
  <c r="C253" i="1"/>
  <c r="D253" i="1" s="1"/>
  <c r="F253" i="1" s="1"/>
  <c r="I253" i="1" s="1"/>
  <c r="B254" i="1"/>
  <c r="J252" i="1"/>
  <c r="G252" i="1"/>
  <c r="H252" i="1" s="1"/>
  <c r="O237" i="4" l="1"/>
  <c r="P237" i="4" s="1"/>
  <c r="Q237" i="4" s="1"/>
  <c r="R237" i="4" s="1"/>
  <c r="S237" i="4" s="1"/>
  <c r="T237" i="4" s="1"/>
  <c r="N238" i="4"/>
  <c r="C254" i="1"/>
  <c r="D254" i="1" s="1"/>
  <c r="F254" i="1" s="1"/>
  <c r="I254" i="1" s="1"/>
  <c r="B255" i="1"/>
  <c r="J253" i="1"/>
  <c r="G253" i="1"/>
  <c r="H253" i="1" s="1"/>
  <c r="O238" i="4" l="1"/>
  <c r="P238" i="4" s="1"/>
  <c r="Q238" i="4" s="1"/>
  <c r="R238" i="4" s="1"/>
  <c r="S238" i="4" s="1"/>
  <c r="T238" i="4" s="1"/>
  <c r="N239" i="4"/>
  <c r="C255" i="1"/>
  <c r="D255" i="1" s="1"/>
  <c r="F255" i="1" s="1"/>
  <c r="I255" i="1" s="1"/>
  <c r="B256" i="1"/>
  <c r="J254" i="1"/>
  <c r="G254" i="1"/>
  <c r="H254" i="1" s="1"/>
  <c r="O239" i="4" l="1"/>
  <c r="P239" i="4" s="1"/>
  <c r="Q239" i="4" s="1"/>
  <c r="R239" i="4" s="1"/>
  <c r="S239" i="4" s="1"/>
  <c r="T239" i="4" s="1"/>
  <c r="N240" i="4"/>
  <c r="C256" i="1"/>
  <c r="D256" i="1" s="1"/>
  <c r="F256" i="1" s="1"/>
  <c r="I256" i="1" s="1"/>
  <c r="B257" i="1"/>
  <c r="J255" i="1"/>
  <c r="G255" i="1"/>
  <c r="H255" i="1" s="1"/>
  <c r="O240" i="4" l="1"/>
  <c r="P240" i="4" s="1"/>
  <c r="Q240" i="4" s="1"/>
  <c r="R240" i="4" s="1"/>
  <c r="S240" i="4" s="1"/>
  <c r="T240" i="4" s="1"/>
  <c r="N241" i="4"/>
  <c r="C257" i="1"/>
  <c r="D257" i="1" s="1"/>
  <c r="F257" i="1" s="1"/>
  <c r="I257" i="1" s="1"/>
  <c r="B258" i="1"/>
  <c r="J256" i="1"/>
  <c r="G256" i="1"/>
  <c r="H256" i="1" s="1"/>
  <c r="O241" i="4" l="1"/>
  <c r="P241" i="4" s="1"/>
  <c r="Q241" i="4" s="1"/>
  <c r="R241" i="4" s="1"/>
  <c r="S241" i="4" s="1"/>
  <c r="T241" i="4" s="1"/>
  <c r="N242" i="4"/>
  <c r="C258" i="1"/>
  <c r="D258" i="1" s="1"/>
  <c r="F258" i="1" s="1"/>
  <c r="I258" i="1" s="1"/>
  <c r="B259" i="1"/>
  <c r="J257" i="1"/>
  <c r="G257" i="1"/>
  <c r="H257" i="1" s="1"/>
  <c r="O242" i="4" l="1"/>
  <c r="P242" i="4" s="1"/>
  <c r="Q242" i="4" s="1"/>
  <c r="R242" i="4" s="1"/>
  <c r="S242" i="4" s="1"/>
  <c r="T242" i="4" s="1"/>
  <c r="N243" i="4"/>
  <c r="C259" i="1"/>
  <c r="D259" i="1" s="1"/>
  <c r="F259" i="1" s="1"/>
  <c r="I259" i="1" s="1"/>
  <c r="B260" i="1"/>
  <c r="J258" i="1"/>
  <c r="G258" i="1"/>
  <c r="H258" i="1" s="1"/>
  <c r="O243" i="4" l="1"/>
  <c r="P243" i="4" s="1"/>
  <c r="Q243" i="4" s="1"/>
  <c r="R243" i="4" s="1"/>
  <c r="S243" i="4" s="1"/>
  <c r="T243" i="4" s="1"/>
  <c r="N244" i="4"/>
  <c r="C260" i="1"/>
  <c r="D260" i="1" s="1"/>
  <c r="F260" i="1" s="1"/>
  <c r="I260" i="1" s="1"/>
  <c r="B261" i="1"/>
  <c r="J259" i="1"/>
  <c r="G259" i="1"/>
  <c r="H259" i="1" s="1"/>
  <c r="O244" i="4" l="1"/>
  <c r="P244" i="4" s="1"/>
  <c r="Q244" i="4" s="1"/>
  <c r="R244" i="4" s="1"/>
  <c r="S244" i="4" s="1"/>
  <c r="T244" i="4" s="1"/>
  <c r="N245" i="4"/>
  <c r="C261" i="1"/>
  <c r="D261" i="1" s="1"/>
  <c r="F261" i="1" s="1"/>
  <c r="I261" i="1" s="1"/>
  <c r="B262" i="1"/>
  <c r="J260" i="1"/>
  <c r="G260" i="1"/>
  <c r="H260" i="1" s="1"/>
  <c r="O245" i="4" l="1"/>
  <c r="P245" i="4" s="1"/>
  <c r="Q245" i="4" s="1"/>
  <c r="R245" i="4" s="1"/>
  <c r="S245" i="4" s="1"/>
  <c r="T245" i="4" s="1"/>
  <c r="N246" i="4"/>
  <c r="C262" i="1"/>
  <c r="D262" i="1" s="1"/>
  <c r="F262" i="1" s="1"/>
  <c r="I262" i="1" s="1"/>
  <c r="B263" i="1"/>
  <c r="J261" i="1"/>
  <c r="G261" i="1"/>
  <c r="H261" i="1" s="1"/>
  <c r="O246" i="4" l="1"/>
  <c r="P246" i="4" s="1"/>
  <c r="Q246" i="4" s="1"/>
  <c r="R246" i="4" s="1"/>
  <c r="S246" i="4" s="1"/>
  <c r="T246" i="4" s="1"/>
  <c r="N247" i="4"/>
  <c r="C263" i="1"/>
  <c r="D263" i="1" s="1"/>
  <c r="F263" i="1" s="1"/>
  <c r="I263" i="1" s="1"/>
  <c r="B264" i="1"/>
  <c r="J262" i="1"/>
  <c r="G262" i="1"/>
  <c r="H262" i="1" s="1"/>
  <c r="O247" i="4" l="1"/>
  <c r="P247" i="4" s="1"/>
  <c r="Q247" i="4" s="1"/>
  <c r="R247" i="4" s="1"/>
  <c r="S247" i="4" s="1"/>
  <c r="T247" i="4" s="1"/>
  <c r="N248" i="4"/>
  <c r="C264" i="1"/>
  <c r="D264" i="1" s="1"/>
  <c r="F264" i="1" s="1"/>
  <c r="I264" i="1" s="1"/>
  <c r="B265" i="1"/>
  <c r="J263" i="1"/>
  <c r="G263" i="1"/>
  <c r="H263" i="1" s="1"/>
  <c r="O248" i="4" l="1"/>
  <c r="P248" i="4" s="1"/>
  <c r="Q248" i="4" s="1"/>
  <c r="R248" i="4" s="1"/>
  <c r="S248" i="4" s="1"/>
  <c r="T248" i="4" s="1"/>
  <c r="N249" i="4"/>
  <c r="C265" i="1"/>
  <c r="D265" i="1" s="1"/>
  <c r="F265" i="1" s="1"/>
  <c r="I265" i="1" s="1"/>
  <c r="B266" i="1"/>
  <c r="J264" i="1"/>
  <c r="G264" i="1"/>
  <c r="H264" i="1" s="1"/>
  <c r="O249" i="4" l="1"/>
  <c r="P249" i="4" s="1"/>
  <c r="Q249" i="4" s="1"/>
  <c r="R249" i="4" s="1"/>
  <c r="S249" i="4" s="1"/>
  <c r="T249" i="4" s="1"/>
  <c r="N250" i="4"/>
  <c r="C266" i="1"/>
  <c r="D266" i="1" s="1"/>
  <c r="F266" i="1" s="1"/>
  <c r="I266" i="1" s="1"/>
  <c r="B267" i="1"/>
  <c r="J265" i="1"/>
  <c r="G265" i="1"/>
  <c r="H265" i="1" s="1"/>
  <c r="O250" i="4" l="1"/>
  <c r="P250" i="4" s="1"/>
  <c r="Q250" i="4" s="1"/>
  <c r="R250" i="4" s="1"/>
  <c r="S250" i="4" s="1"/>
  <c r="T250" i="4" s="1"/>
  <c r="N251" i="4"/>
  <c r="C267" i="1"/>
  <c r="D267" i="1" s="1"/>
  <c r="F267" i="1" s="1"/>
  <c r="I267" i="1" s="1"/>
  <c r="B268" i="1"/>
  <c r="J266" i="1"/>
  <c r="G266" i="1"/>
  <c r="H266" i="1" s="1"/>
  <c r="O251" i="4" l="1"/>
  <c r="P251" i="4" s="1"/>
  <c r="Q251" i="4" s="1"/>
  <c r="R251" i="4" s="1"/>
  <c r="S251" i="4" s="1"/>
  <c r="T251" i="4" s="1"/>
  <c r="N252" i="4"/>
  <c r="C268" i="1"/>
  <c r="D268" i="1" s="1"/>
  <c r="F268" i="1" s="1"/>
  <c r="I268" i="1" s="1"/>
  <c r="B269" i="1"/>
  <c r="J267" i="1"/>
  <c r="G267" i="1"/>
  <c r="H267" i="1" s="1"/>
  <c r="O252" i="4" l="1"/>
  <c r="P252" i="4" s="1"/>
  <c r="Q252" i="4" s="1"/>
  <c r="R252" i="4" s="1"/>
  <c r="S252" i="4" s="1"/>
  <c r="T252" i="4" s="1"/>
  <c r="N253" i="4"/>
  <c r="C269" i="1"/>
  <c r="D269" i="1" s="1"/>
  <c r="F269" i="1" s="1"/>
  <c r="I269" i="1" s="1"/>
  <c r="B270" i="1"/>
  <c r="J268" i="1"/>
  <c r="G268" i="1"/>
  <c r="H268" i="1" s="1"/>
  <c r="O253" i="4" l="1"/>
  <c r="P253" i="4" s="1"/>
  <c r="Q253" i="4" s="1"/>
  <c r="R253" i="4" s="1"/>
  <c r="S253" i="4" s="1"/>
  <c r="T253" i="4" s="1"/>
  <c r="N254" i="4"/>
  <c r="C270" i="1"/>
  <c r="D270" i="1" s="1"/>
  <c r="F270" i="1" s="1"/>
  <c r="I270" i="1" s="1"/>
  <c r="B271" i="1"/>
  <c r="J269" i="1"/>
  <c r="G269" i="1"/>
  <c r="H269" i="1" s="1"/>
  <c r="O254" i="4" l="1"/>
  <c r="P254" i="4" s="1"/>
  <c r="Q254" i="4" s="1"/>
  <c r="R254" i="4" s="1"/>
  <c r="S254" i="4" s="1"/>
  <c r="T254" i="4" s="1"/>
  <c r="N255" i="4"/>
  <c r="C271" i="1"/>
  <c r="D271" i="1" s="1"/>
  <c r="F271" i="1" s="1"/>
  <c r="I271" i="1" s="1"/>
  <c r="B272" i="1"/>
  <c r="J270" i="1"/>
  <c r="G270" i="1"/>
  <c r="H270" i="1" s="1"/>
  <c r="O255" i="4" l="1"/>
  <c r="P255" i="4" s="1"/>
  <c r="Q255" i="4" s="1"/>
  <c r="R255" i="4" s="1"/>
  <c r="S255" i="4" s="1"/>
  <c r="T255" i="4" s="1"/>
  <c r="N256" i="4"/>
  <c r="C272" i="1"/>
  <c r="D272" i="1" s="1"/>
  <c r="F272" i="1" s="1"/>
  <c r="I272" i="1" s="1"/>
  <c r="B273" i="1"/>
  <c r="J271" i="1"/>
  <c r="G271" i="1"/>
  <c r="H271" i="1" s="1"/>
  <c r="O256" i="4" l="1"/>
  <c r="P256" i="4" s="1"/>
  <c r="Q256" i="4" s="1"/>
  <c r="R256" i="4" s="1"/>
  <c r="S256" i="4" s="1"/>
  <c r="T256" i="4" s="1"/>
  <c r="N257" i="4"/>
  <c r="C273" i="1"/>
  <c r="D273" i="1" s="1"/>
  <c r="F273" i="1" s="1"/>
  <c r="I273" i="1" s="1"/>
  <c r="B274" i="1"/>
  <c r="J272" i="1"/>
  <c r="G272" i="1"/>
  <c r="H272" i="1" s="1"/>
  <c r="O257" i="4" l="1"/>
  <c r="P257" i="4" s="1"/>
  <c r="Q257" i="4" s="1"/>
  <c r="R257" i="4" s="1"/>
  <c r="S257" i="4" s="1"/>
  <c r="T257" i="4" s="1"/>
  <c r="N258" i="4"/>
  <c r="C274" i="1"/>
  <c r="D274" i="1" s="1"/>
  <c r="F274" i="1" s="1"/>
  <c r="I274" i="1" s="1"/>
  <c r="B275" i="1"/>
  <c r="J273" i="1"/>
  <c r="G273" i="1"/>
  <c r="H273" i="1" s="1"/>
  <c r="O258" i="4" l="1"/>
  <c r="P258" i="4" s="1"/>
  <c r="Q258" i="4" s="1"/>
  <c r="R258" i="4" s="1"/>
  <c r="S258" i="4" s="1"/>
  <c r="T258" i="4" s="1"/>
  <c r="N259" i="4"/>
  <c r="C275" i="1"/>
  <c r="D275" i="1" s="1"/>
  <c r="F275" i="1" s="1"/>
  <c r="I275" i="1" s="1"/>
  <c r="B276" i="1"/>
  <c r="J274" i="1"/>
  <c r="G274" i="1"/>
  <c r="H274" i="1" s="1"/>
  <c r="O259" i="4" l="1"/>
  <c r="P259" i="4" s="1"/>
  <c r="Q259" i="4" s="1"/>
  <c r="R259" i="4" s="1"/>
  <c r="S259" i="4" s="1"/>
  <c r="T259" i="4" s="1"/>
  <c r="N260" i="4"/>
  <c r="C276" i="1"/>
  <c r="D276" i="1" s="1"/>
  <c r="F276" i="1" s="1"/>
  <c r="I276" i="1" s="1"/>
  <c r="B277" i="1"/>
  <c r="C277" i="1" s="1"/>
  <c r="D277" i="1" s="1"/>
  <c r="F277" i="1" s="1"/>
  <c r="J275" i="1"/>
  <c r="G275" i="1"/>
  <c r="H275" i="1" s="1"/>
  <c r="J12" i="1" l="1"/>
  <c r="I277" i="1"/>
  <c r="O260" i="4"/>
  <c r="P260" i="4" s="1"/>
  <c r="Q260" i="4" s="1"/>
  <c r="R260" i="4" s="1"/>
  <c r="S260" i="4" s="1"/>
  <c r="T260" i="4" s="1"/>
  <c r="N261" i="4"/>
  <c r="J277" i="1"/>
  <c r="J23" i="1" s="1"/>
  <c r="G277" i="1"/>
  <c r="H277" i="1" s="1"/>
  <c r="J276" i="1"/>
  <c r="G276" i="1"/>
  <c r="H276" i="1" s="1"/>
  <c r="J24" i="1" l="1"/>
  <c r="P18" i="1" s="1"/>
  <c r="O261" i="4"/>
  <c r="P261" i="4" s="1"/>
  <c r="Q261" i="4" s="1"/>
  <c r="R261" i="4" s="1"/>
  <c r="S261" i="4" s="1"/>
  <c r="T261" i="4" s="1"/>
  <c r="N262" i="4"/>
  <c r="O262" i="4" l="1"/>
  <c r="P262" i="4" s="1"/>
  <c r="Q262" i="4" s="1"/>
  <c r="R262" i="4" s="1"/>
  <c r="S262" i="4" s="1"/>
  <c r="T262" i="4" s="1"/>
  <c r="N263" i="4"/>
  <c r="O263" i="4" l="1"/>
  <c r="P263" i="4" s="1"/>
  <c r="Q263" i="4" s="1"/>
  <c r="R263" i="4" s="1"/>
  <c r="S263" i="4" s="1"/>
  <c r="T263" i="4" s="1"/>
  <c r="N264" i="4"/>
  <c r="O264" i="4" l="1"/>
  <c r="P264" i="4" s="1"/>
  <c r="Q264" i="4" s="1"/>
  <c r="R264" i="4" s="1"/>
  <c r="S264" i="4" s="1"/>
  <c r="T264" i="4" s="1"/>
  <c r="N265" i="4"/>
  <c r="O265" i="4" l="1"/>
  <c r="P265" i="4" s="1"/>
  <c r="Q265" i="4" s="1"/>
  <c r="R265" i="4" s="1"/>
  <c r="S265" i="4" s="1"/>
  <c r="T265" i="4" s="1"/>
  <c r="N266" i="4"/>
  <c r="O266" i="4" l="1"/>
  <c r="P266" i="4" s="1"/>
  <c r="Q266" i="4" s="1"/>
  <c r="R266" i="4" s="1"/>
  <c r="S266" i="4" s="1"/>
  <c r="T266" i="4" s="1"/>
  <c r="N267" i="4"/>
  <c r="O267" i="4" l="1"/>
  <c r="P267" i="4" s="1"/>
  <c r="Q267" i="4" s="1"/>
  <c r="R267" i="4" s="1"/>
  <c r="S267" i="4" s="1"/>
  <c r="T267" i="4" s="1"/>
  <c r="N268" i="4"/>
  <c r="O268" i="4" l="1"/>
  <c r="P268" i="4" s="1"/>
  <c r="Q268" i="4" s="1"/>
  <c r="R268" i="4" s="1"/>
  <c r="S268" i="4" s="1"/>
  <c r="T268" i="4" s="1"/>
  <c r="N269" i="4"/>
  <c r="O269" i="4" l="1"/>
  <c r="P269" i="4" s="1"/>
  <c r="Q269" i="4" s="1"/>
  <c r="R269" i="4" s="1"/>
  <c r="S269" i="4" s="1"/>
  <c r="T269" i="4" s="1"/>
  <c r="N270" i="4"/>
  <c r="O270" i="4" l="1"/>
  <c r="P270" i="4" s="1"/>
  <c r="Q270" i="4" s="1"/>
  <c r="R270" i="4" s="1"/>
  <c r="S270" i="4" s="1"/>
  <c r="T270" i="4" s="1"/>
  <c r="N271" i="4"/>
  <c r="O271" i="4" l="1"/>
  <c r="P271" i="4" s="1"/>
  <c r="Q271" i="4" s="1"/>
  <c r="R271" i="4" s="1"/>
  <c r="S271" i="4" s="1"/>
  <c r="T271" i="4" s="1"/>
  <c r="N272" i="4"/>
  <c r="O272" i="4" l="1"/>
  <c r="P272" i="4" s="1"/>
  <c r="Q272" i="4" s="1"/>
  <c r="R272" i="4" s="1"/>
  <c r="S272" i="4" s="1"/>
  <c r="T272" i="4" s="1"/>
  <c r="N273" i="4"/>
  <c r="O273" i="4" l="1"/>
  <c r="P273" i="4" s="1"/>
  <c r="Q273" i="4" s="1"/>
  <c r="R273" i="4" s="1"/>
  <c r="S273" i="4" s="1"/>
  <c r="T273" i="4" s="1"/>
  <c r="N274" i="4"/>
  <c r="O274" i="4" l="1"/>
  <c r="P274" i="4" s="1"/>
  <c r="Q274" i="4" s="1"/>
  <c r="R274" i="4" s="1"/>
  <c r="S274" i="4" s="1"/>
  <c r="T274" i="4" s="1"/>
  <c r="N275" i="4"/>
  <c r="O275" i="4" l="1"/>
  <c r="P275" i="4" s="1"/>
  <c r="Q275" i="4" s="1"/>
  <c r="R275" i="4" s="1"/>
  <c r="S275" i="4" s="1"/>
  <c r="T275" i="4" s="1"/>
  <c r="N276" i="4"/>
  <c r="O276" i="4" l="1"/>
  <c r="P276" i="4" s="1"/>
  <c r="Q276" i="4" s="1"/>
  <c r="R276" i="4" s="1"/>
  <c r="S276" i="4" s="1"/>
  <c r="T276" i="4" s="1"/>
  <c r="N277" i="4"/>
  <c r="O277" i="4" l="1"/>
  <c r="P277" i="4" s="1"/>
  <c r="Q277" i="4" s="1"/>
  <c r="R277" i="4" s="1"/>
  <c r="S277" i="4" s="1"/>
  <c r="T277" i="4" s="1"/>
  <c r="N278" i="4"/>
  <c r="O278" i="4" l="1"/>
  <c r="P278" i="4" s="1"/>
  <c r="Q278" i="4" s="1"/>
  <c r="R278" i="4" s="1"/>
  <c r="S278" i="4" s="1"/>
  <c r="T278" i="4" s="1"/>
  <c r="N279" i="4"/>
  <c r="O279" i="4" l="1"/>
  <c r="P279" i="4" s="1"/>
  <c r="Q279" i="4" s="1"/>
  <c r="R279" i="4" s="1"/>
  <c r="S279" i="4" s="1"/>
  <c r="T279" i="4" s="1"/>
  <c r="N280" i="4"/>
  <c r="O280" i="4" l="1"/>
  <c r="P280" i="4" s="1"/>
  <c r="Q280" i="4" s="1"/>
  <c r="R280" i="4" s="1"/>
  <c r="S280" i="4" s="1"/>
  <c r="T280" i="4" s="1"/>
  <c r="N281" i="4"/>
  <c r="O281" i="4" l="1"/>
  <c r="P281" i="4" s="1"/>
  <c r="Q281" i="4" s="1"/>
  <c r="R281" i="4" s="1"/>
  <c r="S281" i="4" s="1"/>
  <c r="T281" i="4" s="1"/>
  <c r="N282" i="4"/>
  <c r="O282" i="4" l="1"/>
  <c r="P282" i="4" s="1"/>
  <c r="Q282" i="4" s="1"/>
  <c r="R282" i="4" s="1"/>
  <c r="S282" i="4" s="1"/>
  <c r="T282" i="4" s="1"/>
  <c r="N283" i="4"/>
  <c r="O283" i="4" l="1"/>
  <c r="P283" i="4" s="1"/>
  <c r="Q283" i="4" s="1"/>
  <c r="R283" i="4" s="1"/>
  <c r="S283" i="4" s="1"/>
  <c r="T283" i="4" s="1"/>
  <c r="N284" i="4"/>
  <c r="O284" i="4" l="1"/>
  <c r="P284" i="4" s="1"/>
  <c r="Q284" i="4" s="1"/>
  <c r="R284" i="4" s="1"/>
  <c r="S284" i="4" s="1"/>
  <c r="T284" i="4" s="1"/>
  <c r="N285" i="4"/>
  <c r="O285" i="4" l="1"/>
  <c r="P285" i="4" s="1"/>
  <c r="Q285" i="4" s="1"/>
  <c r="R285" i="4" s="1"/>
  <c r="S285" i="4" s="1"/>
  <c r="T285" i="4" s="1"/>
  <c r="N286" i="4"/>
  <c r="O286" i="4" l="1"/>
  <c r="P286" i="4" s="1"/>
  <c r="Q286" i="4" s="1"/>
  <c r="R286" i="4" s="1"/>
  <c r="S286" i="4" s="1"/>
  <c r="T286" i="4" s="1"/>
  <c r="N287" i="4"/>
  <c r="O287" i="4" l="1"/>
  <c r="P287" i="4" s="1"/>
  <c r="Q287" i="4" s="1"/>
  <c r="R287" i="4" s="1"/>
  <c r="S287" i="4" s="1"/>
  <c r="T287" i="4" s="1"/>
  <c r="N288" i="4"/>
  <c r="O288" i="4" l="1"/>
  <c r="P288" i="4" s="1"/>
  <c r="Q288" i="4" s="1"/>
  <c r="R288" i="4" s="1"/>
  <c r="S288" i="4" s="1"/>
  <c r="T288" i="4" s="1"/>
  <c r="N289" i="4"/>
  <c r="O289" i="4" l="1"/>
  <c r="P289" i="4" s="1"/>
  <c r="Q289" i="4" s="1"/>
  <c r="R289" i="4" s="1"/>
  <c r="S289" i="4" s="1"/>
  <c r="T289" i="4" s="1"/>
  <c r="N290" i="4"/>
  <c r="O290" i="4" l="1"/>
  <c r="P290" i="4" s="1"/>
  <c r="Q290" i="4" s="1"/>
  <c r="R290" i="4" s="1"/>
  <c r="S290" i="4" s="1"/>
  <c r="T290" i="4" s="1"/>
  <c r="N291" i="4"/>
  <c r="O291" i="4" l="1"/>
  <c r="P291" i="4" s="1"/>
  <c r="Q291" i="4" s="1"/>
  <c r="R291" i="4" s="1"/>
  <c r="S291" i="4" s="1"/>
  <c r="T291" i="4" s="1"/>
  <c r="N292" i="4"/>
  <c r="O292" i="4" l="1"/>
  <c r="P292" i="4" s="1"/>
  <c r="Q292" i="4" s="1"/>
  <c r="R292" i="4" s="1"/>
  <c r="S292" i="4" s="1"/>
  <c r="T292" i="4" s="1"/>
  <c r="N293" i="4"/>
  <c r="O293" i="4" l="1"/>
  <c r="P293" i="4" s="1"/>
  <c r="Q293" i="4" s="1"/>
  <c r="R293" i="4" s="1"/>
  <c r="S293" i="4" s="1"/>
  <c r="T293" i="4" s="1"/>
  <c r="N294" i="4"/>
  <c r="O294" i="4" l="1"/>
  <c r="P294" i="4" s="1"/>
  <c r="Q294" i="4" s="1"/>
  <c r="R294" i="4" s="1"/>
  <c r="S294" i="4" s="1"/>
  <c r="T294" i="4" s="1"/>
  <c r="N295" i="4"/>
  <c r="O295" i="4" l="1"/>
  <c r="P295" i="4" s="1"/>
  <c r="Q295" i="4" s="1"/>
  <c r="R295" i="4" s="1"/>
  <c r="S295" i="4" s="1"/>
  <c r="T295" i="4" s="1"/>
  <c r="N296" i="4"/>
  <c r="O296" i="4" l="1"/>
  <c r="P296" i="4" s="1"/>
  <c r="Q296" i="4" s="1"/>
  <c r="R296" i="4" s="1"/>
  <c r="S296" i="4" s="1"/>
  <c r="T296" i="4" s="1"/>
  <c r="N297" i="4"/>
  <c r="O297" i="4" l="1"/>
  <c r="P297" i="4" s="1"/>
  <c r="Q297" i="4" s="1"/>
  <c r="R297" i="4" s="1"/>
  <c r="S297" i="4" s="1"/>
  <c r="T297" i="4" s="1"/>
  <c r="N298" i="4"/>
  <c r="O298" i="4" l="1"/>
  <c r="P298" i="4" s="1"/>
  <c r="Q298" i="4" s="1"/>
  <c r="R298" i="4" s="1"/>
  <c r="S298" i="4" s="1"/>
  <c r="T298" i="4" s="1"/>
  <c r="N299" i="4"/>
  <c r="O299" i="4" l="1"/>
  <c r="P299" i="4" s="1"/>
  <c r="Q299" i="4" s="1"/>
  <c r="R299" i="4" s="1"/>
  <c r="S299" i="4" s="1"/>
  <c r="T299" i="4" s="1"/>
  <c r="N300" i="4"/>
  <c r="O300" i="4" l="1"/>
  <c r="P300" i="4" s="1"/>
  <c r="Q300" i="4" s="1"/>
  <c r="R300" i="4" s="1"/>
  <c r="S300" i="4" s="1"/>
  <c r="T300" i="4" s="1"/>
  <c r="N301" i="4"/>
  <c r="O301" i="4" l="1"/>
  <c r="P301" i="4" s="1"/>
  <c r="Q301" i="4" s="1"/>
  <c r="R301" i="4" s="1"/>
  <c r="S301" i="4" s="1"/>
  <c r="T301" i="4" s="1"/>
  <c r="N302" i="4"/>
  <c r="O302" i="4" l="1"/>
  <c r="P302" i="4" s="1"/>
  <c r="Q302" i="4" s="1"/>
  <c r="R302" i="4" s="1"/>
  <c r="S302" i="4" s="1"/>
  <c r="T302" i="4" s="1"/>
  <c r="N303" i="4"/>
  <c r="O303" i="4" l="1"/>
  <c r="P303" i="4" s="1"/>
  <c r="Q303" i="4" s="1"/>
  <c r="R303" i="4" s="1"/>
  <c r="S303" i="4" s="1"/>
  <c r="T303" i="4" s="1"/>
  <c r="N304" i="4"/>
  <c r="O304" i="4" l="1"/>
  <c r="P304" i="4" s="1"/>
  <c r="Q304" i="4" s="1"/>
  <c r="R304" i="4" s="1"/>
  <c r="S304" i="4" s="1"/>
  <c r="T304" i="4" s="1"/>
  <c r="N305" i="4"/>
  <c r="O305" i="4" l="1"/>
  <c r="P305" i="4" s="1"/>
  <c r="Q305" i="4" s="1"/>
  <c r="R305" i="4" s="1"/>
  <c r="S305" i="4" s="1"/>
  <c r="T305" i="4" s="1"/>
  <c r="N306" i="4"/>
  <c r="O306" i="4" l="1"/>
  <c r="P306" i="4" s="1"/>
  <c r="Q306" i="4" s="1"/>
  <c r="R306" i="4" s="1"/>
  <c r="S306" i="4" s="1"/>
  <c r="T306" i="4" s="1"/>
  <c r="N307" i="4"/>
  <c r="O307" i="4" l="1"/>
  <c r="P307" i="4" s="1"/>
  <c r="Q307" i="4" s="1"/>
  <c r="R307" i="4" s="1"/>
  <c r="S307" i="4" s="1"/>
  <c r="T307" i="4" s="1"/>
  <c r="N308" i="4"/>
  <c r="O308" i="4" l="1"/>
  <c r="P308" i="4" s="1"/>
  <c r="Q308" i="4" s="1"/>
  <c r="R308" i="4" s="1"/>
  <c r="S308" i="4" s="1"/>
  <c r="T308" i="4" s="1"/>
  <c r="N309" i="4"/>
  <c r="O309" i="4" s="1"/>
  <c r="P309" i="4" s="1"/>
  <c r="Q309" i="4" s="1"/>
  <c r="R309" i="4" s="1"/>
  <c r="S309" i="4" s="1"/>
  <c r="T309" i="4" s="1"/>
  <c r="Q3" i="4" s="1"/>
  <c r="C27" i="4" s="1"/>
  <c r="C39" i="4" l="1"/>
</calcChain>
</file>

<file path=xl/sharedStrings.xml><?xml version="1.0" encoding="utf-8"?>
<sst xmlns="http://schemas.openxmlformats.org/spreadsheetml/2006/main" count="145" uniqueCount="99">
  <si>
    <t>Sales distribution</t>
  </si>
  <si>
    <t>number sold</t>
  </si>
  <si>
    <t>prob</t>
  </si>
  <si>
    <t>cost</t>
  </si>
  <si>
    <t>revenue</t>
  </si>
  <si>
    <t>R/program</t>
  </si>
  <si>
    <t xml:space="preserve">salvage </t>
  </si>
  <si>
    <t>game i</t>
  </si>
  <si>
    <t>X_i</t>
  </si>
  <si>
    <t>R_i</t>
  </si>
  <si>
    <t>seed</t>
  </si>
  <si>
    <t>increment</t>
  </si>
  <si>
    <t>multp</t>
  </si>
  <si>
    <t>mod</t>
  </si>
  <si>
    <t>m</t>
  </si>
  <si>
    <t>a</t>
  </si>
  <si>
    <t>c</t>
  </si>
  <si>
    <t>x_0</t>
  </si>
  <si>
    <t>LB</t>
  </si>
  <si>
    <t>UB</t>
  </si>
  <si>
    <t># sold</t>
  </si>
  <si>
    <t>Avg Profit</t>
  </si>
  <si>
    <t>Good weather Sales distribution</t>
  </si>
  <si>
    <t>Poor weather Sales distribution</t>
  </si>
  <si>
    <t>#printed</t>
  </si>
  <si>
    <t>Recall the economic order quantity (EOQ) model that you would have covered in Logistics 214.</t>
  </si>
  <si>
    <t>Under conditions of certainty, we assume that both lead time and demand is known and constant.</t>
  </si>
  <si>
    <t>However, this is (most) often not the case in real world inventory management situtations.</t>
  </si>
  <si>
    <r>
      <t>Simulation is very useful to simulate inventory management policies, where both demand and lead time are variable (</t>
    </r>
    <r>
      <rPr>
        <i/>
        <sz val="11"/>
        <color theme="1"/>
        <rFont val="Calibri"/>
        <family val="2"/>
        <scheme val="minor"/>
      </rPr>
      <t>probabilistic</t>
    </r>
    <r>
      <rPr>
        <sz val="11"/>
        <color theme="1"/>
        <rFont val="Calibri"/>
        <family val="2"/>
        <scheme val="minor"/>
      </rPr>
      <t>).</t>
    </r>
  </si>
  <si>
    <t>programs</t>
  </si>
  <si>
    <t>Total printing cost</t>
  </si>
  <si>
    <t>Avg revenue</t>
  </si>
  <si>
    <t>per game</t>
  </si>
  <si>
    <t>Suppose that the previous discrete distribution only applies if the weather is "good".</t>
  </si>
  <si>
    <t>See distibution of programs sold in poor weather on this sheet.</t>
  </si>
  <si>
    <t>Assume a 20% chance of poor weather.</t>
  </si>
  <si>
    <t>simulate sales for 250 games and recalculate average profit per game. How many programs should they print?</t>
  </si>
  <si>
    <t>13-20</t>
  </si>
  <si>
    <r>
      <t xml:space="preserve">To start, let's simulate scenarios where </t>
    </r>
    <r>
      <rPr>
        <u/>
        <sz val="11"/>
        <color theme="1"/>
        <rFont val="Calibri"/>
        <family val="2"/>
        <scheme val="minor"/>
      </rPr>
      <t>demand</t>
    </r>
    <r>
      <rPr>
        <sz val="11"/>
        <color theme="1"/>
        <rFont val="Calibri"/>
        <family val="2"/>
        <scheme val="minor"/>
      </rPr>
      <t xml:space="preserve"> is variable. </t>
    </r>
  </si>
  <si>
    <t>The examples in this workbook is adapted from 13-19 and 13-20 in Render and Stair.</t>
  </si>
  <si>
    <t>Suppose a university sells a variety of items to generate revenue during home football / rugby games, including match day programs (booklets).</t>
  </si>
  <si>
    <t>Simulate program sales for 250 games. Calculate avg profit per game if 2500 programs are printed. What if 2600 are printed? 2300?</t>
  </si>
  <si>
    <t>1st step</t>
  </si>
  <si>
    <t xml:space="preserve">Key input variables </t>
  </si>
  <si>
    <t>P</t>
  </si>
  <si>
    <t>Demand_i</t>
  </si>
  <si>
    <t>vs Sim</t>
  </si>
  <si>
    <t>Actual sold</t>
  </si>
  <si>
    <t xml:space="preserve">leftovers </t>
  </si>
  <si>
    <t>If actual sold</t>
  </si>
  <si>
    <t>leftovers</t>
  </si>
  <si>
    <t>avg</t>
  </si>
  <si>
    <t xml:space="preserve">#printed </t>
  </si>
  <si>
    <t xml:space="preserve">Avg Profit </t>
  </si>
  <si>
    <t>in data ribbon</t>
  </si>
  <si>
    <t>Exp.  #sold</t>
  </si>
  <si>
    <t>Weather</t>
  </si>
  <si>
    <t>Good</t>
  </si>
  <si>
    <t>Bad</t>
  </si>
  <si>
    <t>Prob</t>
  </si>
  <si>
    <t xml:space="preserve">Complimentory event </t>
  </si>
  <si>
    <t>weather</t>
  </si>
  <si>
    <t>#sold</t>
  </si>
  <si>
    <t>Actual Sold</t>
  </si>
  <si>
    <t>Leftovers</t>
  </si>
  <si>
    <t>Revenure</t>
  </si>
  <si>
    <t>Two complimentory events [Good/Poor]</t>
  </si>
  <si>
    <t xml:space="preserve">Different demand distributions/ Discrete events </t>
  </si>
  <si>
    <t xml:space="preserve">Mean </t>
  </si>
  <si>
    <t>SD</t>
  </si>
  <si>
    <t>Diaries ordered</t>
  </si>
  <si>
    <t xml:space="preserve">Cost to print </t>
  </si>
  <si>
    <t>Min</t>
  </si>
  <si>
    <t xml:space="preserve">Order in multiples of </t>
  </si>
  <si>
    <t>Orders</t>
  </si>
  <si>
    <t xml:space="preserve">Diairies collected </t>
  </si>
  <si>
    <t xml:space="preserve">slavage income </t>
  </si>
  <si>
    <t>income from leftovers</t>
  </si>
  <si>
    <t>Net cost of each order</t>
  </si>
  <si>
    <t xml:space="preserve">Leftover diaries </t>
  </si>
  <si>
    <t>Salvage price (per diary)</t>
  </si>
  <si>
    <t>M</t>
  </si>
  <si>
    <t>0-200</t>
  </si>
  <si>
    <t>A</t>
  </si>
  <si>
    <t>200-400</t>
  </si>
  <si>
    <t>C</t>
  </si>
  <si>
    <t>more than 400</t>
  </si>
  <si>
    <t>X_0</t>
  </si>
  <si>
    <t>DATA TABLE FOR B</t>
  </si>
  <si>
    <t>Net cost</t>
  </si>
  <si>
    <t>B</t>
  </si>
  <si>
    <t>ORDER QUANT</t>
  </si>
  <si>
    <t xml:space="preserve">WHAT IF </t>
  </si>
  <si>
    <r>
      <t xml:space="preserve">Based on past sales we know that a minimum of 2300 and a maximum of 2700 programs are sold, and follows the following </t>
    </r>
    <r>
      <rPr>
        <b/>
        <sz val="11"/>
        <color theme="1"/>
        <rFont val="Calibri"/>
        <family val="2"/>
        <scheme val="minor"/>
      </rPr>
      <t>discrete probability distribution:</t>
    </r>
  </si>
  <si>
    <t xml:space="preserve">Frist step </t>
  </si>
  <si>
    <t xml:space="preserve">New/ Additional </t>
  </si>
  <si>
    <t xml:space="preserve">demand </t>
  </si>
  <si>
    <t>Q</t>
  </si>
  <si>
    <t xml:space="preserve">AVG net COST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</si>
</sst>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R&quot;#,##0;[Red]\-&quot;R&quot;#,##0"/>
    <numFmt numFmtId="165" formatCode="_-&quot;R&quot;* #,##0.00_-;\-&quot;R&quot;* #,##0.00_-;_-&quot;R&quot;* &quot;-&quot;??_-;_-@_-"/>
    <numFmt numFmtId="166" formatCode="_(&quot;R&quot;* #,##0.00_);_(&quot;R&quot;* \(#,##0.00\);_(&quot;R&quot;* &quot;-&quot;??_);_(@_)"/>
  </numFmts>
  <fonts count="6" x14ac:knownFonts="1">
    <font>
      <sz val="11"/>
      <color theme="1"/>
      <name val="Calibri"/>
      <family val="2"/>
      <scheme val="minor"/>
    </font>
    <font>
      <sz val="11"/>
      <color theme="1"/>
      <name val="Calibri"/>
      <family val="2"/>
      <scheme val="minor"/>
    </font>
    <font>
      <i/>
      <sz val="11"/>
      <color theme="1"/>
      <name val="Calibri"/>
      <family val="2"/>
      <scheme val="minor"/>
    </font>
    <font>
      <u/>
      <sz val="11"/>
      <color theme="1"/>
      <name val="Calibri"/>
      <family val="2"/>
      <scheme val="minor"/>
    </font>
    <font>
      <b/>
      <sz val="11"/>
      <color theme="1"/>
      <name val="Calibri"/>
      <family val="2"/>
      <scheme val="minor"/>
    </font>
    <font>
      <sz val="11"/>
      <color theme="2" tint="-0.249977111117893"/>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2"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165" fontId="1" fillId="0" borderId="0" applyFont="0" applyFill="0" applyBorder="0" applyAlignment="0" applyProtection="0"/>
  </cellStyleXfs>
  <cellXfs count="80">
    <xf numFmtId="0" fontId="0" fillId="0" borderId="0" xfId="0"/>
    <xf numFmtId="165"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shrinkToFit="1"/>
    </xf>
    <xf numFmtId="166" fontId="0" fillId="0" borderId="0" xfId="0" applyNumberFormat="1"/>
    <xf numFmtId="165" fontId="0" fillId="0" borderId="5" xfId="0" applyNumberFormat="1" applyBorder="1"/>
    <xf numFmtId="165" fontId="0" fillId="0" borderId="7" xfId="0" applyNumberFormat="1" applyBorder="1"/>
    <xf numFmtId="0" fontId="0" fillId="0" borderId="1" xfId="0" applyBorder="1"/>
    <xf numFmtId="0" fontId="0" fillId="3" borderId="10" xfId="0" applyFill="1" applyBorder="1"/>
    <xf numFmtId="0" fontId="0" fillId="3" borderId="12" xfId="0" applyFill="1" applyBorder="1"/>
    <xf numFmtId="0" fontId="0" fillId="3" borderId="4" xfId="0" applyFill="1" applyBorder="1"/>
    <xf numFmtId="165" fontId="0" fillId="3" borderId="0" xfId="1" applyFont="1" applyFill="1" applyBorder="1"/>
    <xf numFmtId="0" fontId="0" fillId="3" borderId="5" xfId="0" applyFill="1" applyBorder="1"/>
    <xf numFmtId="165" fontId="0" fillId="3" borderId="0" xfId="0" applyNumberFormat="1" applyFill="1"/>
    <xf numFmtId="0" fontId="0" fillId="3" borderId="6" xfId="0" applyFill="1" applyBorder="1"/>
    <xf numFmtId="0" fontId="0" fillId="3" borderId="7" xfId="0" applyFill="1" applyBorder="1"/>
    <xf numFmtId="0" fontId="0" fillId="4" borderId="2" xfId="0" applyFill="1" applyBorder="1"/>
    <xf numFmtId="165" fontId="0" fillId="4" borderId="8" xfId="1" applyFont="1" applyFill="1" applyBorder="1"/>
    <xf numFmtId="0" fontId="0" fillId="4" borderId="3" xfId="0" applyFill="1" applyBorder="1"/>
    <xf numFmtId="0" fontId="0" fillId="4" borderId="4" xfId="0" applyFill="1" applyBorder="1"/>
    <xf numFmtId="165" fontId="0" fillId="4" borderId="0" xfId="1" applyFont="1" applyFill="1" applyBorder="1"/>
    <xf numFmtId="0" fontId="0" fillId="4" borderId="5" xfId="0" applyFill="1" applyBorder="1"/>
    <xf numFmtId="0" fontId="0" fillId="4" borderId="6" xfId="0" applyFill="1" applyBorder="1"/>
    <xf numFmtId="0" fontId="0" fillId="4" borderId="9" xfId="0" applyFill="1" applyBorder="1"/>
    <xf numFmtId="0" fontId="0" fillId="4" borderId="7"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3" borderId="2" xfId="0" applyFill="1" applyBorder="1"/>
    <xf numFmtId="0" fontId="0" fillId="3" borderId="8" xfId="0" applyFill="1" applyBorder="1"/>
    <xf numFmtId="0" fontId="0" fillId="3" borderId="0" xfId="0" applyFill="1"/>
    <xf numFmtId="0" fontId="0" fillId="3" borderId="11" xfId="0" applyFill="1" applyBorder="1"/>
    <xf numFmtId="0" fontId="0" fillId="3" borderId="9" xfId="0" applyFill="1" applyBorder="1"/>
    <xf numFmtId="165" fontId="0" fillId="0" borderId="8" xfId="1" applyFont="1" applyBorder="1"/>
    <xf numFmtId="165" fontId="0" fillId="0" borderId="0" xfId="1" applyFont="1" applyBorder="1"/>
    <xf numFmtId="0" fontId="0" fillId="0" borderId="8" xfId="1" applyNumberFormat="1" applyFont="1" applyBorder="1"/>
    <xf numFmtId="165" fontId="0" fillId="0" borderId="9" xfId="0" applyNumberFormat="1" applyBorder="1"/>
    <xf numFmtId="0" fontId="0" fillId="5" borderId="10" xfId="0" applyFill="1" applyBorder="1"/>
    <xf numFmtId="0" fontId="0" fillId="5" borderId="11" xfId="0" applyFill="1" applyBorder="1"/>
    <xf numFmtId="0" fontId="0" fillId="5" borderId="12" xfId="0" applyFill="1" applyBorder="1"/>
    <xf numFmtId="0" fontId="0" fillId="6" borderId="0" xfId="0" applyFill="1"/>
    <xf numFmtId="0" fontId="4" fillId="6" borderId="0" xfId="0" applyFont="1" applyFill="1"/>
    <xf numFmtId="0" fontId="0" fillId="6" borderId="10" xfId="0" applyFill="1" applyBorder="1"/>
    <xf numFmtId="0" fontId="0" fillId="6" borderId="11" xfId="0" applyFill="1" applyBorder="1"/>
    <xf numFmtId="0" fontId="0" fillId="6" borderId="12" xfId="0" applyFill="1" applyBorder="1"/>
    <xf numFmtId="0" fontId="0" fillId="2" borderId="0" xfId="0" applyFill="1"/>
    <xf numFmtId="0" fontId="5" fillId="0" borderId="14" xfId="0" applyFont="1" applyBorder="1"/>
    <xf numFmtId="0" fontId="5" fillId="0" borderId="0" xfId="0" applyFont="1"/>
    <xf numFmtId="165" fontId="0" fillId="3" borderId="9" xfId="0" applyNumberFormat="1" applyFill="1" applyBorder="1"/>
    <xf numFmtId="0" fontId="0" fillId="2" borderId="11" xfId="1" applyNumberFormat="1" applyFont="1" applyFill="1" applyBorder="1"/>
    <xf numFmtId="0" fontId="0" fillId="2" borderId="2" xfId="0" applyFill="1" applyBorder="1"/>
    <xf numFmtId="0" fontId="0" fillId="2" borderId="8"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9" xfId="0" applyFill="1" applyBorder="1"/>
    <xf numFmtId="0" fontId="0" fillId="2" borderId="7" xfId="0" applyFill="1" applyBorder="1"/>
    <xf numFmtId="0" fontId="0" fillId="2" borderId="11" xfId="0" applyFill="1" applyBorder="1"/>
    <xf numFmtId="164" fontId="0" fillId="0" borderId="5" xfId="0" applyNumberFormat="1" applyBorder="1"/>
    <xf numFmtId="164" fontId="0" fillId="0" borderId="7" xfId="0" applyNumberFormat="1" applyBorder="1"/>
    <xf numFmtId="0" fontId="4" fillId="0" borderId="10" xfId="0" applyFont="1" applyBorder="1"/>
    <xf numFmtId="0" fontId="4" fillId="0" borderId="12" xfId="0" applyFont="1" applyBorder="1"/>
    <xf numFmtId="0" fontId="4" fillId="7" borderId="11" xfId="0" applyFont="1" applyFill="1" applyBorder="1"/>
    <xf numFmtId="0" fontId="0" fillId="7" borderId="0" xfId="0" applyFill="1"/>
    <xf numFmtId="0" fontId="0" fillId="7" borderId="9" xfId="0" applyFill="1" applyBorder="1"/>
    <xf numFmtId="3" fontId="0" fillId="0" borderId="3" xfId="0" applyNumberFormat="1" applyBorder="1"/>
    <xf numFmtId="0" fontId="0" fillId="6" borderId="18" xfId="0" applyFill="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'13-19'!$A$12</c:f>
              <c:strCache>
                <c:ptCount val="1"/>
                <c:pt idx="0">
                  <c:v># sold</c:v>
                </c:pt>
              </c:strCache>
            </c:strRef>
          </c:tx>
          <c:spPr>
            <a:solidFill>
              <a:schemeClr val="accent1"/>
            </a:solidFill>
            <a:ln>
              <a:noFill/>
            </a:ln>
            <a:effectLst/>
          </c:spPr>
          <c:invertIfNegative val="0"/>
          <c:val>
            <c:numRef>
              <c:f>'13-19'!$A$13:$A$17</c:f>
              <c:numCache>
                <c:formatCode>General</c:formatCode>
                <c:ptCount val="5"/>
                <c:pt idx="0">
                  <c:v>2300</c:v>
                </c:pt>
                <c:pt idx="1">
                  <c:v>2400</c:v>
                </c:pt>
                <c:pt idx="2">
                  <c:v>2500</c:v>
                </c:pt>
                <c:pt idx="3">
                  <c:v>2600</c:v>
                </c:pt>
                <c:pt idx="4">
                  <c:v>2700</c:v>
                </c:pt>
              </c:numCache>
            </c:numRef>
          </c:val>
          <c:extLst>
            <c:ext xmlns:c16="http://schemas.microsoft.com/office/drawing/2014/chart" uri="{C3380CC4-5D6E-409C-BE32-E72D297353CC}">
              <c16:uniqueId val="{00000000-D9BB-4D4E-88B8-415EE829BA36}"/>
            </c:ext>
          </c:extLst>
        </c:ser>
        <c:ser>
          <c:idx val="1"/>
          <c:order val="1"/>
          <c:tx>
            <c:strRef>
              <c:f>'13-19'!$B$12</c:f>
              <c:strCache>
                <c:ptCount val="1"/>
                <c:pt idx="0">
                  <c:v>prob</c:v>
                </c:pt>
              </c:strCache>
            </c:strRef>
          </c:tx>
          <c:spPr>
            <a:solidFill>
              <a:schemeClr val="accent2"/>
            </a:solidFill>
            <a:ln>
              <a:noFill/>
            </a:ln>
            <a:effectLst/>
          </c:spPr>
          <c:invertIfNegative val="0"/>
          <c:val>
            <c:numRef>
              <c:f>'13-19'!$B$13:$B$17</c:f>
              <c:numCache>
                <c:formatCode>General</c:formatCode>
                <c:ptCount val="5"/>
                <c:pt idx="0">
                  <c:v>0.15</c:v>
                </c:pt>
                <c:pt idx="1">
                  <c:v>0.22</c:v>
                </c:pt>
                <c:pt idx="2">
                  <c:v>0.24</c:v>
                </c:pt>
                <c:pt idx="3">
                  <c:v>0.21</c:v>
                </c:pt>
                <c:pt idx="4">
                  <c:v>0.18</c:v>
                </c:pt>
              </c:numCache>
            </c:numRef>
          </c:val>
          <c:extLst>
            <c:ext xmlns:c16="http://schemas.microsoft.com/office/drawing/2014/chart" uri="{C3380CC4-5D6E-409C-BE32-E72D297353CC}">
              <c16:uniqueId val="{00000001-D9BB-4D4E-88B8-415EE829BA36}"/>
            </c:ext>
          </c:extLst>
        </c:ser>
        <c:dLbls>
          <c:showLegendKey val="0"/>
          <c:showVal val="0"/>
          <c:showCatName val="0"/>
          <c:showSerName val="0"/>
          <c:showPercent val="0"/>
          <c:showBubbleSize val="0"/>
        </c:dLbls>
        <c:gapWidth val="219"/>
        <c:overlap val="-27"/>
        <c:axId val="2064216080"/>
        <c:axId val="546686512"/>
      </c:barChart>
      <c:catAx>
        <c:axId val="20642160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86512"/>
        <c:crosses val="autoZero"/>
        <c:auto val="1"/>
        <c:lblAlgn val="ctr"/>
        <c:lblOffset val="100"/>
        <c:noMultiLvlLbl val="0"/>
      </c:catAx>
      <c:valAx>
        <c:axId val="54668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216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542925</xdr:colOff>
      <xdr:row>1</xdr:row>
      <xdr:rowOff>14287</xdr:rowOff>
    </xdr:from>
    <xdr:to>
      <xdr:col>21</xdr:col>
      <xdr:colOff>238125</xdr:colOff>
      <xdr:row>15</xdr:row>
      <xdr:rowOff>90487</xdr:rowOff>
    </xdr:to>
    <xdr:graphicFrame macro="">
      <xdr:nvGraphicFramePr>
        <xdr:cNvPr id="3" name="Chart 2">
          <a:extLst>
            <a:ext uri="{FF2B5EF4-FFF2-40B4-BE49-F238E27FC236}">
              <a16:creationId xmlns:a16="http://schemas.microsoft.com/office/drawing/2014/main" id="{3DF2CF6C-0F35-4F3E-95D8-BBDB673DD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9525</xdr:colOff>
      <xdr:row>19</xdr:row>
      <xdr:rowOff>133350</xdr:rowOff>
    </xdr:to>
    <xdr:sp macro="" textlink="">
      <xdr:nvSpPr>
        <xdr:cNvPr id="2" name="TextBox 1">
          <a:extLst>
            <a:ext uri="{FF2B5EF4-FFF2-40B4-BE49-F238E27FC236}">
              <a16:creationId xmlns:a16="http://schemas.microsoft.com/office/drawing/2014/main" id="{23E2BA80-7644-441D-AA32-6B3A9E87515A}"/>
            </a:ext>
          </a:extLst>
        </xdr:cNvPr>
        <xdr:cNvSpPr txBox="1"/>
      </xdr:nvSpPr>
      <xdr:spPr>
        <a:xfrm>
          <a:off x="0" y="0"/>
          <a:ext cx="9629775" cy="3752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Question</a:t>
          </a:r>
          <a:endParaRPr lang="en-US" sz="1100" b="1"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 university provides s</a:t>
          </a:r>
          <a:r>
            <a:rPr lang="en-US" sz="1100">
              <a:solidFill>
                <a:schemeClr val="dk1"/>
              </a:solidFill>
              <a:effectLst/>
              <a:latin typeface="+mn-lt"/>
              <a:ea typeface="+mn-ea"/>
              <a:cs typeface="+mn-cs"/>
            </a:rPr>
            <a:t>tudents</a:t>
          </a:r>
          <a:r>
            <a:rPr lang="en-US" sz="1100" baseline="0">
              <a:solidFill>
                <a:schemeClr val="dk1"/>
              </a:solidFill>
              <a:effectLst/>
              <a:latin typeface="+mn-lt"/>
              <a:ea typeface="+mn-ea"/>
              <a:cs typeface="+mn-cs"/>
            </a:rPr>
            <a:t> with a customised diary / daily planner a</a:t>
          </a:r>
          <a:r>
            <a:rPr lang="en-US" sz="1100">
              <a:solidFill>
                <a:schemeClr val="dk1"/>
              </a:solidFill>
              <a:effectLst/>
              <a:latin typeface="+mn-lt"/>
              <a:ea typeface="+mn-ea"/>
              <a:cs typeface="+mn-cs"/>
            </a:rPr>
            <a:t>t the</a:t>
          </a:r>
          <a:r>
            <a:rPr lang="en-US" sz="1100" baseline="0">
              <a:solidFill>
                <a:schemeClr val="dk1"/>
              </a:solidFill>
              <a:effectLst/>
              <a:latin typeface="+mn-lt"/>
              <a:ea typeface="+mn-ea"/>
              <a:cs typeface="+mn-cs"/>
            </a:rPr>
            <a:t> start of each academic year and must decide how many diaries to order for the next year. The university currently has approximately 31 500 enrolled students, but not everyone will collect a diary (some study on other campuses, others are part-time students, and not everyone registers at the start of the year).</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Based on information from previous years, we can determine that the number of diaries collected by students </a:t>
          </a:r>
          <a:r>
            <a:rPr lang="en-US" sz="1100" b="1" baseline="0">
              <a:solidFill>
                <a:schemeClr val="dk1"/>
              </a:solidFill>
              <a:effectLst/>
              <a:latin typeface="+mn-lt"/>
              <a:ea typeface="+mn-ea"/>
              <a:cs typeface="+mn-cs"/>
            </a:rPr>
            <a:t>is normal distributed </a:t>
          </a:r>
          <a:r>
            <a:rPr lang="en-US" sz="1100" baseline="0">
              <a:solidFill>
                <a:schemeClr val="dk1"/>
              </a:solidFill>
              <a:effectLst/>
              <a:latin typeface="+mn-lt"/>
              <a:ea typeface="+mn-ea"/>
              <a:cs typeface="+mn-cs"/>
            </a:rPr>
            <a:t>with a mean </a:t>
          </a:r>
          <a:r>
            <a:rPr lang="en-US" sz="1100" b="1" baseline="0">
              <a:solidFill>
                <a:schemeClr val="dk1"/>
              </a:solidFill>
              <a:effectLst/>
              <a:latin typeface="+mn-lt"/>
              <a:ea typeface="+mn-ea"/>
              <a:cs typeface="+mn-cs"/>
            </a:rPr>
            <a:t>of 18 000, and a standard deviation of </a:t>
          </a:r>
          <a:r>
            <a:rPr lang="en-US" sz="1100" b="1" baseline="0">
              <a:solidFill>
                <a:srgbClr val="00B050"/>
              </a:solidFill>
              <a:effectLst/>
              <a:latin typeface="+mn-lt"/>
              <a:ea typeface="+mn-ea"/>
              <a:cs typeface="+mn-cs"/>
            </a:rPr>
            <a:t>600 </a:t>
          </a:r>
          <a:r>
            <a:rPr lang="en-US" sz="1100" baseline="0">
              <a:solidFill>
                <a:srgbClr val="00B050"/>
              </a:solidFill>
              <a:effectLst/>
              <a:latin typeface="+mn-lt"/>
              <a:ea typeface="+mn-ea"/>
              <a:cs typeface="+mn-cs"/>
            </a:rPr>
            <a:t>(hint: round to the nearest integer to represent whole diaries)</a:t>
          </a:r>
          <a:r>
            <a:rPr lang="en-US" sz="1100" baseline="0">
              <a:solidFill>
                <a:schemeClr val="dk1"/>
              </a:solidFill>
              <a:effectLst/>
              <a:latin typeface="+mn-lt"/>
              <a:ea typeface="+mn-ea"/>
              <a:cs typeface="+mn-cs"/>
            </a:rPr>
            <a:t>.</a:t>
          </a:r>
          <a:endParaRPr lang="en-ZA">
            <a:effectLst/>
          </a:endParaRPr>
        </a:p>
        <a:p>
          <a:endParaRPr lang="en-US" sz="1100">
            <a:solidFill>
              <a:schemeClr val="dk1"/>
            </a:solidFill>
            <a:effectLst/>
            <a:latin typeface="+mn-lt"/>
            <a:ea typeface="+mn-ea"/>
            <a:cs typeface="+mn-cs"/>
          </a:endParaRPr>
        </a:p>
        <a:p>
          <a:r>
            <a:rPr lang="en-US" sz="1100">
              <a:solidFill>
                <a:srgbClr val="00B050"/>
              </a:solidFill>
              <a:effectLst/>
              <a:latin typeface="+mn-lt"/>
              <a:ea typeface="+mn-ea"/>
              <a:cs typeface="+mn-cs"/>
            </a:rPr>
            <a:t>The</a:t>
          </a:r>
          <a:r>
            <a:rPr lang="en-US" sz="1100" baseline="0">
              <a:solidFill>
                <a:srgbClr val="00B050"/>
              </a:solidFill>
              <a:effectLst/>
              <a:latin typeface="+mn-lt"/>
              <a:ea typeface="+mn-ea"/>
              <a:cs typeface="+mn-cs"/>
            </a:rPr>
            <a:t> cost to print a diary is R65</a:t>
          </a:r>
          <a:r>
            <a:rPr lang="en-US" sz="1100" baseline="0">
              <a:solidFill>
                <a:schemeClr val="dk1"/>
              </a:solidFill>
              <a:effectLst/>
              <a:latin typeface="+mn-lt"/>
              <a:ea typeface="+mn-ea"/>
              <a:cs typeface="+mn-cs"/>
            </a:rPr>
            <a:t>, and any remaining diaries can be sold at the university's shop. The price that the shop can charge per diary is dependent on the number of diaries that are </a:t>
          </a:r>
          <a:r>
            <a:rPr lang="en-US" sz="1100" u="sng" baseline="0">
              <a:solidFill>
                <a:schemeClr val="dk1"/>
              </a:solidFill>
              <a:effectLst/>
              <a:latin typeface="+mn-lt"/>
              <a:ea typeface="+mn-ea"/>
              <a:cs typeface="+mn-cs"/>
            </a:rPr>
            <a:t>left over</a:t>
          </a:r>
          <a:r>
            <a:rPr lang="en-US" sz="1100" baseline="0">
              <a:solidFill>
                <a:schemeClr val="dk1"/>
              </a:solidFill>
              <a:effectLst/>
              <a:latin typeface="+mn-lt"/>
              <a:ea typeface="+mn-ea"/>
              <a:cs typeface="+mn-cs"/>
            </a:rPr>
            <a:t>, as shown by the table below (hint: add a "lower bound" column and use VLOOKUP- or XLOOKUP-function). The printers require a </a:t>
          </a:r>
          <a:r>
            <a:rPr lang="en-US" sz="1100" b="1" baseline="0">
              <a:solidFill>
                <a:schemeClr val="dk1"/>
              </a:solidFill>
              <a:effectLst/>
              <a:latin typeface="+mn-lt"/>
              <a:ea typeface="+mn-ea"/>
              <a:cs typeface="+mn-cs"/>
            </a:rPr>
            <a:t>minimum order quantity of 15 000 diaries</a:t>
          </a:r>
          <a:r>
            <a:rPr lang="en-US" sz="1100" baseline="0">
              <a:solidFill>
                <a:schemeClr val="dk1"/>
              </a:solidFill>
              <a:effectLst/>
              <a:latin typeface="+mn-lt"/>
              <a:ea typeface="+mn-ea"/>
              <a:cs typeface="+mn-cs"/>
            </a:rPr>
            <a:t>, and diaries must be ordered </a:t>
          </a:r>
          <a:r>
            <a:rPr lang="en-US" sz="1100" b="1" baseline="0">
              <a:solidFill>
                <a:schemeClr val="dk1"/>
              </a:solidFill>
              <a:effectLst/>
              <a:latin typeface="+mn-lt"/>
              <a:ea typeface="+mn-ea"/>
              <a:cs typeface="+mn-cs"/>
            </a:rPr>
            <a:t>in multiples of 1 000.</a:t>
          </a:r>
        </a:p>
        <a:p>
          <a:endParaRPr lang="en-US" sz="1100" baseline="0">
            <a:solidFill>
              <a:schemeClr val="dk1"/>
            </a:solidFill>
            <a:effectLst/>
            <a:latin typeface="+mn-lt"/>
            <a:ea typeface="+mn-ea"/>
            <a:cs typeface="+mn-cs"/>
          </a:endParaRPr>
        </a:p>
        <a:p>
          <a:r>
            <a:rPr lang="en-US" sz="1100">
              <a:solidFill>
                <a:schemeClr val="dk1"/>
              </a:solidFill>
              <a:effectLst/>
              <a:latin typeface="+mn-lt"/>
              <a:ea typeface="+mn-ea"/>
              <a:cs typeface="+mn-cs"/>
            </a:rPr>
            <a:t>a) </a:t>
          </a:r>
          <a:r>
            <a:rPr lang="en-US" sz="1100" b="1">
              <a:solidFill>
                <a:schemeClr val="dk1"/>
              </a:solidFill>
              <a:effectLst/>
              <a:latin typeface="+mn-lt"/>
              <a:ea typeface="+mn-ea"/>
              <a:cs typeface="+mn-cs"/>
            </a:rPr>
            <a:t>Simulate 300 orders</a:t>
          </a:r>
          <a:r>
            <a:rPr lang="en-US" sz="1100" b="1" baseline="0">
              <a:solidFill>
                <a:schemeClr val="dk1"/>
              </a:solidFill>
              <a:effectLst/>
              <a:latin typeface="+mn-lt"/>
              <a:ea typeface="+mn-ea"/>
              <a:cs typeface="+mn-cs"/>
            </a:rPr>
            <a:t> </a:t>
          </a:r>
          <a:r>
            <a:rPr lang="en-US" sz="1100" baseline="0">
              <a:solidFill>
                <a:schemeClr val="dk1"/>
              </a:solidFill>
              <a:effectLst/>
              <a:latin typeface="+mn-lt"/>
              <a:ea typeface="+mn-ea"/>
              <a:cs typeface="+mn-cs"/>
            </a:rPr>
            <a:t>to determine the net cost (net cost = total printing cost - any income from leftover diaries).</a:t>
          </a:r>
          <a:r>
            <a:rPr lang="en-US" sz="1100">
              <a:solidFill>
                <a:schemeClr val="dk1"/>
              </a:solidFill>
              <a:effectLst/>
              <a:latin typeface="+mn-lt"/>
              <a:ea typeface="+mn-ea"/>
              <a:cs typeface="+mn-cs"/>
            </a:rPr>
            <a:t> </a:t>
          </a:r>
          <a:r>
            <a:rPr lang="en-ZA" sz="1100" baseline="0">
              <a:solidFill>
                <a:schemeClr val="dk1"/>
              </a:solidFill>
              <a:effectLst/>
              <a:latin typeface="+mn-lt"/>
              <a:ea typeface="+mn-ea"/>
              <a:cs typeface="+mn-cs"/>
            </a:rPr>
            <a:t>Use a </a:t>
          </a:r>
          <a:r>
            <a:rPr lang="en-ZA" sz="1100" b="1" baseline="0">
              <a:solidFill>
                <a:schemeClr val="dk1"/>
              </a:solidFill>
              <a:effectLst/>
              <a:latin typeface="+mn-lt"/>
              <a:ea typeface="+mn-ea"/>
              <a:cs typeface="+mn-cs"/>
            </a:rPr>
            <a:t>linear congruential random number </a:t>
          </a:r>
          <a:r>
            <a:rPr lang="en-ZA" sz="1100" baseline="0">
              <a:solidFill>
                <a:schemeClr val="dk1"/>
              </a:solidFill>
              <a:effectLst/>
              <a:latin typeface="+mn-lt"/>
              <a:ea typeface="+mn-ea"/>
              <a:cs typeface="+mn-cs"/>
            </a:rPr>
            <a:t>generator (LCG) with good parameters to generate the required random numbers with an increment of 2 000 000 000 and a seed number of 999 000 000.</a:t>
          </a:r>
          <a:r>
            <a:rPr lang="en-US" sz="1100">
              <a:solidFill>
                <a:schemeClr val="dk1"/>
              </a:solidFill>
              <a:effectLst/>
              <a:latin typeface="+mn-lt"/>
              <a:ea typeface="+mn-ea"/>
              <a:cs typeface="+mn-cs"/>
            </a:rPr>
            <a:t> Use the same random number set for all the random variables that you use in your simulation (no need to create additional random number sets). Remember to use appropriate column</a:t>
          </a:r>
          <a:r>
            <a:rPr lang="en-US" sz="1100" baseline="0">
              <a:solidFill>
                <a:schemeClr val="dk1"/>
              </a:solidFill>
              <a:effectLst/>
              <a:latin typeface="+mn-lt"/>
              <a:ea typeface="+mn-ea"/>
              <a:cs typeface="+mn-cs"/>
            </a:rPr>
            <a:t> headings for any columns</a:t>
          </a:r>
          <a:r>
            <a:rPr lang="en-US" sz="1100">
              <a:solidFill>
                <a:schemeClr val="dk1"/>
              </a:solidFill>
              <a:effectLst/>
              <a:latin typeface="+mn-lt"/>
              <a:ea typeface="+mn-ea"/>
              <a:cs typeface="+mn-cs"/>
            </a:rPr>
            <a:t> that you add.</a:t>
          </a:r>
          <a:endParaRPr lang="en-ZA">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 Perform a simple "what-if"</a:t>
          </a:r>
          <a:r>
            <a:rPr lang="en-US" sz="1100" baseline="0">
              <a:solidFill>
                <a:schemeClr val="dk1"/>
              </a:solidFill>
              <a:effectLst/>
              <a:latin typeface="+mn-lt"/>
              <a:ea typeface="+mn-ea"/>
              <a:cs typeface="+mn-cs"/>
            </a:rPr>
            <a:t> analysis of the net cost at various order levels, from 15 000 to 21 000 diaries (hint: use Excel's "Data Table" function). Clearly show all calculations.</a:t>
          </a:r>
          <a:endParaRPr lang="en-ZA">
            <a:effectLst/>
          </a:endParaRPr>
        </a:p>
      </xdr:txBody>
    </xdr:sp>
    <xdr:clientData/>
  </xdr:twoCellAnchor>
  <xdr:twoCellAnchor>
    <xdr:from>
      <xdr:col>4</xdr:col>
      <xdr:colOff>389467</xdr:colOff>
      <xdr:row>25</xdr:row>
      <xdr:rowOff>84666</xdr:rowOff>
    </xdr:from>
    <xdr:to>
      <xdr:col>11</xdr:col>
      <xdr:colOff>50800</xdr:colOff>
      <xdr:row>35</xdr:row>
      <xdr:rowOff>118534</xdr:rowOff>
    </xdr:to>
    <xdr:sp macro="" textlink="">
      <xdr:nvSpPr>
        <xdr:cNvPr id="3" name="TextBox 2">
          <a:extLst>
            <a:ext uri="{FF2B5EF4-FFF2-40B4-BE49-F238E27FC236}">
              <a16:creationId xmlns:a16="http://schemas.microsoft.com/office/drawing/2014/main" id="{CFD93FF5-C9AC-40BA-B83C-CC2ADCA91D90}"/>
            </a:ext>
          </a:extLst>
        </xdr:cNvPr>
        <xdr:cNvSpPr txBox="1"/>
      </xdr:nvSpPr>
      <xdr:spPr>
        <a:xfrm>
          <a:off x="4199467" y="4847166"/>
          <a:ext cx="4881033" cy="19388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 table</a:t>
          </a:r>
        </a:p>
        <a:p>
          <a:r>
            <a:rPr lang="en-GB" sz="1100"/>
            <a:t>what</a:t>
          </a:r>
          <a:r>
            <a:rPr lang="en-GB" sz="1100" baseline="0"/>
            <a:t> if anaylisis</a:t>
          </a:r>
        </a:p>
        <a:p>
          <a:r>
            <a:rPr lang="en-GB" sz="1100" baseline="0"/>
            <a:t>date table </a:t>
          </a:r>
        </a:p>
        <a:p>
          <a:r>
            <a:rPr lang="en-GB" sz="1100" baseline="0"/>
            <a:t>ignor row input </a:t>
          </a:r>
        </a:p>
        <a:p>
          <a:r>
            <a:rPr lang="en-GB" sz="1100" baseline="0"/>
            <a:t>colllum input pu your varibale </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BA1-6DB3-494A-B4DE-F561E7259932}">
  <dimension ref="A1"/>
  <sheetViews>
    <sheetView workbookViewId="0"/>
  </sheetViews>
  <sheetFormatPr baseColWidth="10" defaultColWidth="9.1640625" defaultRowHeight="15" x14ac:dyDescent="0.2"/>
  <cols>
    <col min="1" max="16384" width="9.1640625" style="10"/>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9457-90A8-4F75-BFC2-04829C08C0CB}">
  <sheetPr>
    <pageSetUpPr fitToPage="1"/>
  </sheetPr>
  <dimension ref="A1:R277"/>
  <sheetViews>
    <sheetView topLeftCell="A3" zoomScale="70" zoomScaleNormal="70" workbookViewId="0">
      <selection activeCell="J28" sqref="J28"/>
    </sheetView>
  </sheetViews>
  <sheetFormatPr baseColWidth="10" defaultColWidth="8.83203125" defaultRowHeight="15" x14ac:dyDescent="0.2"/>
  <cols>
    <col min="1" max="1" width="13.6640625" customWidth="1"/>
    <col min="2" max="2" width="14.6640625" bestFit="1" customWidth="1"/>
    <col min="3" max="3" width="12" bestFit="1" customWidth="1"/>
    <col min="4" max="4" width="18.5" bestFit="1" customWidth="1"/>
    <col min="6" max="6" width="11.6640625" bestFit="1" customWidth="1"/>
    <col min="7" max="7" width="22.33203125" bestFit="1" customWidth="1"/>
    <col min="8" max="8" width="9.5" bestFit="1" customWidth="1"/>
    <col min="9" max="9" width="17" bestFit="1" customWidth="1"/>
    <col min="10" max="10" width="14.1640625" bestFit="1" customWidth="1"/>
    <col min="16" max="16" width="13.6640625" bestFit="1" customWidth="1"/>
  </cols>
  <sheetData>
    <row r="1" spans="1:10" x14ac:dyDescent="0.2">
      <c r="A1" t="s">
        <v>25</v>
      </c>
    </row>
    <row r="2" spans="1:10" x14ac:dyDescent="0.2">
      <c r="A2" t="s">
        <v>26</v>
      </c>
    </row>
    <row r="3" spans="1:10" x14ac:dyDescent="0.2">
      <c r="A3" t="s">
        <v>27</v>
      </c>
    </row>
    <row r="4" spans="1:10" x14ac:dyDescent="0.2">
      <c r="A4" t="s">
        <v>28</v>
      </c>
    </row>
    <row r="6" spans="1:10" x14ac:dyDescent="0.2">
      <c r="A6" t="s">
        <v>38</v>
      </c>
    </row>
    <row r="7" spans="1:10" x14ac:dyDescent="0.2">
      <c r="A7" t="s">
        <v>39</v>
      </c>
    </row>
    <row r="8" spans="1:10" x14ac:dyDescent="0.2">
      <c r="A8" s="57" t="s">
        <v>40</v>
      </c>
      <c r="B8" s="57"/>
      <c r="C8" s="57"/>
      <c r="D8" s="57"/>
      <c r="E8" s="57"/>
      <c r="F8" s="57"/>
      <c r="G8" s="57"/>
      <c r="H8" s="57"/>
      <c r="I8" s="57"/>
      <c r="J8" s="57"/>
    </row>
    <row r="9" spans="1:10" x14ac:dyDescent="0.2">
      <c r="A9" s="57" t="s">
        <v>93</v>
      </c>
      <c r="B9" s="57"/>
      <c r="C9" s="57"/>
      <c r="D9" s="57"/>
      <c r="E9" s="57"/>
      <c r="F9" s="57"/>
      <c r="G9" s="57"/>
      <c r="H9" s="57"/>
      <c r="I9" s="57"/>
      <c r="J9" s="57"/>
    </row>
    <row r="10" spans="1:10" ht="16" thickBot="1" x14ac:dyDescent="0.25"/>
    <row r="11" spans="1:10" x14ac:dyDescent="0.2">
      <c r="A11" s="40" t="s">
        <v>0</v>
      </c>
      <c r="B11" s="41"/>
      <c r="C11" s="42"/>
      <c r="D11" s="42"/>
      <c r="E11" s="42"/>
      <c r="I11" s="36" t="s">
        <v>55</v>
      </c>
      <c r="J11" s="37" t="s">
        <v>46</v>
      </c>
    </row>
    <row r="12" spans="1:10" ht="16" thickBot="1" x14ac:dyDescent="0.25">
      <c r="A12" s="15" t="s">
        <v>20</v>
      </c>
      <c r="B12" s="16" t="s">
        <v>2</v>
      </c>
      <c r="C12" s="43" t="s">
        <v>18</v>
      </c>
      <c r="D12" s="15" t="s">
        <v>19</v>
      </c>
      <c r="E12" s="16" t="s">
        <v>44</v>
      </c>
      <c r="I12" s="38">
        <f>SUMPRODUCT(A13:A17,B13:B17)</f>
        <v>2505</v>
      </c>
      <c r="J12" s="39">
        <f>SUMPRODUCT(F28:F277)</f>
        <v>613100</v>
      </c>
    </row>
    <row r="13" spans="1:10" x14ac:dyDescent="0.2">
      <c r="A13" s="17">
        <v>2300</v>
      </c>
      <c r="B13" s="19">
        <v>0.15</v>
      </c>
      <c r="C13" s="42">
        <f>0</f>
        <v>0</v>
      </c>
      <c r="D13" s="17">
        <f>B13</f>
        <v>0.15</v>
      </c>
      <c r="E13" s="19">
        <f>A13</f>
        <v>2300</v>
      </c>
    </row>
    <row r="14" spans="1:10" x14ac:dyDescent="0.2">
      <c r="A14" s="17">
        <v>2400</v>
      </c>
      <c r="B14" s="19">
        <v>0.22</v>
      </c>
      <c r="C14" s="42">
        <f>D13</f>
        <v>0.15</v>
      </c>
      <c r="D14" s="17">
        <f>D13+B14</f>
        <v>0.37</v>
      </c>
      <c r="E14" s="19">
        <f t="shared" ref="E14:E17" si="0">A14</f>
        <v>2400</v>
      </c>
    </row>
    <row r="15" spans="1:10" x14ac:dyDescent="0.2">
      <c r="A15" s="17">
        <v>2500</v>
      </c>
      <c r="B15" s="19">
        <v>0.24</v>
      </c>
      <c r="C15" s="42">
        <f>D14</f>
        <v>0.37</v>
      </c>
      <c r="D15" s="17">
        <f>D14+B15</f>
        <v>0.61</v>
      </c>
      <c r="E15" s="19">
        <f t="shared" si="0"/>
        <v>2500</v>
      </c>
    </row>
    <row r="16" spans="1:10" x14ac:dyDescent="0.2">
      <c r="A16" s="17">
        <v>2600</v>
      </c>
      <c r="B16" s="19">
        <v>0.21</v>
      </c>
      <c r="C16" s="42">
        <f>D15</f>
        <v>0.61</v>
      </c>
      <c r="D16" s="17">
        <f>D15+B16</f>
        <v>0.82</v>
      </c>
      <c r="E16" s="19">
        <f t="shared" si="0"/>
        <v>2600</v>
      </c>
    </row>
    <row r="17" spans="1:18" x14ac:dyDescent="0.2">
      <c r="A17" s="21">
        <v>2700</v>
      </c>
      <c r="B17" s="22">
        <v>0.18</v>
      </c>
      <c r="C17" s="44">
        <f>D16</f>
        <v>0.82</v>
      </c>
      <c r="D17" s="21">
        <f>D16+B17</f>
        <v>1</v>
      </c>
      <c r="E17" s="22">
        <f t="shared" si="0"/>
        <v>2700</v>
      </c>
      <c r="P17" s="14" t="s">
        <v>53</v>
      </c>
      <c r="R17" t="s">
        <v>54</v>
      </c>
    </row>
    <row r="18" spans="1:18" x14ac:dyDescent="0.2">
      <c r="O18" s="2" t="s">
        <v>52</v>
      </c>
      <c r="P18" s="1">
        <f>J24</f>
        <v>2904.8</v>
      </c>
    </row>
    <row r="19" spans="1:18" x14ac:dyDescent="0.2">
      <c r="A19" t="s">
        <v>41</v>
      </c>
      <c r="O19" s="4">
        <v>2300</v>
      </c>
      <c r="P19" s="12">
        <f t="dataTable" ref="P19:P23" dt2D="0" dtr="0" r1="J21"/>
        <v>2760</v>
      </c>
    </row>
    <row r="20" spans="1:18" x14ac:dyDescent="0.2">
      <c r="J20" s="1"/>
      <c r="O20" s="4">
        <v>2400</v>
      </c>
      <c r="P20" s="12">
        <v>2853.6000000000004</v>
      </c>
    </row>
    <row r="21" spans="1:18" x14ac:dyDescent="0.2">
      <c r="A21" s="2" t="s">
        <v>17</v>
      </c>
      <c r="B21" s="8" t="s">
        <v>10</v>
      </c>
      <c r="C21" s="3">
        <v>900000000</v>
      </c>
      <c r="I21" s="15" t="s">
        <v>24</v>
      </c>
      <c r="J21" s="61">
        <v>2500</v>
      </c>
      <c r="K21" s="16" t="s">
        <v>29</v>
      </c>
      <c r="O21" s="4">
        <v>2500</v>
      </c>
      <c r="P21" s="12">
        <v>2904.8</v>
      </c>
    </row>
    <row r="22" spans="1:18" x14ac:dyDescent="0.2">
      <c r="A22" s="4" t="s">
        <v>16</v>
      </c>
      <c r="B22" t="s">
        <v>11</v>
      </c>
      <c r="C22" s="5">
        <v>999777888</v>
      </c>
      <c r="E22" s="23" t="s">
        <v>3</v>
      </c>
      <c r="F22" s="24">
        <v>0.8</v>
      </c>
      <c r="G22" s="25" t="s">
        <v>5</v>
      </c>
      <c r="I22" s="17" t="s">
        <v>30</v>
      </c>
      <c r="J22" s="18">
        <f>J21*F22</f>
        <v>2000</v>
      </c>
      <c r="K22" s="19"/>
      <c r="L22" t="s">
        <v>42</v>
      </c>
      <c r="O22" s="4">
        <v>2600</v>
      </c>
      <c r="P22" s="12">
        <v>2912</v>
      </c>
    </row>
    <row r="23" spans="1:18" x14ac:dyDescent="0.2">
      <c r="A23" s="4" t="s">
        <v>15</v>
      </c>
      <c r="B23" t="s">
        <v>12</v>
      </c>
      <c r="C23" s="5">
        <f>7^5</f>
        <v>16807</v>
      </c>
      <c r="E23" s="26" t="s">
        <v>4</v>
      </c>
      <c r="F23" s="27">
        <v>2</v>
      </c>
      <c r="G23" s="28" t="s">
        <v>5</v>
      </c>
      <c r="I23" s="17" t="s">
        <v>31</v>
      </c>
      <c r="J23" s="20">
        <f>AVERAGE(J28:J277)</f>
        <v>4904.8</v>
      </c>
      <c r="K23" s="19" t="s">
        <v>32</v>
      </c>
      <c r="L23" t="s">
        <v>51</v>
      </c>
      <c r="O23" s="6">
        <v>2700</v>
      </c>
      <c r="P23" s="13">
        <v>2872.8</v>
      </c>
    </row>
    <row r="24" spans="1:18" x14ac:dyDescent="0.2">
      <c r="A24" s="6" t="s">
        <v>14</v>
      </c>
      <c r="B24" s="9" t="s">
        <v>13</v>
      </c>
      <c r="C24" s="7">
        <f>2^31-1</f>
        <v>2147483647</v>
      </c>
      <c r="E24" s="29" t="s">
        <v>6</v>
      </c>
      <c r="F24" s="30">
        <v>0</v>
      </c>
      <c r="G24" s="31"/>
      <c r="I24" s="21" t="s">
        <v>21</v>
      </c>
      <c r="J24" s="60">
        <f>J23-J22</f>
        <v>2904.8</v>
      </c>
      <c r="K24" s="22" t="s">
        <v>32</v>
      </c>
    </row>
    <row r="25" spans="1:18" ht="16" thickBot="1" x14ac:dyDescent="0.25">
      <c r="D25" t="s">
        <v>43</v>
      </c>
    </row>
    <row r="26" spans="1:18" ht="16" thickBot="1" x14ac:dyDescent="0.25">
      <c r="A26" s="32" t="s">
        <v>7</v>
      </c>
      <c r="B26" s="33" t="s">
        <v>8</v>
      </c>
      <c r="C26" s="33" t="s">
        <v>9</v>
      </c>
      <c r="D26" s="33" t="s">
        <v>45</v>
      </c>
      <c r="E26" s="33"/>
      <c r="F26" s="33" t="s">
        <v>47</v>
      </c>
      <c r="G26" s="58" t="s">
        <v>49</v>
      </c>
      <c r="H26" s="58" t="s">
        <v>48</v>
      </c>
      <c r="I26" s="34" t="s">
        <v>50</v>
      </c>
      <c r="J26" s="35" t="s">
        <v>4</v>
      </c>
    </row>
    <row r="27" spans="1:18" x14ac:dyDescent="0.2">
      <c r="A27">
        <v>0</v>
      </c>
      <c r="B27">
        <f>C21</f>
        <v>900000000</v>
      </c>
      <c r="G27" s="59"/>
      <c r="H27" s="59"/>
    </row>
    <row r="28" spans="1:18" x14ac:dyDescent="0.2">
      <c r="A28">
        <f>+A27+1</f>
        <v>1</v>
      </c>
      <c r="B28">
        <f>MOD($C$23*B27+$C$22,$C$24)</f>
        <v>424968420</v>
      </c>
      <c r="C28">
        <f>B28/$C$24</f>
        <v>0.19789134161448635</v>
      </c>
      <c r="D28">
        <f>VLOOKUP(C28,$C$13:$E$17,3,TRUE)</f>
        <v>2400</v>
      </c>
      <c r="F28">
        <f>MIN(D28,$J$21)</f>
        <v>2400</v>
      </c>
      <c r="G28" s="59">
        <f>IF(F28&lt;$J$21,F28,$J$21)</f>
        <v>2400</v>
      </c>
      <c r="H28" s="59">
        <f>IF(G28&lt;$J$21,$J$21-G28,0)</f>
        <v>100</v>
      </c>
      <c r="I28">
        <f>MAX(0,$J$21-F28)</f>
        <v>100</v>
      </c>
      <c r="J28" s="11">
        <f>F28*$F$23</f>
        <v>4800</v>
      </c>
    </row>
    <row r="29" spans="1:18" x14ac:dyDescent="0.2">
      <c r="A29">
        <f t="shared" ref="A29:A92" si="1">+A28+1</f>
        <v>2</v>
      </c>
      <c r="B29">
        <f t="shared" ref="B29:B92" si="2">MOD($C$23*B28+$C$22,$C$24)</f>
        <v>913402906</v>
      </c>
      <c r="C29">
        <f t="shared" ref="C29:C92" si="3">B29/$C$24</f>
        <v>0.42533637323665263</v>
      </c>
      <c r="D29">
        <f t="shared" ref="D29:D91" si="4">VLOOKUP(C29,$C$13:$E$17,3,TRUE)</f>
        <v>2500</v>
      </c>
      <c r="F29">
        <f>MIN(D29,$J$21)</f>
        <v>2500</v>
      </c>
      <c r="G29" s="59">
        <f>IF(F29&lt;$J$21,F29,$J$21)</f>
        <v>2500</v>
      </c>
      <c r="H29" s="59">
        <f t="shared" ref="H29:H92" si="5">IF(G29&lt;$J$21,$J$21-G29,0)</f>
        <v>0</v>
      </c>
      <c r="I29">
        <f t="shared" ref="I29:I92" si="6">MAX(0,$J$21-F29)</f>
        <v>0</v>
      </c>
      <c r="J29" s="11">
        <f t="shared" ref="J29:J92" si="7">F29*$F$23</f>
        <v>5000</v>
      </c>
    </row>
    <row r="30" spans="1:18" x14ac:dyDescent="0.2">
      <c r="A30">
        <f t="shared" si="1"/>
        <v>3</v>
      </c>
      <c r="B30">
        <f t="shared" si="2"/>
        <v>201826627</v>
      </c>
      <c r="C30">
        <f t="shared" si="3"/>
        <v>9.3982846985563098E-2</v>
      </c>
      <c r="D30">
        <f t="shared" si="4"/>
        <v>2300</v>
      </c>
      <c r="F30">
        <f t="shared" ref="F30:F93" si="8">MIN(D30,$J$21)</f>
        <v>2300</v>
      </c>
      <c r="G30" s="59">
        <f t="shared" ref="G30:G93" si="9">IF(F30&lt;$J$21,F30,$J$21)</f>
        <v>2300</v>
      </c>
      <c r="H30" s="59">
        <f t="shared" si="5"/>
        <v>200</v>
      </c>
      <c r="I30">
        <f t="shared" si="6"/>
        <v>200</v>
      </c>
      <c r="J30" s="11">
        <f t="shared" si="7"/>
        <v>4600</v>
      </c>
    </row>
    <row r="31" spans="1:18" x14ac:dyDescent="0.2">
      <c r="A31">
        <f t="shared" si="1"/>
        <v>4</v>
      </c>
      <c r="B31">
        <f t="shared" si="2"/>
        <v>75735617</v>
      </c>
      <c r="C31">
        <f t="shared" si="3"/>
        <v>3.5267144923688445E-2</v>
      </c>
      <c r="D31">
        <f t="shared" si="4"/>
        <v>2300</v>
      </c>
      <c r="F31">
        <f t="shared" si="8"/>
        <v>2300</v>
      </c>
      <c r="G31" s="59">
        <f t="shared" si="9"/>
        <v>2300</v>
      </c>
      <c r="H31" s="59">
        <f t="shared" si="5"/>
        <v>200</v>
      </c>
      <c r="I31">
        <f t="shared" si="6"/>
        <v>200</v>
      </c>
      <c r="J31" s="11">
        <f t="shared" si="7"/>
        <v>4600</v>
      </c>
    </row>
    <row r="32" spans="1:18" x14ac:dyDescent="0.2">
      <c r="A32">
        <f t="shared" si="1"/>
        <v>5</v>
      </c>
      <c r="B32">
        <f t="shared" si="2"/>
        <v>430490136</v>
      </c>
      <c r="C32">
        <f t="shared" si="3"/>
        <v>0.20046259099639141</v>
      </c>
      <c r="D32">
        <f t="shared" si="4"/>
        <v>2400</v>
      </c>
      <c r="F32">
        <f t="shared" si="8"/>
        <v>2400</v>
      </c>
      <c r="G32" s="59">
        <f t="shared" si="9"/>
        <v>2400</v>
      </c>
      <c r="H32" s="59">
        <f t="shared" si="5"/>
        <v>100</v>
      </c>
      <c r="I32">
        <f t="shared" si="6"/>
        <v>100</v>
      </c>
      <c r="J32" s="11">
        <f t="shared" si="7"/>
        <v>4800</v>
      </c>
    </row>
    <row r="33" spans="1:10" x14ac:dyDescent="0.2">
      <c r="A33">
        <f t="shared" si="1"/>
        <v>6</v>
      </c>
      <c r="B33">
        <f t="shared" si="2"/>
        <v>1375086897</v>
      </c>
      <c r="C33">
        <f t="shared" si="3"/>
        <v>0.64032473491519915</v>
      </c>
      <c r="D33">
        <f t="shared" si="4"/>
        <v>2600</v>
      </c>
      <c r="F33">
        <f t="shared" si="8"/>
        <v>2500</v>
      </c>
      <c r="G33" s="59">
        <f t="shared" si="9"/>
        <v>2500</v>
      </c>
      <c r="H33" s="59">
        <f t="shared" si="5"/>
        <v>0</v>
      </c>
      <c r="I33">
        <f t="shared" si="6"/>
        <v>0</v>
      </c>
      <c r="J33" s="11">
        <f t="shared" si="7"/>
        <v>5000</v>
      </c>
    </row>
    <row r="34" spans="1:10" x14ac:dyDescent="0.2">
      <c r="A34">
        <f t="shared" si="1"/>
        <v>7</v>
      </c>
      <c r="B34">
        <f t="shared" si="2"/>
        <v>866246753</v>
      </c>
      <c r="C34">
        <f t="shared" si="3"/>
        <v>0.40337757831596655</v>
      </c>
      <c r="D34">
        <f t="shared" si="4"/>
        <v>2500</v>
      </c>
      <c r="F34">
        <f t="shared" si="8"/>
        <v>2500</v>
      </c>
      <c r="G34" s="59">
        <f t="shared" si="9"/>
        <v>2500</v>
      </c>
      <c r="H34" s="59">
        <f t="shared" si="5"/>
        <v>0</v>
      </c>
      <c r="I34">
        <f t="shared" si="6"/>
        <v>0</v>
      </c>
      <c r="J34" s="11">
        <f t="shared" si="7"/>
        <v>5000</v>
      </c>
    </row>
    <row r="35" spans="1:10" x14ac:dyDescent="0.2">
      <c r="A35">
        <f t="shared" si="1"/>
        <v>8</v>
      </c>
      <c r="B35">
        <f t="shared" si="2"/>
        <v>69828899</v>
      </c>
      <c r="C35">
        <f t="shared" si="3"/>
        <v>3.2516615014763835E-2</v>
      </c>
      <c r="D35">
        <f t="shared" si="4"/>
        <v>2300</v>
      </c>
      <c r="F35">
        <f t="shared" si="8"/>
        <v>2300</v>
      </c>
      <c r="G35" s="59">
        <f t="shared" si="9"/>
        <v>2300</v>
      </c>
      <c r="H35" s="59">
        <f t="shared" si="5"/>
        <v>200</v>
      </c>
      <c r="I35">
        <f t="shared" si="6"/>
        <v>200</v>
      </c>
      <c r="J35" s="11">
        <f t="shared" si="7"/>
        <v>4600</v>
      </c>
    </row>
    <row r="36" spans="1:10" x14ac:dyDescent="0.2">
      <c r="A36">
        <f t="shared" si="1"/>
        <v>9</v>
      </c>
      <c r="B36">
        <f t="shared" si="2"/>
        <v>2088012119</v>
      </c>
      <c r="C36">
        <f t="shared" si="3"/>
        <v>0.97230641170046594</v>
      </c>
      <c r="D36">
        <f t="shared" si="4"/>
        <v>2700</v>
      </c>
      <c r="F36">
        <f t="shared" si="8"/>
        <v>2500</v>
      </c>
      <c r="G36" s="59">
        <f t="shared" si="9"/>
        <v>2500</v>
      </c>
      <c r="H36" s="59">
        <f t="shared" si="5"/>
        <v>0</v>
      </c>
      <c r="I36">
        <f t="shared" si="6"/>
        <v>0</v>
      </c>
      <c r="J36" s="11">
        <f t="shared" si="7"/>
        <v>5000</v>
      </c>
    </row>
    <row r="37" spans="1:10" x14ac:dyDescent="0.2">
      <c r="A37">
        <f t="shared" si="1"/>
        <v>10</v>
      </c>
      <c r="B37">
        <f t="shared" si="2"/>
        <v>41702647</v>
      </c>
      <c r="C37">
        <f t="shared" si="3"/>
        <v>1.9419308295203049E-2</v>
      </c>
      <c r="D37">
        <f t="shared" si="4"/>
        <v>2300</v>
      </c>
      <c r="F37">
        <f t="shared" si="8"/>
        <v>2300</v>
      </c>
      <c r="G37" s="59">
        <f t="shared" si="9"/>
        <v>2300</v>
      </c>
      <c r="H37" s="59">
        <f t="shared" si="5"/>
        <v>200</v>
      </c>
      <c r="I37">
        <f t="shared" si="6"/>
        <v>200</v>
      </c>
      <c r="J37" s="11">
        <f t="shared" si="7"/>
        <v>4600</v>
      </c>
    </row>
    <row r="38" spans="1:10" x14ac:dyDescent="0.2">
      <c r="A38">
        <f t="shared" si="1"/>
        <v>11</v>
      </c>
      <c r="B38">
        <f t="shared" si="2"/>
        <v>1816497095</v>
      </c>
      <c r="C38">
        <f t="shared" si="3"/>
        <v>0.84587237604235876</v>
      </c>
      <c r="D38">
        <f t="shared" si="4"/>
        <v>2700</v>
      </c>
      <c r="F38">
        <f t="shared" si="8"/>
        <v>2500</v>
      </c>
      <c r="G38" s="59">
        <f t="shared" si="9"/>
        <v>2500</v>
      </c>
      <c r="H38" s="59">
        <f t="shared" si="5"/>
        <v>0</v>
      </c>
      <c r="I38">
        <f t="shared" si="6"/>
        <v>0</v>
      </c>
      <c r="J38" s="11">
        <f t="shared" si="7"/>
        <v>5000</v>
      </c>
    </row>
    <row r="39" spans="1:10" x14ac:dyDescent="0.2">
      <c r="A39">
        <f t="shared" si="1"/>
        <v>12</v>
      </c>
      <c r="B39">
        <f t="shared" si="2"/>
        <v>91444154</v>
      </c>
      <c r="C39">
        <f t="shared" si="3"/>
        <v>4.2582002488235945E-2</v>
      </c>
      <c r="D39">
        <f t="shared" si="4"/>
        <v>2300</v>
      </c>
      <c r="F39">
        <f t="shared" si="8"/>
        <v>2300</v>
      </c>
      <c r="G39" s="59">
        <f t="shared" si="9"/>
        <v>2300</v>
      </c>
      <c r="H39" s="59">
        <f t="shared" si="5"/>
        <v>200</v>
      </c>
      <c r="I39">
        <f t="shared" si="6"/>
        <v>200</v>
      </c>
      <c r="J39" s="11">
        <f t="shared" si="7"/>
        <v>4600</v>
      </c>
    </row>
    <row r="40" spans="1:10" x14ac:dyDescent="0.2">
      <c r="A40">
        <f t="shared" si="1"/>
        <v>13</v>
      </c>
      <c r="B40">
        <f t="shared" si="2"/>
        <v>303382914</v>
      </c>
      <c r="C40">
        <f t="shared" si="3"/>
        <v>0.14127367834619883</v>
      </c>
      <c r="D40">
        <f t="shared" si="4"/>
        <v>2300</v>
      </c>
      <c r="F40">
        <f t="shared" si="8"/>
        <v>2300</v>
      </c>
      <c r="G40" s="59">
        <f t="shared" si="9"/>
        <v>2300</v>
      </c>
      <c r="H40" s="59">
        <f t="shared" si="5"/>
        <v>200</v>
      </c>
      <c r="I40">
        <f t="shared" si="6"/>
        <v>200</v>
      </c>
      <c r="J40" s="11">
        <f t="shared" si="7"/>
        <v>4600</v>
      </c>
    </row>
    <row r="41" spans="1:10" x14ac:dyDescent="0.2">
      <c r="A41">
        <f t="shared" si="1"/>
        <v>14</v>
      </c>
      <c r="B41">
        <f t="shared" si="2"/>
        <v>1830235508</v>
      </c>
      <c r="C41">
        <f t="shared" si="3"/>
        <v>0.85226982312848321</v>
      </c>
      <c r="D41">
        <f t="shared" si="4"/>
        <v>2700</v>
      </c>
      <c r="F41">
        <f t="shared" si="8"/>
        <v>2500</v>
      </c>
      <c r="G41" s="59">
        <f t="shared" si="9"/>
        <v>2500</v>
      </c>
      <c r="H41" s="59">
        <f t="shared" si="5"/>
        <v>0</v>
      </c>
      <c r="I41">
        <f t="shared" si="6"/>
        <v>0</v>
      </c>
      <c r="J41" s="11">
        <f t="shared" si="7"/>
        <v>5000</v>
      </c>
    </row>
    <row r="42" spans="1:10" x14ac:dyDescent="0.2">
      <c r="A42">
        <f t="shared" si="1"/>
        <v>15</v>
      </c>
      <c r="B42">
        <f t="shared" si="2"/>
        <v>1212201216</v>
      </c>
      <c r="C42">
        <f t="shared" si="3"/>
        <v>0.56447517898142119</v>
      </c>
      <c r="D42">
        <f t="shared" si="4"/>
        <v>2500</v>
      </c>
      <c r="F42">
        <f t="shared" si="8"/>
        <v>2500</v>
      </c>
      <c r="G42" s="59">
        <f t="shared" si="9"/>
        <v>2500</v>
      </c>
      <c r="H42" s="59">
        <f t="shared" si="5"/>
        <v>0</v>
      </c>
      <c r="I42">
        <f t="shared" si="6"/>
        <v>0</v>
      </c>
      <c r="J42" s="11">
        <f t="shared" si="7"/>
        <v>5000</v>
      </c>
    </row>
    <row r="43" spans="1:10" x14ac:dyDescent="0.2">
      <c r="A43">
        <f t="shared" si="1"/>
        <v>16</v>
      </c>
      <c r="B43">
        <f t="shared" si="2"/>
        <v>1288256111</v>
      </c>
      <c r="C43">
        <f t="shared" si="3"/>
        <v>0.59989099930966783</v>
      </c>
      <c r="D43">
        <f t="shared" si="4"/>
        <v>2500</v>
      </c>
      <c r="F43">
        <f t="shared" si="8"/>
        <v>2500</v>
      </c>
      <c r="G43" s="59">
        <f t="shared" si="9"/>
        <v>2500</v>
      </c>
      <c r="H43" s="59">
        <f t="shared" si="5"/>
        <v>0</v>
      </c>
      <c r="I43">
        <f t="shared" si="6"/>
        <v>0</v>
      </c>
      <c r="J43" s="11">
        <f t="shared" si="7"/>
        <v>5000</v>
      </c>
    </row>
    <row r="44" spans="1:10" x14ac:dyDescent="0.2">
      <c r="A44">
        <f t="shared" si="1"/>
        <v>17</v>
      </c>
      <c r="B44">
        <f t="shared" si="2"/>
        <v>1790106411</v>
      </c>
      <c r="C44">
        <f t="shared" si="3"/>
        <v>0.83358325615226447</v>
      </c>
      <c r="D44">
        <f t="shared" si="4"/>
        <v>2700</v>
      </c>
      <c r="F44">
        <f t="shared" si="8"/>
        <v>2500</v>
      </c>
      <c r="G44" s="59">
        <f t="shared" si="9"/>
        <v>2500</v>
      </c>
      <c r="H44" s="59">
        <f t="shared" si="5"/>
        <v>0</v>
      </c>
      <c r="I44">
        <f t="shared" si="6"/>
        <v>0</v>
      </c>
      <c r="J44" s="11">
        <f t="shared" si="7"/>
        <v>5000</v>
      </c>
    </row>
    <row r="45" spans="1:10" x14ac:dyDescent="0.2">
      <c r="A45">
        <f t="shared" si="1"/>
        <v>18</v>
      </c>
      <c r="B45">
        <f t="shared" si="2"/>
        <v>1072333095</v>
      </c>
      <c r="C45">
        <f t="shared" si="3"/>
        <v>0.49934400967291742</v>
      </c>
      <c r="D45">
        <f t="shared" si="4"/>
        <v>2500</v>
      </c>
      <c r="F45">
        <f t="shared" si="8"/>
        <v>2500</v>
      </c>
      <c r="G45" s="59">
        <f t="shared" si="9"/>
        <v>2500</v>
      </c>
      <c r="H45" s="59">
        <f t="shared" si="5"/>
        <v>0</v>
      </c>
      <c r="I45">
        <f t="shared" si="6"/>
        <v>0</v>
      </c>
      <c r="J45" s="11">
        <f t="shared" si="7"/>
        <v>5000</v>
      </c>
    </row>
    <row r="46" spans="1:10" x14ac:dyDescent="0.2">
      <c r="A46">
        <f t="shared" si="1"/>
        <v>19</v>
      </c>
      <c r="B46">
        <f t="shared" si="2"/>
        <v>2019339929</v>
      </c>
      <c r="C46">
        <f t="shared" si="3"/>
        <v>0.94032843128793331</v>
      </c>
      <c r="D46">
        <f t="shared" si="4"/>
        <v>2700</v>
      </c>
      <c r="F46">
        <f t="shared" si="8"/>
        <v>2500</v>
      </c>
      <c r="G46" s="59">
        <f t="shared" si="9"/>
        <v>2500</v>
      </c>
      <c r="H46" s="59">
        <f t="shared" si="5"/>
        <v>0</v>
      </c>
      <c r="I46">
        <f t="shared" si="6"/>
        <v>0</v>
      </c>
      <c r="J46" s="11">
        <f t="shared" si="7"/>
        <v>5000</v>
      </c>
    </row>
    <row r="47" spans="1:10" x14ac:dyDescent="0.2">
      <c r="A47">
        <f t="shared" si="1"/>
        <v>20</v>
      </c>
      <c r="B47">
        <f t="shared" si="2"/>
        <v>1214407403</v>
      </c>
      <c r="C47">
        <f t="shared" si="3"/>
        <v>0.56550251486036107</v>
      </c>
      <c r="D47">
        <f t="shared" si="4"/>
        <v>2500</v>
      </c>
      <c r="F47">
        <f t="shared" si="8"/>
        <v>2500</v>
      </c>
      <c r="G47" s="59">
        <f t="shared" si="9"/>
        <v>2500</v>
      </c>
      <c r="H47" s="59">
        <f t="shared" si="5"/>
        <v>0</v>
      </c>
      <c r="I47">
        <f t="shared" si="6"/>
        <v>0</v>
      </c>
      <c r="J47" s="11">
        <f t="shared" si="7"/>
        <v>5000</v>
      </c>
    </row>
    <row r="48" spans="1:10" x14ac:dyDescent="0.2">
      <c r="A48">
        <f t="shared" si="1"/>
        <v>21</v>
      </c>
      <c r="B48">
        <f t="shared" si="2"/>
        <v>1860419021</v>
      </c>
      <c r="C48">
        <f t="shared" si="3"/>
        <v>0.86632511665407808</v>
      </c>
      <c r="D48">
        <f t="shared" si="4"/>
        <v>2700</v>
      </c>
      <c r="F48">
        <f t="shared" si="8"/>
        <v>2500</v>
      </c>
      <c r="G48" s="59">
        <f t="shared" si="9"/>
        <v>2500</v>
      </c>
      <c r="H48" s="59">
        <f t="shared" si="5"/>
        <v>0</v>
      </c>
      <c r="I48">
        <f t="shared" si="6"/>
        <v>0</v>
      </c>
      <c r="J48" s="11">
        <f t="shared" si="7"/>
        <v>5000</v>
      </c>
    </row>
    <row r="49" spans="1:10" x14ac:dyDescent="0.2">
      <c r="A49">
        <f t="shared" si="1"/>
        <v>22</v>
      </c>
      <c r="B49">
        <f t="shared" si="2"/>
        <v>1700363515</v>
      </c>
      <c r="C49">
        <f t="shared" si="3"/>
        <v>0.79179346365471992</v>
      </c>
      <c r="D49">
        <f t="shared" si="4"/>
        <v>2600</v>
      </c>
      <c r="F49">
        <f t="shared" si="8"/>
        <v>2500</v>
      </c>
      <c r="G49" s="59">
        <f t="shared" si="9"/>
        <v>2500</v>
      </c>
      <c r="H49" s="59">
        <f t="shared" si="5"/>
        <v>0</v>
      </c>
      <c r="I49">
        <f t="shared" si="6"/>
        <v>0</v>
      </c>
      <c r="J49" s="11">
        <f t="shared" si="7"/>
        <v>5000</v>
      </c>
    </row>
    <row r="50" spans="1:10" x14ac:dyDescent="0.2">
      <c r="A50">
        <f t="shared" si="1"/>
        <v>23</v>
      </c>
      <c r="B50">
        <f t="shared" si="2"/>
        <v>297000217</v>
      </c>
      <c r="C50">
        <f t="shared" si="3"/>
        <v>0.13830150344329956</v>
      </c>
      <c r="D50">
        <f t="shared" si="4"/>
        <v>2300</v>
      </c>
      <c r="F50">
        <f t="shared" si="8"/>
        <v>2300</v>
      </c>
      <c r="G50" s="59">
        <f t="shared" si="9"/>
        <v>2300</v>
      </c>
      <c r="H50" s="59">
        <f t="shared" si="5"/>
        <v>200</v>
      </c>
      <c r="I50">
        <f t="shared" si="6"/>
        <v>200</v>
      </c>
      <c r="J50" s="11">
        <f t="shared" si="7"/>
        <v>4600</v>
      </c>
    </row>
    <row r="51" spans="1:10" x14ac:dyDescent="0.2">
      <c r="A51">
        <f t="shared" si="1"/>
        <v>24</v>
      </c>
      <c r="B51">
        <f t="shared" si="2"/>
        <v>1930429379</v>
      </c>
      <c r="C51">
        <f t="shared" si="3"/>
        <v>0.89892623010041484</v>
      </c>
      <c r="D51">
        <f t="shared" si="4"/>
        <v>2700</v>
      </c>
      <c r="F51">
        <f t="shared" si="8"/>
        <v>2500</v>
      </c>
      <c r="G51" s="59">
        <f t="shared" si="9"/>
        <v>2500</v>
      </c>
      <c r="H51" s="59">
        <f t="shared" si="5"/>
        <v>0</v>
      </c>
      <c r="I51">
        <f t="shared" si="6"/>
        <v>0</v>
      </c>
      <c r="J51" s="11">
        <f t="shared" si="7"/>
        <v>5000</v>
      </c>
    </row>
    <row r="52" spans="1:10" x14ac:dyDescent="0.2">
      <c r="A52">
        <f t="shared" si="1"/>
        <v>25</v>
      </c>
      <c r="B52">
        <f t="shared" si="2"/>
        <v>1543411865</v>
      </c>
      <c r="C52">
        <f t="shared" si="3"/>
        <v>0.71870715623661274</v>
      </c>
      <c r="D52">
        <f t="shared" si="4"/>
        <v>2600</v>
      </c>
      <c r="F52">
        <f t="shared" si="8"/>
        <v>2500</v>
      </c>
      <c r="G52" s="59">
        <f t="shared" si="9"/>
        <v>2500</v>
      </c>
      <c r="H52" s="59">
        <f t="shared" si="5"/>
        <v>0</v>
      </c>
      <c r="I52">
        <f t="shared" si="6"/>
        <v>0</v>
      </c>
      <c r="J52" s="11">
        <f t="shared" si="7"/>
        <v>5000</v>
      </c>
    </row>
    <row r="53" spans="1:10" x14ac:dyDescent="0.2">
      <c r="A53">
        <f t="shared" si="1"/>
        <v>26</v>
      </c>
      <c r="B53">
        <f t="shared" si="2"/>
        <v>1668020830</v>
      </c>
      <c r="C53">
        <f t="shared" si="3"/>
        <v>0.77673272731561804</v>
      </c>
      <c r="D53">
        <f t="shared" si="4"/>
        <v>2600</v>
      </c>
      <c r="F53">
        <f t="shared" si="8"/>
        <v>2500</v>
      </c>
      <c r="G53" s="59">
        <f t="shared" si="9"/>
        <v>2500</v>
      </c>
      <c r="H53" s="59">
        <f t="shared" si="5"/>
        <v>0</v>
      </c>
      <c r="I53">
        <f t="shared" si="6"/>
        <v>0</v>
      </c>
      <c r="J53" s="11">
        <f t="shared" si="7"/>
        <v>5000</v>
      </c>
    </row>
    <row r="54" spans="1:10" x14ac:dyDescent="0.2">
      <c r="A54">
        <f t="shared" si="1"/>
        <v>27</v>
      </c>
      <c r="B54">
        <f t="shared" si="2"/>
        <v>26856113</v>
      </c>
      <c r="C54">
        <f t="shared" si="3"/>
        <v>1.2505852157485602E-2</v>
      </c>
      <c r="D54">
        <f t="shared" si="4"/>
        <v>2300</v>
      </c>
      <c r="F54">
        <f t="shared" si="8"/>
        <v>2300</v>
      </c>
      <c r="G54" s="59">
        <f t="shared" si="9"/>
        <v>2300</v>
      </c>
      <c r="H54" s="59">
        <f t="shared" si="5"/>
        <v>200</v>
      </c>
      <c r="I54">
        <f t="shared" si="6"/>
        <v>200</v>
      </c>
      <c r="J54" s="11">
        <f t="shared" si="7"/>
        <v>4600</v>
      </c>
    </row>
    <row r="55" spans="1:10" x14ac:dyDescent="0.2">
      <c r="A55">
        <f t="shared" si="1"/>
        <v>28</v>
      </c>
      <c r="B55">
        <f t="shared" si="2"/>
        <v>1398903209</v>
      </c>
      <c r="C55">
        <f t="shared" si="3"/>
        <v>0.65141506942520622</v>
      </c>
      <c r="D55">
        <f t="shared" si="4"/>
        <v>2600</v>
      </c>
      <c r="F55">
        <f t="shared" si="8"/>
        <v>2500</v>
      </c>
      <c r="G55" s="59">
        <f t="shared" si="9"/>
        <v>2500</v>
      </c>
      <c r="H55" s="59">
        <f t="shared" si="5"/>
        <v>0</v>
      </c>
      <c r="I55">
        <f t="shared" si="6"/>
        <v>0</v>
      </c>
      <c r="J55" s="11">
        <f t="shared" si="7"/>
        <v>5000</v>
      </c>
    </row>
    <row r="56" spans="1:10" x14ac:dyDescent="0.2">
      <c r="A56">
        <f t="shared" si="1"/>
        <v>29</v>
      </c>
      <c r="B56">
        <f t="shared" si="2"/>
        <v>1715044195</v>
      </c>
      <c r="C56">
        <f t="shared" si="3"/>
        <v>0.79862968800525636</v>
      </c>
      <c r="D56">
        <f t="shared" si="4"/>
        <v>2600</v>
      </c>
      <c r="F56">
        <f t="shared" si="8"/>
        <v>2500</v>
      </c>
      <c r="G56" s="59">
        <f t="shared" si="9"/>
        <v>2500</v>
      </c>
      <c r="H56" s="59">
        <f t="shared" si="5"/>
        <v>0</v>
      </c>
      <c r="I56">
        <f t="shared" si="6"/>
        <v>0</v>
      </c>
      <c r="J56" s="11">
        <f t="shared" si="7"/>
        <v>5000</v>
      </c>
    </row>
    <row r="57" spans="1:10" x14ac:dyDescent="0.2">
      <c r="A57">
        <f t="shared" si="1"/>
        <v>30</v>
      </c>
      <c r="B57">
        <f t="shared" si="2"/>
        <v>74569572</v>
      </c>
      <c r="C57">
        <f t="shared" si="3"/>
        <v>3.4724162907676846E-2</v>
      </c>
      <c r="D57">
        <f t="shared" si="4"/>
        <v>2300</v>
      </c>
      <c r="F57">
        <f t="shared" si="8"/>
        <v>2300</v>
      </c>
      <c r="G57" s="59">
        <f t="shared" si="9"/>
        <v>2300</v>
      </c>
      <c r="H57" s="59">
        <f t="shared" si="5"/>
        <v>200</v>
      </c>
      <c r="I57">
        <f t="shared" si="6"/>
        <v>200</v>
      </c>
      <c r="J57" s="11">
        <f t="shared" si="7"/>
        <v>4600</v>
      </c>
    </row>
    <row r="58" spans="1:10" x14ac:dyDescent="0.2">
      <c r="A58">
        <f t="shared" si="1"/>
        <v>31</v>
      </c>
      <c r="B58">
        <f t="shared" si="2"/>
        <v>160124644</v>
      </c>
      <c r="C58">
        <f t="shared" si="3"/>
        <v>7.4563847889454971E-2</v>
      </c>
      <c r="D58">
        <f t="shared" si="4"/>
        <v>2300</v>
      </c>
      <c r="F58">
        <f t="shared" si="8"/>
        <v>2300</v>
      </c>
      <c r="G58" s="59">
        <f t="shared" si="9"/>
        <v>2300</v>
      </c>
      <c r="H58" s="59">
        <f t="shared" si="5"/>
        <v>200</v>
      </c>
      <c r="I58">
        <f t="shared" si="6"/>
        <v>200</v>
      </c>
      <c r="J58" s="11">
        <f t="shared" si="7"/>
        <v>4600</v>
      </c>
    </row>
    <row r="59" spans="1:10" x14ac:dyDescent="0.2">
      <c r="A59">
        <f t="shared" si="1"/>
        <v>32</v>
      </c>
      <c r="B59">
        <f t="shared" si="2"/>
        <v>1417659905</v>
      </c>
      <c r="C59">
        <f t="shared" si="3"/>
        <v>0.66014933663427333</v>
      </c>
      <c r="D59">
        <f t="shared" si="4"/>
        <v>2600</v>
      </c>
      <c r="F59">
        <f t="shared" si="8"/>
        <v>2500</v>
      </c>
      <c r="G59" s="59">
        <f t="shared" si="9"/>
        <v>2500</v>
      </c>
      <c r="H59" s="59">
        <f t="shared" si="5"/>
        <v>0</v>
      </c>
      <c r="I59">
        <f t="shared" si="6"/>
        <v>0</v>
      </c>
      <c r="J59" s="11">
        <f t="shared" si="7"/>
        <v>5000</v>
      </c>
    </row>
    <row r="60" spans="1:10" x14ac:dyDescent="0.2">
      <c r="A60">
        <f t="shared" si="1"/>
        <v>33</v>
      </c>
      <c r="B60">
        <f t="shared" si="2"/>
        <v>1278737758</v>
      </c>
      <c r="C60">
        <f t="shared" si="3"/>
        <v>0.59545867079657444</v>
      </c>
      <c r="D60">
        <f t="shared" si="4"/>
        <v>2500</v>
      </c>
      <c r="F60">
        <f t="shared" si="8"/>
        <v>2500</v>
      </c>
      <c r="G60" s="59">
        <f t="shared" si="9"/>
        <v>2500</v>
      </c>
      <c r="H60" s="59">
        <f t="shared" si="5"/>
        <v>0</v>
      </c>
      <c r="I60">
        <f t="shared" si="6"/>
        <v>0</v>
      </c>
      <c r="J60" s="11">
        <f t="shared" si="7"/>
        <v>5000</v>
      </c>
    </row>
    <row r="61" spans="1:10" x14ac:dyDescent="0.2">
      <c r="A61">
        <f t="shared" si="1"/>
        <v>34</v>
      </c>
      <c r="B61">
        <f t="shared" si="2"/>
        <v>728937418</v>
      </c>
      <c r="C61">
        <f t="shared" si="3"/>
        <v>0.33943793659072274</v>
      </c>
      <c r="D61">
        <f t="shared" si="4"/>
        <v>2400</v>
      </c>
      <c r="F61">
        <f t="shared" si="8"/>
        <v>2400</v>
      </c>
      <c r="G61" s="59">
        <f t="shared" si="9"/>
        <v>2400</v>
      </c>
      <c r="H61" s="59">
        <f t="shared" si="5"/>
        <v>100</v>
      </c>
      <c r="I61">
        <f t="shared" si="6"/>
        <v>100</v>
      </c>
      <c r="J61" s="11">
        <f t="shared" si="7"/>
        <v>4800</v>
      </c>
    </row>
    <row r="62" spans="1:10" x14ac:dyDescent="0.2">
      <c r="A62">
        <f t="shared" si="1"/>
        <v>35</v>
      </c>
      <c r="B62">
        <f t="shared" si="2"/>
        <v>856756079</v>
      </c>
      <c r="C62">
        <f t="shared" si="3"/>
        <v>0.39895813884165049</v>
      </c>
      <c r="D62">
        <f t="shared" si="4"/>
        <v>2500</v>
      </c>
      <c r="F62">
        <f t="shared" si="8"/>
        <v>2500</v>
      </c>
      <c r="G62" s="59">
        <f t="shared" si="9"/>
        <v>2500</v>
      </c>
      <c r="H62" s="59">
        <f t="shared" si="5"/>
        <v>0</v>
      </c>
      <c r="I62">
        <f t="shared" si="6"/>
        <v>0</v>
      </c>
      <c r="J62" s="11">
        <f t="shared" si="7"/>
        <v>5000</v>
      </c>
    </row>
    <row r="63" spans="1:10" x14ac:dyDescent="0.2">
      <c r="A63">
        <f t="shared" si="1"/>
        <v>36</v>
      </c>
      <c r="B63">
        <f t="shared" si="2"/>
        <v>1621344506</v>
      </c>
      <c r="C63">
        <f t="shared" si="3"/>
        <v>0.75499737018486357</v>
      </c>
      <c r="D63">
        <f t="shared" si="4"/>
        <v>2600</v>
      </c>
      <c r="F63">
        <f t="shared" si="8"/>
        <v>2500</v>
      </c>
      <c r="G63" s="59">
        <f t="shared" si="9"/>
        <v>2500</v>
      </c>
      <c r="H63" s="59">
        <f t="shared" si="5"/>
        <v>0</v>
      </c>
      <c r="I63">
        <f t="shared" si="6"/>
        <v>0</v>
      </c>
      <c r="J63" s="11">
        <f t="shared" si="7"/>
        <v>5000</v>
      </c>
    </row>
    <row r="64" spans="1:10" x14ac:dyDescent="0.2">
      <c r="A64">
        <f t="shared" si="1"/>
        <v>37</v>
      </c>
      <c r="B64">
        <f t="shared" si="2"/>
        <v>1516893447</v>
      </c>
      <c r="C64">
        <f t="shared" si="3"/>
        <v>0.70635855556761784</v>
      </c>
      <c r="D64">
        <f t="shared" si="4"/>
        <v>2600</v>
      </c>
      <c r="F64">
        <f t="shared" si="8"/>
        <v>2500</v>
      </c>
      <c r="G64" s="59">
        <f t="shared" si="9"/>
        <v>2500</v>
      </c>
      <c r="H64" s="59">
        <f t="shared" si="5"/>
        <v>0</v>
      </c>
      <c r="I64">
        <f t="shared" si="6"/>
        <v>0</v>
      </c>
      <c r="J64" s="11">
        <f t="shared" si="7"/>
        <v>5000</v>
      </c>
    </row>
    <row r="65" spans="1:10" x14ac:dyDescent="0.2">
      <c r="A65">
        <f t="shared" si="1"/>
        <v>38</v>
      </c>
      <c r="B65">
        <f t="shared" si="2"/>
        <v>502084433</v>
      </c>
      <c r="C65">
        <f t="shared" si="3"/>
        <v>0.23380128351682858</v>
      </c>
      <c r="D65">
        <f t="shared" si="4"/>
        <v>2400</v>
      </c>
      <c r="F65">
        <f t="shared" si="8"/>
        <v>2400</v>
      </c>
      <c r="G65" s="59">
        <f t="shared" si="9"/>
        <v>2400</v>
      </c>
      <c r="H65" s="59">
        <f t="shared" si="5"/>
        <v>100</v>
      </c>
      <c r="I65">
        <f t="shared" si="6"/>
        <v>100</v>
      </c>
      <c r="J65" s="11">
        <f t="shared" si="7"/>
        <v>4800</v>
      </c>
    </row>
    <row r="66" spans="1:10" x14ac:dyDescent="0.2">
      <c r="A66">
        <f t="shared" si="1"/>
        <v>39</v>
      </c>
      <c r="B66">
        <f t="shared" si="2"/>
        <v>2069594256</v>
      </c>
      <c r="C66">
        <f t="shared" si="3"/>
        <v>0.96372992590243456</v>
      </c>
      <c r="D66">
        <f t="shared" si="4"/>
        <v>2700</v>
      </c>
      <c r="F66">
        <f t="shared" si="8"/>
        <v>2500</v>
      </c>
      <c r="G66" s="59">
        <f t="shared" si="9"/>
        <v>2500</v>
      </c>
      <c r="H66" s="59">
        <f t="shared" si="5"/>
        <v>0</v>
      </c>
      <c r="I66">
        <f t="shared" si="6"/>
        <v>0</v>
      </c>
      <c r="J66" s="11">
        <f t="shared" si="7"/>
        <v>5000</v>
      </c>
    </row>
    <row r="67" spans="1:10" x14ac:dyDescent="0.2">
      <c r="A67">
        <f t="shared" si="1"/>
        <v>40</v>
      </c>
      <c r="B67">
        <f t="shared" si="2"/>
        <v>1877808021</v>
      </c>
      <c r="C67">
        <f t="shared" si="3"/>
        <v>0.874422500782843</v>
      </c>
      <c r="D67">
        <f t="shared" si="4"/>
        <v>2700</v>
      </c>
      <c r="F67">
        <f t="shared" si="8"/>
        <v>2500</v>
      </c>
      <c r="G67" s="59">
        <f t="shared" si="9"/>
        <v>2500</v>
      </c>
      <c r="H67" s="59">
        <f t="shared" si="5"/>
        <v>0</v>
      </c>
      <c r="I67">
        <f t="shared" si="6"/>
        <v>0</v>
      </c>
      <c r="J67" s="11">
        <f t="shared" si="7"/>
        <v>5000</v>
      </c>
    </row>
    <row r="68" spans="1:10" x14ac:dyDescent="0.2">
      <c r="A68">
        <f t="shared" si="1"/>
        <v>41</v>
      </c>
      <c r="B68">
        <f t="shared" si="2"/>
        <v>1899510523</v>
      </c>
      <c r="C68">
        <f t="shared" si="3"/>
        <v>0.88452851580666769</v>
      </c>
      <c r="D68">
        <f t="shared" si="4"/>
        <v>2700</v>
      </c>
      <c r="F68">
        <f t="shared" si="8"/>
        <v>2500</v>
      </c>
      <c r="G68" s="59">
        <f t="shared" si="9"/>
        <v>2500</v>
      </c>
      <c r="H68" s="59">
        <f t="shared" si="5"/>
        <v>0</v>
      </c>
      <c r="I68">
        <f t="shared" si="6"/>
        <v>0</v>
      </c>
      <c r="J68" s="11">
        <f t="shared" si="7"/>
        <v>5000</v>
      </c>
    </row>
    <row r="69" spans="1:10" x14ac:dyDescent="0.2">
      <c r="A69">
        <f t="shared" si="1"/>
        <v>42</v>
      </c>
      <c r="B69">
        <f t="shared" si="2"/>
        <v>1581241647</v>
      </c>
      <c r="C69">
        <f t="shared" si="3"/>
        <v>0.73632302122950699</v>
      </c>
      <c r="D69">
        <f t="shared" si="4"/>
        <v>2600</v>
      </c>
      <c r="F69">
        <f t="shared" si="8"/>
        <v>2500</v>
      </c>
      <c r="G69" s="59">
        <f t="shared" si="9"/>
        <v>2500</v>
      </c>
      <c r="H69" s="59">
        <f t="shared" si="5"/>
        <v>0</v>
      </c>
      <c r="I69">
        <f t="shared" si="6"/>
        <v>0</v>
      </c>
      <c r="J69" s="11">
        <f t="shared" si="7"/>
        <v>5000</v>
      </c>
    </row>
    <row r="70" spans="1:10" x14ac:dyDescent="0.2">
      <c r="A70">
        <f t="shared" si="1"/>
        <v>43</v>
      </c>
      <c r="B70">
        <f t="shared" si="2"/>
        <v>1818007392</v>
      </c>
      <c r="C70">
        <f t="shared" si="3"/>
        <v>0.8465756628879233</v>
      </c>
      <c r="D70">
        <f t="shared" si="4"/>
        <v>2700</v>
      </c>
      <c r="F70">
        <f t="shared" si="8"/>
        <v>2500</v>
      </c>
      <c r="G70" s="59">
        <f t="shared" si="9"/>
        <v>2500</v>
      </c>
      <c r="H70" s="59">
        <f t="shared" si="5"/>
        <v>0</v>
      </c>
      <c r="I70">
        <f t="shared" si="6"/>
        <v>0</v>
      </c>
      <c r="J70" s="11">
        <f t="shared" si="7"/>
        <v>5000</v>
      </c>
    </row>
    <row r="71" spans="1:10" x14ac:dyDescent="0.2">
      <c r="A71">
        <f t="shared" si="1"/>
        <v>44</v>
      </c>
      <c r="B71">
        <f t="shared" si="2"/>
        <v>1852685716</v>
      </c>
      <c r="C71">
        <f t="shared" si="3"/>
        <v>0.86272401589095782</v>
      </c>
      <c r="D71">
        <f t="shared" si="4"/>
        <v>2700</v>
      </c>
      <c r="F71">
        <f t="shared" si="8"/>
        <v>2500</v>
      </c>
      <c r="G71" s="59">
        <f t="shared" si="9"/>
        <v>2500</v>
      </c>
      <c r="H71" s="59">
        <f t="shared" si="5"/>
        <v>0</v>
      </c>
      <c r="I71">
        <f t="shared" si="6"/>
        <v>0</v>
      </c>
      <c r="J71" s="11">
        <f t="shared" si="7"/>
        <v>5000</v>
      </c>
    </row>
    <row r="72" spans="1:10" x14ac:dyDescent="0.2">
      <c r="A72">
        <f t="shared" si="1"/>
        <v>45</v>
      </c>
      <c r="B72">
        <f t="shared" si="2"/>
        <v>575725200</v>
      </c>
      <c r="C72">
        <f t="shared" si="3"/>
        <v>0.26809293789234617</v>
      </c>
      <c r="D72">
        <f t="shared" si="4"/>
        <v>2400</v>
      </c>
      <c r="F72">
        <f t="shared" si="8"/>
        <v>2400</v>
      </c>
      <c r="G72" s="59">
        <f t="shared" si="9"/>
        <v>2400</v>
      </c>
      <c r="H72" s="59">
        <f t="shared" si="5"/>
        <v>100</v>
      </c>
      <c r="I72">
        <f t="shared" si="6"/>
        <v>100</v>
      </c>
      <c r="J72" s="11">
        <f t="shared" si="7"/>
        <v>4800</v>
      </c>
    </row>
    <row r="73" spans="1:10" x14ac:dyDescent="0.2">
      <c r="A73">
        <f t="shared" si="1"/>
        <v>46</v>
      </c>
      <c r="B73">
        <f t="shared" si="2"/>
        <v>651900906</v>
      </c>
      <c r="C73">
        <f t="shared" si="3"/>
        <v>0.3035650152264</v>
      </c>
      <c r="D73">
        <f t="shared" si="4"/>
        <v>2400</v>
      </c>
      <c r="F73">
        <f t="shared" si="8"/>
        <v>2400</v>
      </c>
      <c r="G73" s="59">
        <f t="shared" si="9"/>
        <v>2400</v>
      </c>
      <c r="H73" s="59">
        <f t="shared" si="5"/>
        <v>100</v>
      </c>
      <c r="I73">
        <f t="shared" si="6"/>
        <v>100</v>
      </c>
      <c r="J73" s="11">
        <f t="shared" si="7"/>
        <v>4800</v>
      </c>
    </row>
    <row r="74" spans="1:10" x14ac:dyDescent="0.2">
      <c r="A74">
        <f t="shared" si="1"/>
        <v>47</v>
      </c>
      <c r="B74">
        <f t="shared" si="2"/>
        <v>1036738036</v>
      </c>
      <c r="C74">
        <f t="shared" si="3"/>
        <v>0.48276876866946405</v>
      </c>
      <c r="D74">
        <f t="shared" si="4"/>
        <v>2500</v>
      </c>
      <c r="F74">
        <f t="shared" si="8"/>
        <v>2500</v>
      </c>
      <c r="G74" s="59">
        <f t="shared" si="9"/>
        <v>2500</v>
      </c>
      <c r="H74" s="59">
        <f t="shared" si="5"/>
        <v>0</v>
      </c>
      <c r="I74">
        <f t="shared" si="6"/>
        <v>0</v>
      </c>
      <c r="J74" s="11">
        <f t="shared" si="7"/>
        <v>5000</v>
      </c>
    </row>
    <row r="75" spans="1:10" x14ac:dyDescent="0.2">
      <c r="A75">
        <f t="shared" si="1"/>
        <v>48</v>
      </c>
      <c r="B75">
        <f t="shared" si="2"/>
        <v>773637182</v>
      </c>
      <c r="C75">
        <f t="shared" si="3"/>
        <v>0.36025288624700758</v>
      </c>
      <c r="D75">
        <f t="shared" si="4"/>
        <v>2400</v>
      </c>
      <c r="F75">
        <f t="shared" si="8"/>
        <v>2400</v>
      </c>
      <c r="G75" s="59">
        <f t="shared" si="9"/>
        <v>2400</v>
      </c>
      <c r="H75" s="59">
        <f t="shared" si="5"/>
        <v>100</v>
      </c>
      <c r="I75">
        <f t="shared" si="6"/>
        <v>100</v>
      </c>
      <c r="J75" s="11">
        <f t="shared" si="7"/>
        <v>4800</v>
      </c>
    </row>
    <row r="76" spans="1:10" x14ac:dyDescent="0.2">
      <c r="A76">
        <f t="shared" si="1"/>
        <v>49</v>
      </c>
      <c r="B76">
        <f t="shared" si="2"/>
        <v>506413177</v>
      </c>
      <c r="C76">
        <f t="shared" si="3"/>
        <v>0.23581701202123287</v>
      </c>
      <c r="D76">
        <f t="shared" si="4"/>
        <v>2400</v>
      </c>
      <c r="F76">
        <f t="shared" si="8"/>
        <v>2400</v>
      </c>
      <c r="G76" s="59">
        <f t="shared" si="9"/>
        <v>2400</v>
      </c>
      <c r="H76" s="59">
        <f t="shared" si="5"/>
        <v>100</v>
      </c>
      <c r="I76">
        <f t="shared" si="6"/>
        <v>100</v>
      </c>
      <c r="J76" s="11">
        <f t="shared" si="7"/>
        <v>4800</v>
      </c>
    </row>
    <row r="77" spans="1:10" x14ac:dyDescent="0.2">
      <c r="A77">
        <f t="shared" si="1"/>
        <v>50</v>
      </c>
      <c r="B77">
        <f t="shared" si="2"/>
        <v>1808350666</v>
      </c>
      <c r="C77">
        <f t="shared" si="3"/>
        <v>0.84207889942549119</v>
      </c>
      <c r="D77">
        <f t="shared" si="4"/>
        <v>2700</v>
      </c>
      <c r="F77">
        <f t="shared" si="8"/>
        <v>2500</v>
      </c>
      <c r="G77" s="59">
        <f t="shared" si="9"/>
        <v>2500</v>
      </c>
      <c r="H77" s="59">
        <f t="shared" si="5"/>
        <v>0</v>
      </c>
      <c r="I77">
        <f t="shared" si="6"/>
        <v>0</v>
      </c>
      <c r="J77" s="11">
        <f t="shared" si="7"/>
        <v>5000</v>
      </c>
    </row>
    <row r="78" spans="1:10" x14ac:dyDescent="0.2">
      <c r="A78">
        <f t="shared" si="1"/>
        <v>51</v>
      </c>
      <c r="B78">
        <f t="shared" si="2"/>
        <v>613365359</v>
      </c>
      <c r="C78">
        <f t="shared" si="3"/>
        <v>0.28562050279491602</v>
      </c>
      <c r="D78">
        <f t="shared" si="4"/>
        <v>2400</v>
      </c>
      <c r="F78">
        <f t="shared" si="8"/>
        <v>2400</v>
      </c>
      <c r="G78" s="59">
        <f t="shared" si="9"/>
        <v>2400</v>
      </c>
      <c r="H78" s="59">
        <f t="shared" si="5"/>
        <v>100</v>
      </c>
      <c r="I78">
        <f t="shared" si="6"/>
        <v>100</v>
      </c>
      <c r="J78" s="11">
        <f t="shared" si="7"/>
        <v>4800</v>
      </c>
    </row>
    <row r="79" spans="1:10" x14ac:dyDescent="0.2">
      <c r="A79">
        <f t="shared" si="1"/>
        <v>52</v>
      </c>
      <c r="B79">
        <f t="shared" si="2"/>
        <v>1909861001</v>
      </c>
      <c r="C79">
        <f t="shared" si="3"/>
        <v>0.88934833271864255</v>
      </c>
      <c r="D79">
        <f t="shared" si="4"/>
        <v>2700</v>
      </c>
      <c r="F79">
        <f t="shared" si="8"/>
        <v>2500</v>
      </c>
      <c r="G79" s="59">
        <f t="shared" si="9"/>
        <v>2500</v>
      </c>
      <c r="H79" s="59">
        <f t="shared" si="5"/>
        <v>0</v>
      </c>
      <c r="I79">
        <f t="shared" si="6"/>
        <v>0</v>
      </c>
      <c r="J79" s="11">
        <f t="shared" si="7"/>
        <v>5000</v>
      </c>
    </row>
    <row r="80" spans="1:10" x14ac:dyDescent="0.2">
      <c r="A80">
        <f t="shared" si="1"/>
        <v>53</v>
      </c>
      <c r="B80">
        <f t="shared" si="2"/>
        <v>1595549986</v>
      </c>
      <c r="C80">
        <f t="shared" si="3"/>
        <v>0.74298586079058515</v>
      </c>
      <c r="D80">
        <f t="shared" si="4"/>
        <v>2600</v>
      </c>
      <c r="F80">
        <f t="shared" si="8"/>
        <v>2500</v>
      </c>
      <c r="G80" s="59">
        <f t="shared" si="9"/>
        <v>2500</v>
      </c>
      <c r="H80" s="59">
        <f t="shared" si="5"/>
        <v>0</v>
      </c>
      <c r="I80">
        <f t="shared" si="6"/>
        <v>0</v>
      </c>
      <c r="J80" s="11">
        <f t="shared" si="7"/>
        <v>5000</v>
      </c>
    </row>
    <row r="81" spans="1:10" x14ac:dyDescent="0.2">
      <c r="A81">
        <f t="shared" si="1"/>
        <v>54</v>
      </c>
      <c r="B81">
        <f t="shared" si="2"/>
        <v>1780092501</v>
      </c>
      <c r="C81">
        <f t="shared" si="3"/>
        <v>0.82892016592850915</v>
      </c>
      <c r="D81">
        <f t="shared" si="4"/>
        <v>2700</v>
      </c>
      <c r="F81">
        <f t="shared" si="8"/>
        <v>2500</v>
      </c>
      <c r="G81" s="59">
        <f t="shared" si="9"/>
        <v>2500</v>
      </c>
      <c r="H81" s="59">
        <f t="shared" si="5"/>
        <v>0</v>
      </c>
      <c r="I81">
        <f t="shared" si="6"/>
        <v>0</v>
      </c>
      <c r="J81" s="11">
        <f t="shared" si="7"/>
        <v>5000</v>
      </c>
    </row>
    <row r="82" spans="1:10" x14ac:dyDescent="0.2">
      <c r="A82">
        <f t="shared" si="1"/>
        <v>55</v>
      </c>
      <c r="B82">
        <f t="shared" si="2"/>
        <v>272272191</v>
      </c>
      <c r="C82">
        <f t="shared" si="3"/>
        <v>0.12678661901819827</v>
      </c>
      <c r="D82">
        <f t="shared" si="4"/>
        <v>2300</v>
      </c>
      <c r="F82">
        <f t="shared" si="8"/>
        <v>2300</v>
      </c>
      <c r="G82" s="59">
        <f t="shared" si="9"/>
        <v>2300</v>
      </c>
      <c r="H82" s="59">
        <f t="shared" si="5"/>
        <v>200</v>
      </c>
      <c r="I82">
        <f t="shared" si="6"/>
        <v>200</v>
      </c>
      <c r="J82" s="11">
        <f t="shared" si="7"/>
        <v>4600</v>
      </c>
    </row>
    <row r="83" spans="1:10" x14ac:dyDescent="0.2">
      <c r="A83">
        <f t="shared" si="1"/>
        <v>56</v>
      </c>
      <c r="B83">
        <f t="shared" si="2"/>
        <v>790840268</v>
      </c>
      <c r="C83">
        <f t="shared" si="3"/>
        <v>0.36826369742316367</v>
      </c>
      <c r="D83">
        <f t="shared" si="4"/>
        <v>2400</v>
      </c>
      <c r="F83">
        <f t="shared" si="8"/>
        <v>2400</v>
      </c>
      <c r="G83" s="59">
        <f t="shared" si="9"/>
        <v>2400</v>
      </c>
      <c r="H83" s="59">
        <f t="shared" si="5"/>
        <v>100</v>
      </c>
      <c r="I83">
        <f t="shared" si="6"/>
        <v>100</v>
      </c>
      <c r="J83" s="11">
        <f t="shared" si="7"/>
        <v>4800</v>
      </c>
    </row>
    <row r="84" spans="1:10" x14ac:dyDescent="0.2">
      <c r="A84">
        <f t="shared" si="1"/>
        <v>57</v>
      </c>
      <c r="B84">
        <f t="shared" si="2"/>
        <v>1875870881</v>
      </c>
      <c r="C84">
        <f t="shared" si="3"/>
        <v>0.87352044967632758</v>
      </c>
      <c r="D84">
        <f t="shared" si="4"/>
        <v>2700</v>
      </c>
      <c r="F84">
        <f t="shared" si="8"/>
        <v>2500</v>
      </c>
      <c r="G84" s="59">
        <f t="shared" si="9"/>
        <v>2500</v>
      </c>
      <c r="H84" s="59">
        <f t="shared" si="5"/>
        <v>0</v>
      </c>
      <c r="I84">
        <f t="shared" si="6"/>
        <v>0</v>
      </c>
      <c r="J84" s="11">
        <f t="shared" si="7"/>
        <v>5000</v>
      </c>
    </row>
    <row r="85" spans="1:10" x14ac:dyDescent="0.2">
      <c r="A85">
        <f t="shared" si="1"/>
        <v>58</v>
      </c>
      <c r="B85">
        <f t="shared" si="2"/>
        <v>1554253248</v>
      </c>
      <c r="C85">
        <f t="shared" si="3"/>
        <v>0.72375556860293988</v>
      </c>
      <c r="D85">
        <f t="shared" si="4"/>
        <v>2600</v>
      </c>
      <c r="F85">
        <f t="shared" si="8"/>
        <v>2500</v>
      </c>
      <c r="G85" s="59">
        <f t="shared" si="9"/>
        <v>2500</v>
      </c>
      <c r="H85" s="59">
        <f t="shared" si="5"/>
        <v>0</v>
      </c>
      <c r="I85">
        <f t="shared" si="6"/>
        <v>0</v>
      </c>
      <c r="J85" s="11">
        <f t="shared" si="7"/>
        <v>5000</v>
      </c>
    </row>
    <row r="86" spans="1:10" x14ac:dyDescent="0.2">
      <c r="A86">
        <f t="shared" si="1"/>
        <v>59</v>
      </c>
      <c r="B86">
        <f t="shared" si="2"/>
        <v>1343034916</v>
      </c>
      <c r="C86">
        <f t="shared" si="3"/>
        <v>0.62539936817502573</v>
      </c>
      <c r="D86">
        <f t="shared" si="4"/>
        <v>2600</v>
      </c>
      <c r="F86">
        <f t="shared" si="8"/>
        <v>2500</v>
      </c>
      <c r="G86" s="59">
        <f t="shared" si="9"/>
        <v>2500</v>
      </c>
      <c r="H86" s="59">
        <f t="shared" si="5"/>
        <v>0</v>
      </c>
      <c r="I86">
        <f t="shared" si="6"/>
        <v>0</v>
      </c>
      <c r="J86" s="11">
        <f t="shared" si="7"/>
        <v>5000</v>
      </c>
    </row>
    <row r="87" spans="1:10" x14ac:dyDescent="0.2">
      <c r="A87">
        <f t="shared" si="1"/>
        <v>60</v>
      </c>
      <c r="B87">
        <f t="shared" si="2"/>
        <v>1186997483</v>
      </c>
      <c r="C87">
        <f t="shared" si="3"/>
        <v>0.55273877622221534</v>
      </c>
      <c r="D87">
        <f t="shared" si="4"/>
        <v>2500</v>
      </c>
      <c r="F87">
        <f t="shared" si="8"/>
        <v>2500</v>
      </c>
      <c r="G87" s="59">
        <f t="shared" si="9"/>
        <v>2500</v>
      </c>
      <c r="H87" s="59">
        <f t="shared" si="5"/>
        <v>0</v>
      </c>
      <c r="I87">
        <f t="shared" si="6"/>
        <v>0</v>
      </c>
      <c r="J87" s="11">
        <f t="shared" si="7"/>
        <v>5000</v>
      </c>
    </row>
    <row r="88" spans="1:10" x14ac:dyDescent="0.2">
      <c r="A88">
        <f t="shared" si="1"/>
        <v>61</v>
      </c>
      <c r="B88">
        <f t="shared" si="2"/>
        <v>743394039</v>
      </c>
      <c r="C88">
        <f t="shared" si="3"/>
        <v>0.34616982533883761</v>
      </c>
      <c r="D88">
        <f t="shared" si="4"/>
        <v>2400</v>
      </c>
      <c r="F88">
        <f t="shared" si="8"/>
        <v>2400</v>
      </c>
      <c r="G88" s="59">
        <f t="shared" si="9"/>
        <v>2400</v>
      </c>
      <c r="H88" s="59">
        <f t="shared" si="5"/>
        <v>100</v>
      </c>
      <c r="I88">
        <f t="shared" si="6"/>
        <v>100</v>
      </c>
      <c r="J88" s="11">
        <f t="shared" si="7"/>
        <v>4800</v>
      </c>
    </row>
    <row r="89" spans="1:10" x14ac:dyDescent="0.2">
      <c r="A89">
        <f t="shared" si="1"/>
        <v>62</v>
      </c>
      <c r="B89">
        <f t="shared" si="2"/>
        <v>1163533115</v>
      </c>
      <c r="C89">
        <f t="shared" si="3"/>
        <v>0.54181232840838489</v>
      </c>
      <c r="D89">
        <f t="shared" si="4"/>
        <v>2500</v>
      </c>
      <c r="F89">
        <f t="shared" si="8"/>
        <v>2500</v>
      </c>
      <c r="G89" s="59">
        <f t="shared" si="9"/>
        <v>2500</v>
      </c>
      <c r="H89" s="59">
        <f t="shared" si="5"/>
        <v>0</v>
      </c>
      <c r="I89">
        <f t="shared" si="6"/>
        <v>0</v>
      </c>
      <c r="J89" s="11">
        <f t="shared" si="7"/>
        <v>5000</v>
      </c>
    </row>
    <row r="90" spans="1:10" x14ac:dyDescent="0.2">
      <c r="A90">
        <f t="shared" si="1"/>
        <v>63</v>
      </c>
      <c r="B90">
        <f t="shared" si="2"/>
        <v>1514752111</v>
      </c>
      <c r="C90">
        <f t="shared" si="3"/>
        <v>0.70536141828883503</v>
      </c>
      <c r="D90">
        <f t="shared" si="4"/>
        <v>2600</v>
      </c>
      <c r="F90">
        <f t="shared" si="8"/>
        <v>2500</v>
      </c>
      <c r="G90" s="59">
        <f t="shared" si="9"/>
        <v>2500</v>
      </c>
      <c r="H90" s="59">
        <f t="shared" si="5"/>
        <v>0</v>
      </c>
      <c r="I90">
        <f t="shared" si="6"/>
        <v>0</v>
      </c>
      <c r="J90" s="11">
        <f t="shared" si="7"/>
        <v>5000</v>
      </c>
    </row>
    <row r="91" spans="1:10" x14ac:dyDescent="0.2">
      <c r="A91">
        <f t="shared" si="1"/>
        <v>64</v>
      </c>
      <c r="B91">
        <f t="shared" si="2"/>
        <v>1019872280</v>
      </c>
      <c r="C91">
        <f t="shared" si="3"/>
        <v>0.47491503901542864</v>
      </c>
      <c r="D91">
        <f t="shared" si="4"/>
        <v>2500</v>
      </c>
      <c r="F91">
        <f t="shared" si="8"/>
        <v>2500</v>
      </c>
      <c r="G91" s="59">
        <f t="shared" si="9"/>
        <v>2500</v>
      </c>
      <c r="H91" s="59">
        <f t="shared" si="5"/>
        <v>0</v>
      </c>
      <c r="I91">
        <f t="shared" si="6"/>
        <v>0</v>
      </c>
      <c r="J91" s="11">
        <f t="shared" si="7"/>
        <v>5000</v>
      </c>
    </row>
    <row r="92" spans="1:10" x14ac:dyDescent="0.2">
      <c r="A92">
        <f t="shared" si="1"/>
        <v>65</v>
      </c>
      <c r="B92">
        <f t="shared" si="2"/>
        <v>778717494</v>
      </c>
      <c r="C92">
        <f t="shared" si="3"/>
        <v>0.36261859087395415</v>
      </c>
      <c r="D92">
        <f t="shared" ref="D92:D155" si="10">VLOOKUP(C92,$C$13:$E$17,3,TRUE)</f>
        <v>2400</v>
      </c>
      <c r="F92">
        <f t="shared" si="8"/>
        <v>2400</v>
      </c>
      <c r="G92" s="59">
        <f t="shared" si="9"/>
        <v>2400</v>
      </c>
      <c r="H92" s="59">
        <f t="shared" si="5"/>
        <v>100</v>
      </c>
      <c r="I92">
        <f t="shared" si="6"/>
        <v>100</v>
      </c>
      <c r="J92" s="11">
        <f t="shared" si="7"/>
        <v>4800</v>
      </c>
    </row>
    <row r="93" spans="1:10" x14ac:dyDescent="0.2">
      <c r="A93">
        <f t="shared" ref="A93:A156" si="11">+A92+1</f>
        <v>66</v>
      </c>
      <c r="B93">
        <f t="shared" ref="B93:B156" si="12">MOD($C$23*B92+$C$22,$C$24)</f>
        <v>2139354728</v>
      </c>
      <c r="C93">
        <f t="shared" ref="C93:C156" si="13">B93/$C$24</f>
        <v>0.99621467711227696</v>
      </c>
      <c r="D93">
        <f t="shared" si="10"/>
        <v>2700</v>
      </c>
      <c r="F93">
        <f t="shared" si="8"/>
        <v>2500</v>
      </c>
      <c r="G93" s="59">
        <f t="shared" si="9"/>
        <v>2500</v>
      </c>
      <c r="H93" s="59">
        <f t="shared" ref="H93:H156" si="14">IF(G93&lt;$J$21,$J$21-G93,0)</f>
        <v>0</v>
      </c>
      <c r="I93">
        <f t="shared" ref="I93:I156" si="15">MAX(0,$J$21-F93)</f>
        <v>0</v>
      </c>
      <c r="J93" s="11">
        <f t="shared" ref="J93:J156" si="16">F93*$F$23</f>
        <v>5000</v>
      </c>
    </row>
    <row r="94" spans="1:10" x14ac:dyDescent="0.2">
      <c r="A94">
        <f t="shared" si="11"/>
        <v>67</v>
      </c>
      <c r="B94">
        <f t="shared" si="12"/>
        <v>1815989663</v>
      </c>
      <c r="C94">
        <f t="shared" si="13"/>
        <v>0.8456360846039076</v>
      </c>
      <c r="D94">
        <f t="shared" si="10"/>
        <v>2700</v>
      </c>
      <c r="F94">
        <f t="shared" ref="F94:F157" si="17">MIN(D94,$J$21)</f>
        <v>2500</v>
      </c>
      <c r="G94" s="59">
        <f t="shared" ref="G94:G157" si="18">IF(F94&lt;$J$21,F94,$J$21)</f>
        <v>2500</v>
      </c>
      <c r="H94" s="59">
        <f t="shared" si="14"/>
        <v>0</v>
      </c>
      <c r="I94">
        <f t="shared" si="15"/>
        <v>0</v>
      </c>
      <c r="J94" s="11">
        <f t="shared" si="16"/>
        <v>5000</v>
      </c>
    </row>
    <row r="95" spans="1:10" x14ac:dyDescent="0.2">
      <c r="A95">
        <f t="shared" si="11"/>
        <v>68</v>
      </c>
      <c r="B95">
        <f t="shared" si="12"/>
        <v>152969118</v>
      </c>
      <c r="C95">
        <f t="shared" si="13"/>
        <v>7.1231796439379352E-2</v>
      </c>
      <c r="D95">
        <f t="shared" si="10"/>
        <v>2300</v>
      </c>
      <c r="F95">
        <f t="shared" si="17"/>
        <v>2300</v>
      </c>
      <c r="G95" s="59">
        <f t="shared" si="18"/>
        <v>2300</v>
      </c>
      <c r="H95" s="59">
        <f t="shared" si="14"/>
        <v>200</v>
      </c>
      <c r="I95">
        <f t="shared" si="15"/>
        <v>200</v>
      </c>
      <c r="J95" s="11">
        <f t="shared" si="16"/>
        <v>4600</v>
      </c>
    </row>
    <row r="96" spans="1:10" x14ac:dyDescent="0.2">
      <c r="A96">
        <f t="shared" si="11"/>
        <v>69</v>
      </c>
      <c r="B96">
        <f t="shared" si="12"/>
        <v>1413818655</v>
      </c>
      <c r="C96">
        <f t="shared" si="13"/>
        <v>0.65836061521356959</v>
      </c>
      <c r="D96">
        <f t="shared" si="10"/>
        <v>2600</v>
      </c>
      <c r="F96">
        <f t="shared" si="17"/>
        <v>2500</v>
      </c>
      <c r="G96" s="59">
        <f t="shared" si="18"/>
        <v>2500</v>
      </c>
      <c r="H96" s="59">
        <f t="shared" si="14"/>
        <v>0</v>
      </c>
      <c r="I96">
        <f t="shared" si="15"/>
        <v>0</v>
      </c>
      <c r="J96" s="11">
        <f t="shared" si="16"/>
        <v>5000</v>
      </c>
    </row>
    <row r="97" spans="1:10" x14ac:dyDescent="0.2">
      <c r="A97">
        <f t="shared" si="11"/>
        <v>70</v>
      </c>
      <c r="B97">
        <f t="shared" si="12"/>
        <v>1143358418</v>
      </c>
      <c r="C97">
        <f t="shared" si="13"/>
        <v>0.53241775302794658</v>
      </c>
      <c r="D97">
        <f t="shared" si="10"/>
        <v>2500</v>
      </c>
      <c r="F97">
        <f t="shared" si="17"/>
        <v>2500</v>
      </c>
      <c r="G97" s="59">
        <f t="shared" si="18"/>
        <v>2500</v>
      </c>
      <c r="H97" s="59">
        <f t="shared" si="14"/>
        <v>0</v>
      </c>
      <c r="I97">
        <f t="shared" si="15"/>
        <v>0</v>
      </c>
      <c r="J97" s="11">
        <f t="shared" si="16"/>
        <v>5000</v>
      </c>
    </row>
    <row r="98" spans="1:10" x14ac:dyDescent="0.2">
      <c r="A98">
        <f t="shared" si="11"/>
        <v>71</v>
      </c>
      <c r="B98">
        <f t="shared" si="12"/>
        <v>1741035858</v>
      </c>
      <c r="C98">
        <f t="shared" si="13"/>
        <v>0.81073299926274134</v>
      </c>
      <c r="D98">
        <f t="shared" si="10"/>
        <v>2600</v>
      </c>
      <c r="F98">
        <f t="shared" si="17"/>
        <v>2500</v>
      </c>
      <c r="G98" s="59">
        <f t="shared" si="18"/>
        <v>2500</v>
      </c>
      <c r="H98" s="59">
        <f t="shared" si="14"/>
        <v>0</v>
      </c>
      <c r="I98">
        <f t="shared" si="15"/>
        <v>0</v>
      </c>
      <c r="J98" s="11">
        <f t="shared" si="16"/>
        <v>5000</v>
      </c>
    </row>
    <row r="99" spans="1:10" x14ac:dyDescent="0.2">
      <c r="A99">
        <f t="shared" si="11"/>
        <v>72</v>
      </c>
      <c r="B99">
        <f t="shared" si="12"/>
        <v>977269272</v>
      </c>
      <c r="C99">
        <f t="shared" si="13"/>
        <v>0.45507646745772867</v>
      </c>
      <c r="D99">
        <f t="shared" si="10"/>
        <v>2500</v>
      </c>
      <c r="F99">
        <f t="shared" si="17"/>
        <v>2500</v>
      </c>
      <c r="G99" s="59">
        <f t="shared" si="18"/>
        <v>2500</v>
      </c>
      <c r="H99" s="59">
        <f t="shared" si="14"/>
        <v>0</v>
      </c>
      <c r="I99">
        <f t="shared" si="15"/>
        <v>0</v>
      </c>
      <c r="J99" s="11">
        <f t="shared" si="16"/>
        <v>5000</v>
      </c>
    </row>
    <row r="100" spans="1:10" x14ac:dyDescent="0.2">
      <c r="A100">
        <f t="shared" si="11"/>
        <v>73</v>
      </c>
      <c r="B100">
        <f t="shared" si="12"/>
        <v>2009500136</v>
      </c>
      <c r="C100">
        <f t="shared" si="13"/>
        <v>0.935746420610578</v>
      </c>
      <c r="D100">
        <f t="shared" si="10"/>
        <v>2700</v>
      </c>
      <c r="F100">
        <f t="shared" si="17"/>
        <v>2500</v>
      </c>
      <c r="G100" s="59">
        <f t="shared" si="18"/>
        <v>2500</v>
      </c>
      <c r="H100" s="59">
        <f t="shared" si="14"/>
        <v>0</v>
      </c>
      <c r="I100">
        <f t="shared" si="15"/>
        <v>0</v>
      </c>
      <c r="J100" s="11">
        <f t="shared" si="16"/>
        <v>5000</v>
      </c>
    </row>
    <row r="101" spans="1:10" x14ac:dyDescent="0.2">
      <c r="A101">
        <f t="shared" si="11"/>
        <v>74</v>
      </c>
      <c r="B101">
        <f t="shared" si="12"/>
        <v>1193247271</v>
      </c>
      <c r="C101">
        <f t="shared" si="13"/>
        <v>0.55564906054905105</v>
      </c>
      <c r="D101">
        <f t="shared" si="10"/>
        <v>2500</v>
      </c>
      <c r="F101">
        <f t="shared" si="17"/>
        <v>2500</v>
      </c>
      <c r="G101" s="59">
        <f t="shared" si="18"/>
        <v>2500</v>
      </c>
      <c r="H101" s="59">
        <f t="shared" si="14"/>
        <v>0</v>
      </c>
      <c r="I101">
        <f t="shared" si="15"/>
        <v>0</v>
      </c>
      <c r="J101" s="11">
        <f t="shared" si="16"/>
        <v>5000</v>
      </c>
    </row>
    <row r="102" spans="1:10" x14ac:dyDescent="0.2">
      <c r="A102">
        <f t="shared" si="11"/>
        <v>75</v>
      </c>
      <c r="B102">
        <f t="shared" si="12"/>
        <v>556882252</v>
      </c>
      <c r="C102">
        <f t="shared" si="13"/>
        <v>0.25931850646590743</v>
      </c>
      <c r="D102">
        <f t="shared" si="10"/>
        <v>2400</v>
      </c>
      <c r="F102">
        <f t="shared" si="17"/>
        <v>2400</v>
      </c>
      <c r="G102" s="59">
        <f t="shared" si="18"/>
        <v>2400</v>
      </c>
      <c r="H102" s="59">
        <f t="shared" si="14"/>
        <v>100</v>
      </c>
      <c r="I102">
        <f t="shared" si="15"/>
        <v>100</v>
      </c>
      <c r="J102" s="11">
        <f t="shared" si="16"/>
        <v>4800</v>
      </c>
    </row>
    <row r="103" spans="1:10" x14ac:dyDescent="0.2">
      <c r="A103">
        <f t="shared" si="11"/>
        <v>76</v>
      </c>
      <c r="B103">
        <f t="shared" si="12"/>
        <v>1786053626</v>
      </c>
      <c r="C103">
        <f t="shared" si="13"/>
        <v>0.83169603107110412</v>
      </c>
      <c r="D103">
        <f t="shared" si="10"/>
        <v>2700</v>
      </c>
      <c r="F103">
        <f t="shared" si="17"/>
        <v>2500</v>
      </c>
      <c r="G103" s="59">
        <f t="shared" si="18"/>
        <v>2500</v>
      </c>
      <c r="H103" s="59">
        <f t="shared" si="14"/>
        <v>0</v>
      </c>
      <c r="I103">
        <f t="shared" si="15"/>
        <v>0</v>
      </c>
      <c r="J103" s="11">
        <f t="shared" si="16"/>
        <v>5000</v>
      </c>
    </row>
    <row r="104" spans="1:10" x14ac:dyDescent="0.2">
      <c r="A104">
        <f t="shared" si="11"/>
        <v>77</v>
      </c>
      <c r="B104">
        <f t="shared" si="12"/>
        <v>1676652304</v>
      </c>
      <c r="C104">
        <f t="shared" si="13"/>
        <v>0.78075207061169305</v>
      </c>
      <c r="D104">
        <f t="shared" si="10"/>
        <v>2600</v>
      </c>
      <c r="F104">
        <f t="shared" si="17"/>
        <v>2500</v>
      </c>
      <c r="G104" s="59">
        <f t="shared" si="18"/>
        <v>2500</v>
      </c>
      <c r="H104" s="59">
        <f t="shared" si="14"/>
        <v>0</v>
      </c>
      <c r="I104">
        <f t="shared" si="15"/>
        <v>0</v>
      </c>
      <c r="J104" s="11">
        <f t="shared" si="16"/>
        <v>5000</v>
      </c>
    </row>
    <row r="105" spans="1:10" x14ac:dyDescent="0.2">
      <c r="A105">
        <f t="shared" si="11"/>
        <v>78</v>
      </c>
      <c r="B105">
        <f t="shared" si="12"/>
        <v>1214635282</v>
      </c>
      <c r="C105">
        <f t="shared" si="13"/>
        <v>0.56560862928890099</v>
      </c>
      <c r="D105">
        <f t="shared" si="10"/>
        <v>2500</v>
      </c>
      <c r="F105">
        <f t="shared" si="17"/>
        <v>2500</v>
      </c>
      <c r="G105" s="59">
        <f t="shared" si="18"/>
        <v>2500</v>
      </c>
      <c r="H105" s="59">
        <f t="shared" si="14"/>
        <v>0</v>
      </c>
      <c r="I105">
        <f t="shared" si="15"/>
        <v>0</v>
      </c>
      <c r="J105" s="11">
        <f t="shared" si="16"/>
        <v>5000</v>
      </c>
    </row>
    <row r="106" spans="1:10" x14ac:dyDescent="0.2">
      <c r="A106">
        <f t="shared" si="11"/>
        <v>79</v>
      </c>
      <c r="B106">
        <f t="shared" si="12"/>
        <v>1395414080</v>
      </c>
      <c r="C106">
        <f t="shared" si="13"/>
        <v>0.64979031712272683</v>
      </c>
      <c r="D106">
        <f t="shared" si="10"/>
        <v>2600</v>
      </c>
      <c r="F106">
        <f t="shared" si="17"/>
        <v>2500</v>
      </c>
      <c r="G106" s="59">
        <f t="shared" si="18"/>
        <v>2500</v>
      </c>
      <c r="H106" s="59">
        <f t="shared" si="14"/>
        <v>0</v>
      </c>
      <c r="I106">
        <f t="shared" si="15"/>
        <v>0</v>
      </c>
      <c r="J106" s="11">
        <f t="shared" si="16"/>
        <v>5000</v>
      </c>
    </row>
    <row r="107" spans="1:10" x14ac:dyDescent="0.2">
      <c r="A107">
        <f t="shared" si="11"/>
        <v>80</v>
      </c>
      <c r="B107">
        <f t="shared" si="12"/>
        <v>1055311561</v>
      </c>
      <c r="C107">
        <f t="shared" si="13"/>
        <v>0.49141774023483403</v>
      </c>
      <c r="D107">
        <f t="shared" si="10"/>
        <v>2500</v>
      </c>
      <c r="F107">
        <f t="shared" si="17"/>
        <v>2500</v>
      </c>
      <c r="G107" s="59">
        <f t="shared" si="18"/>
        <v>2500</v>
      </c>
      <c r="H107" s="59">
        <f t="shared" si="14"/>
        <v>0</v>
      </c>
      <c r="I107">
        <f t="shared" si="15"/>
        <v>0</v>
      </c>
      <c r="J107" s="11">
        <f t="shared" si="16"/>
        <v>5000</v>
      </c>
    </row>
    <row r="108" spans="1:10" x14ac:dyDescent="0.2">
      <c r="A108">
        <f t="shared" si="11"/>
        <v>81</v>
      </c>
      <c r="B108">
        <f t="shared" si="12"/>
        <v>1553743042</v>
      </c>
      <c r="C108">
        <f t="shared" si="13"/>
        <v>0.72351798542007706</v>
      </c>
      <c r="D108">
        <f t="shared" si="10"/>
        <v>2600</v>
      </c>
      <c r="F108">
        <f t="shared" si="17"/>
        <v>2500</v>
      </c>
      <c r="G108" s="59">
        <f t="shared" si="18"/>
        <v>2500</v>
      </c>
      <c r="H108" s="59">
        <f t="shared" si="14"/>
        <v>0</v>
      </c>
      <c r="I108">
        <f t="shared" si="15"/>
        <v>0</v>
      </c>
      <c r="J108" s="11">
        <f t="shared" si="16"/>
        <v>5000</v>
      </c>
    </row>
    <row r="109" spans="1:10" x14ac:dyDescent="0.2">
      <c r="A109">
        <f t="shared" si="11"/>
        <v>82</v>
      </c>
      <c r="B109">
        <f t="shared" si="12"/>
        <v>1357937262</v>
      </c>
      <c r="C109">
        <f t="shared" si="13"/>
        <v>0.63233881380052248</v>
      </c>
      <c r="D109">
        <f t="shared" si="10"/>
        <v>2600</v>
      </c>
      <c r="F109">
        <f t="shared" si="17"/>
        <v>2500</v>
      </c>
      <c r="G109" s="59">
        <f t="shared" si="18"/>
        <v>2500</v>
      </c>
      <c r="H109" s="59">
        <f t="shared" si="14"/>
        <v>0</v>
      </c>
      <c r="I109">
        <f t="shared" si="15"/>
        <v>0</v>
      </c>
      <c r="J109" s="11">
        <f t="shared" si="16"/>
        <v>5000</v>
      </c>
    </row>
    <row r="110" spans="1:10" x14ac:dyDescent="0.2">
      <c r="A110">
        <f t="shared" si="11"/>
        <v>83</v>
      </c>
      <c r="B110">
        <f t="shared" si="12"/>
        <v>395140006</v>
      </c>
      <c r="C110">
        <f t="shared" si="13"/>
        <v>0.18400140394643014</v>
      </c>
      <c r="D110">
        <f t="shared" si="10"/>
        <v>2400</v>
      </c>
      <c r="F110">
        <f t="shared" si="17"/>
        <v>2400</v>
      </c>
      <c r="G110" s="59">
        <f t="shared" si="18"/>
        <v>2400</v>
      </c>
      <c r="H110" s="59">
        <f t="shared" si="14"/>
        <v>100</v>
      </c>
      <c r="I110">
        <f t="shared" si="15"/>
        <v>100</v>
      </c>
      <c r="J110" s="11">
        <f t="shared" si="16"/>
        <v>4800</v>
      </c>
    </row>
    <row r="111" spans="1:10" x14ac:dyDescent="0.2">
      <c r="A111">
        <f t="shared" si="11"/>
        <v>84</v>
      </c>
      <c r="B111">
        <f t="shared" si="12"/>
        <v>2098422206</v>
      </c>
      <c r="C111">
        <f t="shared" si="13"/>
        <v>0.97715398621612881</v>
      </c>
      <c r="D111">
        <f t="shared" si="10"/>
        <v>2700</v>
      </c>
      <c r="F111">
        <f t="shared" si="17"/>
        <v>2500</v>
      </c>
      <c r="G111" s="59">
        <f t="shared" si="18"/>
        <v>2500</v>
      </c>
      <c r="H111" s="59">
        <f t="shared" si="14"/>
        <v>0</v>
      </c>
      <c r="I111">
        <f t="shared" si="15"/>
        <v>0</v>
      </c>
      <c r="J111" s="11">
        <f t="shared" si="16"/>
        <v>5000</v>
      </c>
    </row>
    <row r="112" spans="1:10" x14ac:dyDescent="0.2">
      <c r="A112">
        <f t="shared" si="11"/>
        <v>85</v>
      </c>
      <c r="B112">
        <f t="shared" si="12"/>
        <v>1057859449</v>
      </c>
      <c r="C112">
        <f t="shared" si="13"/>
        <v>0.49260419304138242</v>
      </c>
      <c r="D112">
        <f t="shared" si="10"/>
        <v>2500</v>
      </c>
      <c r="F112">
        <f t="shared" si="17"/>
        <v>2500</v>
      </c>
      <c r="G112" s="59">
        <f t="shared" si="18"/>
        <v>2500</v>
      </c>
      <c r="H112" s="59">
        <f t="shared" si="14"/>
        <v>0</v>
      </c>
      <c r="I112">
        <f t="shared" si="15"/>
        <v>0</v>
      </c>
      <c r="J112" s="11">
        <f t="shared" si="16"/>
        <v>5000</v>
      </c>
    </row>
    <row r="113" spans="1:10" x14ac:dyDescent="0.2">
      <c r="A113">
        <f t="shared" si="11"/>
        <v>86</v>
      </c>
      <c r="B113">
        <f t="shared" si="12"/>
        <v>1426423718</v>
      </c>
      <c r="C113">
        <f t="shared" si="13"/>
        <v>0.664230305079478</v>
      </c>
      <c r="D113">
        <f t="shared" si="10"/>
        <v>2600</v>
      </c>
      <c r="F113">
        <f t="shared" si="17"/>
        <v>2500</v>
      </c>
      <c r="G113" s="59">
        <f t="shared" si="18"/>
        <v>2500</v>
      </c>
      <c r="H113" s="59">
        <f t="shared" si="14"/>
        <v>0</v>
      </c>
      <c r="I113">
        <f t="shared" si="15"/>
        <v>0</v>
      </c>
      <c r="J113" s="11">
        <f t="shared" si="16"/>
        <v>5000</v>
      </c>
    </row>
    <row r="114" spans="1:10" x14ac:dyDescent="0.2">
      <c r="A114">
        <f t="shared" si="11"/>
        <v>87</v>
      </c>
      <c r="B114">
        <f t="shared" si="12"/>
        <v>395771206</v>
      </c>
      <c r="C114">
        <f t="shared" si="13"/>
        <v>0.18429532935111567</v>
      </c>
      <c r="D114">
        <f t="shared" si="10"/>
        <v>2400</v>
      </c>
      <c r="F114">
        <f t="shared" si="17"/>
        <v>2400</v>
      </c>
      <c r="G114" s="59">
        <f t="shared" si="18"/>
        <v>2400</v>
      </c>
      <c r="H114" s="59">
        <f t="shared" si="14"/>
        <v>100</v>
      </c>
      <c r="I114">
        <f t="shared" si="15"/>
        <v>100</v>
      </c>
      <c r="J114" s="11">
        <f t="shared" si="16"/>
        <v>4800</v>
      </c>
    </row>
    <row r="115" spans="1:10" x14ac:dyDescent="0.2">
      <c r="A115">
        <f t="shared" si="11"/>
        <v>88</v>
      </c>
      <c r="B115">
        <f t="shared" si="12"/>
        <v>1969582371</v>
      </c>
      <c r="C115">
        <f t="shared" si="13"/>
        <v>0.91715826276557444</v>
      </c>
      <c r="D115">
        <f t="shared" si="10"/>
        <v>2700</v>
      </c>
      <c r="F115">
        <f t="shared" si="17"/>
        <v>2500</v>
      </c>
      <c r="G115" s="59">
        <f t="shared" si="18"/>
        <v>2500</v>
      </c>
      <c r="H115" s="59">
        <f t="shared" si="14"/>
        <v>0</v>
      </c>
      <c r="I115">
        <f t="shared" si="15"/>
        <v>0</v>
      </c>
      <c r="J115" s="11">
        <f t="shared" si="16"/>
        <v>5000</v>
      </c>
    </row>
    <row r="116" spans="1:10" x14ac:dyDescent="0.2">
      <c r="A116">
        <f t="shared" si="11"/>
        <v>89</v>
      </c>
      <c r="B116">
        <f t="shared" si="12"/>
        <v>310268780</v>
      </c>
      <c r="C116">
        <f t="shared" si="13"/>
        <v>0.14448015957348057</v>
      </c>
      <c r="D116">
        <f t="shared" si="10"/>
        <v>2300</v>
      </c>
      <c r="F116">
        <f t="shared" si="17"/>
        <v>2300</v>
      </c>
      <c r="G116" s="59">
        <f t="shared" si="18"/>
        <v>2300</v>
      </c>
      <c r="H116" s="59">
        <f t="shared" si="14"/>
        <v>200</v>
      </c>
      <c r="I116">
        <f t="shared" si="15"/>
        <v>200</v>
      </c>
      <c r="J116" s="11">
        <f t="shared" si="16"/>
        <v>4600</v>
      </c>
    </row>
    <row r="117" spans="1:10" x14ac:dyDescent="0.2">
      <c r="A117">
        <f t="shared" si="11"/>
        <v>90</v>
      </c>
      <c r="B117">
        <f t="shared" si="12"/>
        <v>1596868432</v>
      </c>
      <c r="C117">
        <f t="shared" si="13"/>
        <v>0.74359981005247677</v>
      </c>
      <c r="D117">
        <f t="shared" si="10"/>
        <v>2600</v>
      </c>
      <c r="F117">
        <f t="shared" si="17"/>
        <v>2500</v>
      </c>
      <c r="G117" s="59">
        <f t="shared" si="18"/>
        <v>2500</v>
      </c>
      <c r="H117" s="59">
        <f t="shared" si="14"/>
        <v>0</v>
      </c>
      <c r="I117">
        <f t="shared" si="15"/>
        <v>0</v>
      </c>
      <c r="J117" s="11">
        <f t="shared" si="16"/>
        <v>5000</v>
      </c>
    </row>
    <row r="118" spans="1:10" x14ac:dyDescent="0.2">
      <c r="A118">
        <f t="shared" si="11"/>
        <v>91</v>
      </c>
      <c r="B118">
        <f t="shared" si="12"/>
        <v>316894306</v>
      </c>
      <c r="C118">
        <f t="shared" si="13"/>
        <v>0.14756541054116815</v>
      </c>
      <c r="D118">
        <f t="shared" si="10"/>
        <v>2300</v>
      </c>
      <c r="F118">
        <f t="shared" si="17"/>
        <v>2300</v>
      </c>
      <c r="G118" s="59">
        <f t="shared" si="18"/>
        <v>2300</v>
      </c>
      <c r="H118" s="59">
        <f t="shared" si="14"/>
        <v>200</v>
      </c>
      <c r="I118">
        <f t="shared" si="15"/>
        <v>200</v>
      </c>
      <c r="J118" s="11">
        <f t="shared" si="16"/>
        <v>4600</v>
      </c>
    </row>
    <row r="119" spans="1:10" x14ac:dyDescent="0.2">
      <c r="A119">
        <f t="shared" si="11"/>
        <v>92</v>
      </c>
      <c r="B119">
        <f t="shared" si="12"/>
        <v>1282934270</v>
      </c>
      <c r="C119">
        <f t="shared" si="13"/>
        <v>0.59741282397760676</v>
      </c>
      <c r="D119">
        <f t="shared" si="10"/>
        <v>2500</v>
      </c>
      <c r="F119">
        <f t="shared" si="17"/>
        <v>2500</v>
      </c>
      <c r="G119" s="59">
        <f t="shared" si="18"/>
        <v>2500</v>
      </c>
      <c r="H119" s="59">
        <f t="shared" si="14"/>
        <v>0</v>
      </c>
      <c r="I119">
        <f t="shared" si="15"/>
        <v>0</v>
      </c>
      <c r="J119" s="11">
        <f t="shared" si="16"/>
        <v>5000</v>
      </c>
    </row>
    <row r="120" spans="1:10" x14ac:dyDescent="0.2">
      <c r="A120">
        <f t="shared" si="11"/>
        <v>93</v>
      </c>
      <c r="B120">
        <f t="shared" si="12"/>
        <v>392754251</v>
      </c>
      <c r="C120">
        <f t="shared" si="13"/>
        <v>0.18289045020141195</v>
      </c>
      <c r="D120">
        <f t="shared" si="10"/>
        <v>2400</v>
      </c>
      <c r="F120">
        <f t="shared" si="17"/>
        <v>2400</v>
      </c>
      <c r="G120" s="59">
        <f t="shared" si="18"/>
        <v>2400</v>
      </c>
      <c r="H120" s="59">
        <f t="shared" si="14"/>
        <v>100</v>
      </c>
      <c r="I120">
        <f t="shared" si="15"/>
        <v>100</v>
      </c>
      <c r="J120" s="11">
        <f t="shared" si="16"/>
        <v>4800</v>
      </c>
    </row>
    <row r="121" spans="1:10" x14ac:dyDescent="0.2">
      <c r="A121">
        <f t="shared" si="11"/>
        <v>94</v>
      </c>
      <c r="B121">
        <f t="shared" si="12"/>
        <v>655743567</v>
      </c>
      <c r="C121">
        <f t="shared" si="13"/>
        <v>0.30535439369518047</v>
      </c>
      <c r="D121">
        <f t="shared" si="10"/>
        <v>2400</v>
      </c>
      <c r="F121">
        <f t="shared" si="17"/>
        <v>2400</v>
      </c>
      <c r="G121" s="59">
        <f t="shared" si="18"/>
        <v>2400</v>
      </c>
      <c r="H121" s="59">
        <f t="shared" si="14"/>
        <v>100</v>
      </c>
      <c r="I121">
        <f t="shared" si="15"/>
        <v>100</v>
      </c>
      <c r="J121" s="11">
        <f t="shared" si="16"/>
        <v>4800</v>
      </c>
    </row>
    <row r="122" spans="1:10" x14ac:dyDescent="0.2">
      <c r="A122">
        <f t="shared" si="11"/>
        <v>95</v>
      </c>
      <c r="B122">
        <f t="shared" si="12"/>
        <v>1195832053</v>
      </c>
      <c r="C122">
        <f t="shared" si="13"/>
        <v>0.55685269346314137</v>
      </c>
      <c r="D122">
        <f t="shared" si="10"/>
        <v>2500</v>
      </c>
      <c r="F122">
        <f t="shared" si="17"/>
        <v>2500</v>
      </c>
      <c r="G122" s="59">
        <f t="shared" si="18"/>
        <v>2500</v>
      </c>
      <c r="H122" s="59">
        <f t="shared" si="14"/>
        <v>0</v>
      </c>
      <c r="I122">
        <f t="shared" si="15"/>
        <v>0</v>
      </c>
      <c r="J122" s="11">
        <f t="shared" si="16"/>
        <v>5000</v>
      </c>
    </row>
    <row r="123" spans="1:10" x14ac:dyDescent="0.2">
      <c r="A123">
        <f t="shared" si="11"/>
        <v>96</v>
      </c>
      <c r="B123">
        <f t="shared" si="12"/>
        <v>1049640386</v>
      </c>
      <c r="C123">
        <f t="shared" si="13"/>
        <v>0.48877689358255683</v>
      </c>
      <c r="D123">
        <f t="shared" si="10"/>
        <v>2500</v>
      </c>
      <c r="F123">
        <f t="shared" si="17"/>
        <v>2500</v>
      </c>
      <c r="G123" s="59">
        <f t="shared" si="18"/>
        <v>2500</v>
      </c>
      <c r="H123" s="59">
        <f t="shared" si="14"/>
        <v>0</v>
      </c>
      <c r="I123">
        <f t="shared" si="15"/>
        <v>0</v>
      </c>
      <c r="J123" s="11">
        <f t="shared" si="16"/>
        <v>5000</v>
      </c>
    </row>
    <row r="124" spans="1:10" x14ac:dyDescent="0.2">
      <c r="A124">
        <f t="shared" si="11"/>
        <v>97</v>
      </c>
      <c r="B124">
        <f t="shared" si="12"/>
        <v>727585285</v>
      </c>
      <c r="C124">
        <f t="shared" si="13"/>
        <v>0.33880830059703826</v>
      </c>
      <c r="D124">
        <f t="shared" si="10"/>
        <v>2400</v>
      </c>
      <c r="F124">
        <f t="shared" si="17"/>
        <v>2400</v>
      </c>
      <c r="G124" s="59">
        <f t="shared" si="18"/>
        <v>2400</v>
      </c>
      <c r="H124" s="59">
        <f t="shared" si="14"/>
        <v>100</v>
      </c>
      <c r="I124">
        <f t="shared" si="15"/>
        <v>100</v>
      </c>
      <c r="J124" s="11">
        <f t="shared" si="16"/>
        <v>4800</v>
      </c>
    </row>
    <row r="125" spans="1:10" x14ac:dyDescent="0.2">
      <c r="A125">
        <f t="shared" si="11"/>
        <v>98</v>
      </c>
      <c r="B125">
        <f t="shared" si="12"/>
        <v>1753776865</v>
      </c>
      <c r="C125">
        <f t="shared" si="13"/>
        <v>0.81666599298672093</v>
      </c>
      <c r="D125">
        <f t="shared" si="10"/>
        <v>2600</v>
      </c>
      <c r="F125">
        <f t="shared" si="17"/>
        <v>2500</v>
      </c>
      <c r="G125" s="59">
        <f t="shared" si="18"/>
        <v>2500</v>
      </c>
      <c r="H125" s="59">
        <f t="shared" si="14"/>
        <v>0</v>
      </c>
      <c r="I125">
        <f t="shared" si="15"/>
        <v>0</v>
      </c>
      <c r="J125" s="11">
        <f t="shared" si="16"/>
        <v>5000</v>
      </c>
    </row>
    <row r="126" spans="1:10" x14ac:dyDescent="0.2">
      <c r="A126">
        <f t="shared" si="11"/>
        <v>99</v>
      </c>
      <c r="B126">
        <f t="shared" si="12"/>
        <v>367009221</v>
      </c>
      <c r="C126">
        <f t="shared" si="13"/>
        <v>0.17090198638425302</v>
      </c>
      <c r="D126">
        <f t="shared" si="10"/>
        <v>2400</v>
      </c>
      <c r="F126">
        <f t="shared" si="17"/>
        <v>2400</v>
      </c>
      <c r="G126" s="59">
        <f t="shared" si="18"/>
        <v>2400</v>
      </c>
      <c r="H126" s="59">
        <f t="shared" si="14"/>
        <v>100</v>
      </c>
      <c r="I126">
        <f t="shared" si="15"/>
        <v>100</v>
      </c>
      <c r="J126" s="11">
        <f t="shared" si="16"/>
        <v>4800</v>
      </c>
    </row>
    <row r="127" spans="1:10" x14ac:dyDescent="0.2">
      <c r="A127">
        <f t="shared" si="11"/>
        <v>100</v>
      </c>
      <c r="B127">
        <f t="shared" si="12"/>
        <v>1750721051</v>
      </c>
      <c r="C127">
        <f t="shared" si="13"/>
        <v>0.81524301870504534</v>
      </c>
      <c r="D127">
        <f t="shared" si="10"/>
        <v>2600</v>
      </c>
      <c r="F127">
        <f t="shared" si="17"/>
        <v>2500</v>
      </c>
      <c r="G127" s="59">
        <f t="shared" si="18"/>
        <v>2500</v>
      </c>
      <c r="H127" s="59">
        <f t="shared" si="14"/>
        <v>0</v>
      </c>
      <c r="I127">
        <f t="shared" si="15"/>
        <v>0</v>
      </c>
      <c r="J127" s="11">
        <f t="shared" si="16"/>
        <v>5000</v>
      </c>
    </row>
    <row r="128" spans="1:10" x14ac:dyDescent="0.2">
      <c r="A128">
        <f t="shared" si="11"/>
        <v>101</v>
      </c>
      <c r="B128">
        <f t="shared" si="12"/>
        <v>547550851</v>
      </c>
      <c r="C128">
        <f t="shared" si="13"/>
        <v>0.25497323426183932</v>
      </c>
      <c r="D128">
        <f t="shared" si="10"/>
        <v>2400</v>
      </c>
      <c r="F128">
        <f t="shared" si="17"/>
        <v>2400</v>
      </c>
      <c r="G128" s="59">
        <f t="shared" si="18"/>
        <v>2400</v>
      </c>
      <c r="H128" s="59">
        <f t="shared" si="14"/>
        <v>100</v>
      </c>
      <c r="I128">
        <f t="shared" si="15"/>
        <v>100</v>
      </c>
      <c r="J128" s="11">
        <f t="shared" si="16"/>
        <v>4800</v>
      </c>
    </row>
    <row r="129" spans="1:10" x14ac:dyDescent="0.2">
      <c r="A129">
        <f t="shared" si="11"/>
        <v>102</v>
      </c>
      <c r="B129">
        <f t="shared" si="12"/>
        <v>1719503250</v>
      </c>
      <c r="C129">
        <f t="shared" si="13"/>
        <v>0.80070609729769926</v>
      </c>
      <c r="D129">
        <f t="shared" si="10"/>
        <v>2600</v>
      </c>
      <c r="F129">
        <f t="shared" si="17"/>
        <v>2500</v>
      </c>
      <c r="G129" s="59">
        <f t="shared" si="18"/>
        <v>2500</v>
      </c>
      <c r="H129" s="59">
        <f t="shared" si="14"/>
        <v>0</v>
      </c>
      <c r="I129">
        <f t="shared" si="15"/>
        <v>0</v>
      </c>
      <c r="J129" s="11">
        <f t="shared" si="16"/>
        <v>5000</v>
      </c>
    </row>
    <row r="130" spans="1:10" x14ac:dyDescent="0.2">
      <c r="A130">
        <f t="shared" si="11"/>
        <v>103</v>
      </c>
      <c r="B130">
        <f t="shared" si="12"/>
        <v>2003462959</v>
      </c>
      <c r="C130">
        <f t="shared" si="13"/>
        <v>0.93293514099574426</v>
      </c>
      <c r="D130">
        <f t="shared" si="10"/>
        <v>2700</v>
      </c>
      <c r="F130">
        <f t="shared" si="17"/>
        <v>2500</v>
      </c>
      <c r="G130" s="59">
        <f t="shared" si="18"/>
        <v>2500</v>
      </c>
      <c r="H130" s="59">
        <f t="shared" si="14"/>
        <v>0</v>
      </c>
      <c r="I130">
        <f t="shared" si="15"/>
        <v>0</v>
      </c>
      <c r="J130" s="11">
        <f t="shared" si="16"/>
        <v>5000</v>
      </c>
    </row>
    <row r="131" spans="1:10" x14ac:dyDescent="0.2">
      <c r="A131">
        <f t="shared" si="11"/>
        <v>104</v>
      </c>
      <c r="B131">
        <f t="shared" si="12"/>
        <v>658144841</v>
      </c>
      <c r="C131">
        <f t="shared" si="13"/>
        <v>0.30647257403771977</v>
      </c>
      <c r="D131">
        <f t="shared" si="10"/>
        <v>2400</v>
      </c>
      <c r="F131">
        <f t="shared" si="17"/>
        <v>2400</v>
      </c>
      <c r="G131" s="59">
        <f t="shared" si="18"/>
        <v>2400</v>
      </c>
      <c r="H131" s="59">
        <f t="shared" si="14"/>
        <v>100</v>
      </c>
      <c r="I131">
        <f t="shared" si="15"/>
        <v>100</v>
      </c>
      <c r="J131" s="11">
        <f t="shared" si="16"/>
        <v>4800</v>
      </c>
    </row>
    <row r="132" spans="1:10" x14ac:dyDescent="0.2">
      <c r="A132">
        <f t="shared" si="11"/>
        <v>105</v>
      </c>
      <c r="B132">
        <f t="shared" si="12"/>
        <v>751854878</v>
      </c>
      <c r="C132">
        <f t="shared" si="13"/>
        <v>0.35010971052111578</v>
      </c>
      <c r="D132">
        <f t="shared" si="10"/>
        <v>2400</v>
      </c>
      <c r="F132">
        <f t="shared" si="17"/>
        <v>2400</v>
      </c>
      <c r="G132" s="59">
        <f t="shared" si="18"/>
        <v>2400</v>
      </c>
      <c r="H132" s="59">
        <f t="shared" si="14"/>
        <v>100</v>
      </c>
      <c r="I132">
        <f t="shared" si="15"/>
        <v>100</v>
      </c>
      <c r="J132" s="11">
        <f t="shared" si="16"/>
        <v>4800</v>
      </c>
    </row>
    <row r="133" spans="1:10" x14ac:dyDescent="0.2">
      <c r="A133">
        <f t="shared" si="11"/>
        <v>106</v>
      </c>
      <c r="B133">
        <f t="shared" si="12"/>
        <v>1630933486</v>
      </c>
      <c r="C133">
        <f t="shared" si="13"/>
        <v>0.75946258695771107</v>
      </c>
      <c r="D133">
        <f t="shared" si="10"/>
        <v>2600</v>
      </c>
      <c r="F133">
        <f t="shared" si="17"/>
        <v>2500</v>
      </c>
      <c r="G133" s="59">
        <f t="shared" si="18"/>
        <v>2500</v>
      </c>
      <c r="H133" s="59">
        <f t="shared" si="14"/>
        <v>0</v>
      </c>
      <c r="I133">
        <f t="shared" si="15"/>
        <v>0</v>
      </c>
      <c r="J133" s="11">
        <f t="shared" si="16"/>
        <v>5000</v>
      </c>
    </row>
    <row r="134" spans="1:10" x14ac:dyDescent="0.2">
      <c r="A134">
        <f t="shared" si="11"/>
        <v>107</v>
      </c>
      <c r="B134">
        <f t="shared" si="12"/>
        <v>1617606782</v>
      </c>
      <c r="C134">
        <f t="shared" si="13"/>
        <v>0.75325685681461207</v>
      </c>
      <c r="D134">
        <f t="shared" si="10"/>
        <v>2600</v>
      </c>
      <c r="F134">
        <f t="shared" si="17"/>
        <v>2500</v>
      </c>
      <c r="G134" s="59">
        <f t="shared" si="18"/>
        <v>2500</v>
      </c>
      <c r="H134" s="59">
        <f t="shared" si="14"/>
        <v>0</v>
      </c>
      <c r="I134">
        <f t="shared" si="15"/>
        <v>0</v>
      </c>
      <c r="J134" s="11">
        <f t="shared" si="16"/>
        <v>5000</v>
      </c>
    </row>
    <row r="135" spans="1:10" x14ac:dyDescent="0.2">
      <c r="A135">
        <f t="shared" si="11"/>
        <v>108</v>
      </c>
      <c r="B135">
        <f t="shared" si="12"/>
        <v>973991942</v>
      </c>
      <c r="C135">
        <f t="shared" si="13"/>
        <v>0.45355034175028575</v>
      </c>
      <c r="D135">
        <f t="shared" si="10"/>
        <v>2500</v>
      </c>
      <c r="F135">
        <f t="shared" si="17"/>
        <v>2500</v>
      </c>
      <c r="G135" s="59">
        <f t="shared" si="18"/>
        <v>2500</v>
      </c>
      <c r="H135" s="59">
        <f t="shared" si="14"/>
        <v>0</v>
      </c>
      <c r="I135">
        <f t="shared" si="15"/>
        <v>0</v>
      </c>
      <c r="J135" s="11">
        <f t="shared" si="16"/>
        <v>5000</v>
      </c>
    </row>
    <row r="136" spans="1:10" x14ac:dyDescent="0.2">
      <c r="A136">
        <f t="shared" si="11"/>
        <v>109</v>
      </c>
      <c r="B136">
        <f t="shared" si="12"/>
        <v>614506001</v>
      </c>
      <c r="C136">
        <f t="shared" si="13"/>
        <v>0.28615165561724065</v>
      </c>
      <c r="D136">
        <f t="shared" si="10"/>
        <v>2400</v>
      </c>
      <c r="F136">
        <f t="shared" si="17"/>
        <v>2400</v>
      </c>
      <c r="G136" s="59">
        <f t="shared" si="18"/>
        <v>2400</v>
      </c>
      <c r="H136" s="59">
        <f t="shared" si="14"/>
        <v>100</v>
      </c>
      <c r="I136">
        <f t="shared" si="15"/>
        <v>100</v>
      </c>
      <c r="J136" s="11">
        <f t="shared" si="16"/>
        <v>4800</v>
      </c>
    </row>
    <row r="137" spans="1:10" x14ac:dyDescent="0.2">
      <c r="A137">
        <f t="shared" si="11"/>
        <v>110</v>
      </c>
      <c r="B137">
        <f t="shared" si="12"/>
        <v>1753278272</v>
      </c>
      <c r="C137">
        <f t="shared" si="13"/>
        <v>0.81643381752839028</v>
      </c>
      <c r="D137">
        <f t="shared" si="10"/>
        <v>2600</v>
      </c>
      <c r="F137">
        <f t="shared" si="17"/>
        <v>2500</v>
      </c>
      <c r="G137" s="59">
        <f t="shared" si="18"/>
        <v>2500</v>
      </c>
      <c r="H137" s="59">
        <f t="shared" si="14"/>
        <v>0</v>
      </c>
      <c r="I137">
        <f t="shared" si="15"/>
        <v>0</v>
      </c>
      <c r="J137" s="11">
        <f t="shared" si="16"/>
        <v>5000</v>
      </c>
    </row>
    <row r="138" spans="1:10" x14ac:dyDescent="0.2">
      <c r="A138">
        <f t="shared" si="11"/>
        <v>111</v>
      </c>
      <c r="B138">
        <f t="shared" si="12"/>
        <v>577091258</v>
      </c>
      <c r="C138">
        <f t="shared" si="13"/>
        <v>0.26872905821945942</v>
      </c>
      <c r="D138">
        <f t="shared" si="10"/>
        <v>2400</v>
      </c>
      <c r="F138">
        <f t="shared" si="17"/>
        <v>2400</v>
      </c>
      <c r="G138" s="59">
        <f t="shared" si="18"/>
        <v>2400</v>
      </c>
      <c r="H138" s="59">
        <f t="shared" si="14"/>
        <v>100</v>
      </c>
      <c r="I138">
        <f t="shared" si="15"/>
        <v>100</v>
      </c>
      <c r="J138" s="11">
        <f t="shared" si="16"/>
        <v>4800</v>
      </c>
    </row>
    <row r="139" spans="1:10" x14ac:dyDescent="0.2">
      <c r="A139">
        <f t="shared" si="11"/>
        <v>112</v>
      </c>
      <c r="B139">
        <f t="shared" si="12"/>
        <v>2136401242</v>
      </c>
      <c r="C139">
        <f t="shared" si="13"/>
        <v>0.9948393530188312</v>
      </c>
      <c r="D139">
        <f t="shared" si="10"/>
        <v>2700</v>
      </c>
      <c r="F139">
        <f t="shared" si="17"/>
        <v>2500</v>
      </c>
      <c r="G139" s="59">
        <f t="shared" si="18"/>
        <v>2500</v>
      </c>
      <c r="H139" s="59">
        <f t="shared" si="14"/>
        <v>0</v>
      </c>
      <c r="I139">
        <f t="shared" si="15"/>
        <v>0</v>
      </c>
      <c r="J139" s="11">
        <f t="shared" si="16"/>
        <v>5000</v>
      </c>
    </row>
    <row r="140" spans="1:10" x14ac:dyDescent="0.2">
      <c r="A140">
        <f t="shared" si="11"/>
        <v>113</v>
      </c>
      <c r="B140">
        <f t="shared" si="12"/>
        <v>1568874342</v>
      </c>
      <c r="C140">
        <f t="shared" si="13"/>
        <v>0.73056404605999781</v>
      </c>
      <c r="D140">
        <f t="shared" si="10"/>
        <v>2600</v>
      </c>
      <c r="F140">
        <f t="shared" si="17"/>
        <v>2500</v>
      </c>
      <c r="G140" s="59">
        <f t="shared" si="18"/>
        <v>2500</v>
      </c>
      <c r="H140" s="59">
        <f t="shared" si="14"/>
        <v>0</v>
      </c>
      <c r="I140">
        <f t="shared" si="15"/>
        <v>0</v>
      </c>
      <c r="J140" s="11">
        <f t="shared" si="16"/>
        <v>5000</v>
      </c>
    </row>
    <row r="141" spans="1:10" x14ac:dyDescent="0.2">
      <c r="A141">
        <f t="shared" si="11"/>
        <v>114</v>
      </c>
      <c r="B141">
        <f t="shared" si="12"/>
        <v>119142369</v>
      </c>
      <c r="C141">
        <f t="shared" si="13"/>
        <v>5.547998894726857E-2</v>
      </c>
      <c r="D141">
        <f t="shared" si="10"/>
        <v>2300</v>
      </c>
      <c r="F141">
        <f t="shared" si="17"/>
        <v>2300</v>
      </c>
      <c r="G141" s="59">
        <f t="shared" si="18"/>
        <v>2300</v>
      </c>
      <c r="H141" s="59">
        <f t="shared" si="14"/>
        <v>200</v>
      </c>
      <c r="I141">
        <f t="shared" si="15"/>
        <v>200</v>
      </c>
      <c r="J141" s="11">
        <f t="shared" si="16"/>
        <v>4600</v>
      </c>
    </row>
    <row r="142" spans="1:10" x14ac:dyDescent="0.2">
      <c r="A142">
        <f t="shared" si="11"/>
        <v>115</v>
      </c>
      <c r="B142">
        <f t="shared" si="12"/>
        <v>1970814667</v>
      </c>
      <c r="C142">
        <f t="shared" si="13"/>
        <v>0.91773209530754574</v>
      </c>
      <c r="D142">
        <f t="shared" si="10"/>
        <v>2700</v>
      </c>
      <c r="F142">
        <f t="shared" si="17"/>
        <v>2500</v>
      </c>
      <c r="G142" s="59">
        <f t="shared" si="18"/>
        <v>2500</v>
      </c>
      <c r="H142" s="59">
        <f t="shared" si="14"/>
        <v>0</v>
      </c>
      <c r="I142">
        <f t="shared" si="15"/>
        <v>0</v>
      </c>
      <c r="J142" s="11">
        <f t="shared" si="16"/>
        <v>5000</v>
      </c>
    </row>
    <row r="143" spans="1:10" x14ac:dyDescent="0.2">
      <c r="A143">
        <f t="shared" si="11"/>
        <v>116</v>
      </c>
      <c r="B143">
        <f t="shared" si="12"/>
        <v>1694114829</v>
      </c>
      <c r="C143">
        <f t="shared" si="13"/>
        <v>0.78888369248662316</v>
      </c>
      <c r="D143">
        <f t="shared" si="10"/>
        <v>2600</v>
      </c>
      <c r="F143">
        <f t="shared" si="17"/>
        <v>2500</v>
      </c>
      <c r="G143" s="59">
        <f t="shared" si="18"/>
        <v>2500</v>
      </c>
      <c r="H143" s="59">
        <f t="shared" si="14"/>
        <v>0</v>
      </c>
      <c r="I143">
        <f t="shared" si="15"/>
        <v>0</v>
      </c>
      <c r="J143" s="11">
        <f t="shared" si="16"/>
        <v>5000</v>
      </c>
    </row>
    <row r="144" spans="1:10" x14ac:dyDescent="0.2">
      <c r="A144">
        <f t="shared" si="11"/>
        <v>117</v>
      </c>
      <c r="B144">
        <f t="shared" si="12"/>
        <v>502033318</v>
      </c>
      <c r="C144">
        <f t="shared" si="13"/>
        <v>0.23377748124011674</v>
      </c>
      <c r="D144">
        <f t="shared" si="10"/>
        <v>2400</v>
      </c>
      <c r="F144">
        <f t="shared" si="17"/>
        <v>2400</v>
      </c>
      <c r="G144" s="59">
        <f t="shared" si="18"/>
        <v>2400</v>
      </c>
      <c r="H144" s="59">
        <f t="shared" si="14"/>
        <v>100</v>
      </c>
      <c r="I144">
        <f t="shared" si="15"/>
        <v>100</v>
      </c>
      <c r="J144" s="11">
        <f t="shared" si="16"/>
        <v>4800</v>
      </c>
    </row>
    <row r="145" spans="1:10" x14ac:dyDescent="0.2">
      <c r="A145">
        <f t="shared" si="11"/>
        <v>118</v>
      </c>
      <c r="B145">
        <f t="shared" si="12"/>
        <v>1210504451</v>
      </c>
      <c r="C145">
        <f t="shared" si="13"/>
        <v>0.56368506120689454</v>
      </c>
      <c r="D145">
        <f t="shared" si="10"/>
        <v>2500</v>
      </c>
      <c r="F145">
        <f t="shared" si="17"/>
        <v>2500</v>
      </c>
      <c r="G145" s="59">
        <f t="shared" si="18"/>
        <v>2500</v>
      </c>
      <c r="H145" s="59">
        <f t="shared" si="14"/>
        <v>0</v>
      </c>
      <c r="I145">
        <f t="shared" si="15"/>
        <v>0</v>
      </c>
      <c r="J145" s="11">
        <f t="shared" si="16"/>
        <v>5000</v>
      </c>
    </row>
    <row r="146" spans="1:10" x14ac:dyDescent="0.2">
      <c r="A146">
        <f t="shared" si="11"/>
        <v>119</v>
      </c>
      <c r="B146">
        <f t="shared" si="12"/>
        <v>688014167</v>
      </c>
      <c r="C146">
        <f t="shared" si="13"/>
        <v>0.32038156284037117</v>
      </c>
      <c r="D146">
        <f t="shared" si="10"/>
        <v>2400</v>
      </c>
      <c r="F146">
        <f t="shared" si="17"/>
        <v>2400</v>
      </c>
      <c r="G146" s="59">
        <f t="shared" si="18"/>
        <v>2400</v>
      </c>
      <c r="H146" s="59">
        <f t="shared" si="14"/>
        <v>100</v>
      </c>
      <c r="I146">
        <f t="shared" si="15"/>
        <v>100</v>
      </c>
      <c r="J146" s="11">
        <f t="shared" si="16"/>
        <v>4800</v>
      </c>
    </row>
    <row r="147" spans="1:10" x14ac:dyDescent="0.2">
      <c r="A147">
        <f t="shared" si="11"/>
        <v>120</v>
      </c>
      <c r="B147">
        <f t="shared" si="12"/>
        <v>254443562</v>
      </c>
      <c r="C147">
        <f t="shared" si="13"/>
        <v>0.11848451668326022</v>
      </c>
      <c r="D147">
        <f t="shared" si="10"/>
        <v>2300</v>
      </c>
      <c r="F147">
        <f t="shared" si="17"/>
        <v>2300</v>
      </c>
      <c r="G147" s="59">
        <f t="shared" si="18"/>
        <v>2300</v>
      </c>
      <c r="H147" s="59">
        <f t="shared" si="14"/>
        <v>200</v>
      </c>
      <c r="I147">
        <f t="shared" si="15"/>
        <v>200</v>
      </c>
      <c r="J147" s="11">
        <f t="shared" si="16"/>
        <v>4600</v>
      </c>
    </row>
    <row r="148" spans="1:10" x14ac:dyDescent="0.2">
      <c r="A148">
        <f t="shared" si="11"/>
        <v>121</v>
      </c>
      <c r="B148">
        <f t="shared" si="12"/>
        <v>1792783245</v>
      </c>
      <c r="C148">
        <f t="shared" si="13"/>
        <v>0.83482975411919402</v>
      </c>
      <c r="D148">
        <f t="shared" si="10"/>
        <v>2700</v>
      </c>
      <c r="F148">
        <f t="shared" si="17"/>
        <v>2500</v>
      </c>
      <c r="G148" s="59">
        <f t="shared" si="18"/>
        <v>2500</v>
      </c>
      <c r="H148" s="59">
        <f t="shared" si="14"/>
        <v>0</v>
      </c>
      <c r="I148">
        <f t="shared" si="15"/>
        <v>0</v>
      </c>
      <c r="J148" s="11">
        <f t="shared" si="16"/>
        <v>5000</v>
      </c>
    </row>
    <row r="149" spans="1:10" x14ac:dyDescent="0.2">
      <c r="A149">
        <f t="shared" si="11"/>
        <v>122</v>
      </c>
      <c r="B149">
        <f t="shared" si="12"/>
        <v>964725546</v>
      </c>
      <c r="C149">
        <f t="shared" si="13"/>
        <v>0.44923533985821312</v>
      </c>
      <c r="D149">
        <f t="shared" si="10"/>
        <v>2500</v>
      </c>
      <c r="F149">
        <f t="shared" si="17"/>
        <v>2500</v>
      </c>
      <c r="G149" s="59">
        <f t="shared" si="18"/>
        <v>2500</v>
      </c>
      <c r="H149" s="59">
        <f t="shared" si="14"/>
        <v>0</v>
      </c>
      <c r="I149">
        <f t="shared" si="15"/>
        <v>0</v>
      </c>
      <c r="J149" s="11">
        <f t="shared" si="16"/>
        <v>5000</v>
      </c>
    </row>
    <row r="150" spans="1:10" x14ac:dyDescent="0.2">
      <c r="A150">
        <f t="shared" si="11"/>
        <v>123</v>
      </c>
      <c r="B150">
        <f t="shared" si="12"/>
        <v>1640494660</v>
      </c>
      <c r="C150">
        <f t="shared" si="13"/>
        <v>0.76391485555279759</v>
      </c>
      <c r="D150">
        <f t="shared" si="10"/>
        <v>2600</v>
      </c>
      <c r="F150">
        <f t="shared" si="17"/>
        <v>2500</v>
      </c>
      <c r="G150" s="59">
        <f t="shared" si="18"/>
        <v>2500</v>
      </c>
      <c r="H150" s="59">
        <f t="shared" si="14"/>
        <v>0</v>
      </c>
      <c r="I150">
        <f t="shared" si="15"/>
        <v>0</v>
      </c>
      <c r="J150" s="11">
        <f t="shared" si="16"/>
        <v>5000</v>
      </c>
    </row>
    <row r="151" spans="1:10" x14ac:dyDescent="0.2">
      <c r="A151">
        <f t="shared" si="11"/>
        <v>124</v>
      </c>
      <c r="B151">
        <f t="shared" si="12"/>
        <v>1250984675</v>
      </c>
      <c r="C151">
        <f t="shared" si="13"/>
        <v>0.58253513443401783</v>
      </c>
      <c r="D151">
        <f t="shared" si="10"/>
        <v>2500</v>
      </c>
      <c r="F151">
        <f t="shared" si="17"/>
        <v>2500</v>
      </c>
      <c r="G151" s="59">
        <f t="shared" si="18"/>
        <v>2500</v>
      </c>
      <c r="H151" s="59">
        <f t="shared" si="14"/>
        <v>0</v>
      </c>
      <c r="I151">
        <f t="shared" si="15"/>
        <v>0</v>
      </c>
      <c r="J151" s="11">
        <f t="shared" si="16"/>
        <v>5000</v>
      </c>
    </row>
    <row r="152" spans="1:10" x14ac:dyDescent="0.2">
      <c r="A152">
        <f t="shared" si="11"/>
        <v>125</v>
      </c>
      <c r="B152">
        <f t="shared" si="12"/>
        <v>286822836</v>
      </c>
      <c r="C152">
        <f t="shared" si="13"/>
        <v>0.13356229110321136</v>
      </c>
      <c r="D152">
        <f t="shared" si="10"/>
        <v>2300</v>
      </c>
      <c r="F152">
        <f t="shared" si="17"/>
        <v>2300</v>
      </c>
      <c r="G152" s="59">
        <f t="shared" si="18"/>
        <v>2300</v>
      </c>
      <c r="H152" s="59">
        <f t="shared" si="14"/>
        <v>200</v>
      </c>
      <c r="I152">
        <f t="shared" si="15"/>
        <v>200</v>
      </c>
      <c r="J152" s="11">
        <f t="shared" si="16"/>
        <v>4600</v>
      </c>
    </row>
    <row r="153" spans="1:10" x14ac:dyDescent="0.2">
      <c r="A153">
        <f t="shared" si="11"/>
        <v>126</v>
      </c>
      <c r="B153">
        <f t="shared" si="12"/>
        <v>530395025</v>
      </c>
      <c r="C153">
        <f t="shared" si="13"/>
        <v>0.24698443023813163</v>
      </c>
      <c r="D153">
        <f t="shared" si="10"/>
        <v>2400</v>
      </c>
      <c r="F153">
        <f t="shared" si="17"/>
        <v>2400</v>
      </c>
      <c r="G153" s="59">
        <f t="shared" si="18"/>
        <v>2400</v>
      </c>
      <c r="H153" s="59">
        <f t="shared" si="14"/>
        <v>100</v>
      </c>
      <c r="I153">
        <f t="shared" si="15"/>
        <v>100</v>
      </c>
      <c r="J153" s="11">
        <f t="shared" si="16"/>
        <v>4800</v>
      </c>
    </row>
    <row r="154" spans="1:10" x14ac:dyDescent="0.2">
      <c r="A154">
        <f t="shared" si="11"/>
        <v>127</v>
      </c>
      <c r="B154">
        <f t="shared" si="12"/>
        <v>1144344366</v>
      </c>
      <c r="C154">
        <f t="shared" si="13"/>
        <v>0.5328768708430589</v>
      </c>
      <c r="D154">
        <f t="shared" si="10"/>
        <v>2500</v>
      </c>
      <c r="F154">
        <f t="shared" si="17"/>
        <v>2500</v>
      </c>
      <c r="G154" s="59">
        <f t="shared" si="18"/>
        <v>2500</v>
      </c>
      <c r="H154" s="59">
        <f t="shared" si="14"/>
        <v>0</v>
      </c>
      <c r="I154">
        <f t="shared" si="15"/>
        <v>0</v>
      </c>
      <c r="J154" s="11">
        <f t="shared" si="16"/>
        <v>5000</v>
      </c>
    </row>
    <row r="155" spans="1:10" x14ac:dyDescent="0.2">
      <c r="A155">
        <f t="shared" si="11"/>
        <v>128</v>
      </c>
      <c r="B155">
        <f t="shared" si="12"/>
        <v>1131994718</v>
      </c>
      <c r="C155">
        <f t="shared" si="13"/>
        <v>0.52712611785490349</v>
      </c>
      <c r="D155">
        <f t="shared" si="10"/>
        <v>2500</v>
      </c>
      <c r="F155">
        <f t="shared" si="17"/>
        <v>2500</v>
      </c>
      <c r="G155" s="59">
        <f t="shared" si="18"/>
        <v>2500</v>
      </c>
      <c r="H155" s="59">
        <f t="shared" si="14"/>
        <v>0</v>
      </c>
      <c r="I155">
        <f t="shared" si="15"/>
        <v>0</v>
      </c>
      <c r="J155" s="11">
        <f t="shared" si="16"/>
        <v>5000</v>
      </c>
    </row>
    <row r="156" spans="1:10" x14ac:dyDescent="0.2">
      <c r="A156">
        <f t="shared" si="11"/>
        <v>129</v>
      </c>
      <c r="B156">
        <f t="shared" si="12"/>
        <v>1877374541</v>
      </c>
      <c r="C156">
        <f t="shared" si="13"/>
        <v>0.87422064592792681</v>
      </c>
      <c r="D156">
        <f t="shared" ref="D156:D219" si="19">VLOOKUP(C156,$C$13:$E$17,3,TRUE)</f>
        <v>2700</v>
      </c>
      <c r="F156">
        <f t="shared" si="17"/>
        <v>2500</v>
      </c>
      <c r="G156" s="59">
        <f t="shared" si="18"/>
        <v>2500</v>
      </c>
      <c r="H156" s="59">
        <f t="shared" si="14"/>
        <v>0</v>
      </c>
      <c r="I156">
        <f t="shared" si="15"/>
        <v>0</v>
      </c>
      <c r="J156" s="11">
        <f t="shared" si="16"/>
        <v>5000</v>
      </c>
    </row>
    <row r="157" spans="1:10" x14ac:dyDescent="0.2">
      <c r="A157">
        <f t="shared" ref="A157:A220" si="20">+A156+1</f>
        <v>130</v>
      </c>
      <c r="B157">
        <f t="shared" ref="B157:B220" si="21">MOD($C$23*B156+$C$22,$C$24)</f>
        <v>1056463104</v>
      </c>
      <c r="C157">
        <f t="shared" ref="C157:C220" si="22">B157/$C$24</f>
        <v>0.49195396923085394</v>
      </c>
      <c r="D157">
        <f t="shared" si="19"/>
        <v>2500</v>
      </c>
      <c r="F157">
        <f t="shared" si="17"/>
        <v>2500</v>
      </c>
      <c r="G157" s="59">
        <f t="shared" si="18"/>
        <v>2500</v>
      </c>
      <c r="H157" s="59">
        <f t="shared" ref="H157:H220" si="23">IF(G157&lt;$J$21,$J$21-G157,0)</f>
        <v>0</v>
      </c>
      <c r="I157">
        <f t="shared" ref="I157:I220" si="24">MAX(0,$J$21-F157)</f>
        <v>0</v>
      </c>
      <c r="J157" s="11">
        <f t="shared" ref="J157:J220" si="25">F157*$F$23</f>
        <v>5000</v>
      </c>
    </row>
    <row r="158" spans="1:10" x14ac:dyDescent="0.2">
      <c r="A158">
        <f t="shared" si="20"/>
        <v>131</v>
      </c>
      <c r="B158">
        <f t="shared" si="21"/>
        <v>1580373420</v>
      </c>
      <c r="C158">
        <f t="shared" si="22"/>
        <v>0.73591872152682336</v>
      </c>
      <c r="D158">
        <f t="shared" si="19"/>
        <v>2600</v>
      </c>
      <c r="F158">
        <f t="shared" ref="F158:F221" si="26">MIN(D158,$J$21)</f>
        <v>2500</v>
      </c>
      <c r="G158" s="59">
        <f t="shared" ref="G158:G221" si="27">IF(F158&lt;$J$21,F158,$J$21)</f>
        <v>2500</v>
      </c>
      <c r="H158" s="59">
        <f t="shared" si="23"/>
        <v>0</v>
      </c>
      <c r="I158">
        <f t="shared" si="24"/>
        <v>0</v>
      </c>
      <c r="J158" s="11">
        <f t="shared" si="25"/>
        <v>5000</v>
      </c>
    </row>
    <row r="159" spans="1:10" x14ac:dyDescent="0.2">
      <c r="A159">
        <f t="shared" si="20"/>
        <v>132</v>
      </c>
      <c r="B159">
        <f t="shared" si="21"/>
        <v>110618085</v>
      </c>
      <c r="C159">
        <f t="shared" si="22"/>
        <v>5.1510559884603395E-2</v>
      </c>
      <c r="D159">
        <f t="shared" si="19"/>
        <v>2300</v>
      </c>
      <c r="F159">
        <f t="shared" si="26"/>
        <v>2300</v>
      </c>
      <c r="G159" s="59">
        <f t="shared" si="27"/>
        <v>2300</v>
      </c>
      <c r="H159" s="59">
        <f t="shared" si="23"/>
        <v>200</v>
      </c>
      <c r="I159">
        <f t="shared" si="24"/>
        <v>200</v>
      </c>
      <c r="J159" s="11">
        <f t="shared" si="25"/>
        <v>4600</v>
      </c>
    </row>
    <row r="160" spans="1:10" x14ac:dyDescent="0.2">
      <c r="A160">
        <f t="shared" si="20"/>
        <v>133</v>
      </c>
      <c r="B160">
        <f t="shared" si="21"/>
        <v>437094181</v>
      </c>
      <c r="C160">
        <f t="shared" si="22"/>
        <v>0.20353783909396167</v>
      </c>
      <c r="D160">
        <f t="shared" si="19"/>
        <v>2400</v>
      </c>
      <c r="F160">
        <f t="shared" si="26"/>
        <v>2400</v>
      </c>
      <c r="G160" s="59">
        <f t="shared" si="27"/>
        <v>2400</v>
      </c>
      <c r="H160" s="59">
        <f t="shared" si="23"/>
        <v>100</v>
      </c>
      <c r="I160">
        <f t="shared" si="24"/>
        <v>100</v>
      </c>
      <c r="J160" s="11">
        <f t="shared" si="25"/>
        <v>4800</v>
      </c>
    </row>
    <row r="161" spans="1:10" x14ac:dyDescent="0.2">
      <c r="A161">
        <f t="shared" si="20"/>
        <v>134</v>
      </c>
      <c r="B161">
        <f t="shared" si="21"/>
        <v>700121568</v>
      </c>
      <c r="C161">
        <f t="shared" si="22"/>
        <v>0.32601951077860758</v>
      </c>
      <c r="D161">
        <f t="shared" si="19"/>
        <v>2400</v>
      </c>
      <c r="F161">
        <f t="shared" si="26"/>
        <v>2400</v>
      </c>
      <c r="G161" s="59">
        <f t="shared" si="27"/>
        <v>2400</v>
      </c>
      <c r="H161" s="59">
        <f t="shared" si="23"/>
        <v>100</v>
      </c>
      <c r="I161">
        <f t="shared" si="24"/>
        <v>100</v>
      </c>
      <c r="J161" s="11">
        <f t="shared" si="25"/>
        <v>4800</v>
      </c>
    </row>
    <row r="162" spans="1:10" x14ac:dyDescent="0.2">
      <c r="A162">
        <f t="shared" si="20"/>
        <v>135</v>
      </c>
      <c r="B162">
        <f t="shared" si="21"/>
        <v>1880069351</v>
      </c>
      <c r="C162">
        <f t="shared" si="22"/>
        <v>0.87547551462216089</v>
      </c>
      <c r="D162">
        <f t="shared" si="19"/>
        <v>2700</v>
      </c>
      <c r="F162">
        <f t="shared" si="26"/>
        <v>2500</v>
      </c>
      <c r="G162" s="59">
        <f t="shared" si="27"/>
        <v>2500</v>
      </c>
      <c r="H162" s="59">
        <f t="shared" si="23"/>
        <v>0</v>
      </c>
      <c r="I162">
        <f t="shared" si="24"/>
        <v>0</v>
      </c>
      <c r="J162" s="11">
        <f t="shared" si="25"/>
        <v>5000</v>
      </c>
    </row>
    <row r="163" spans="1:10" x14ac:dyDescent="0.2">
      <c r="A163">
        <f t="shared" si="20"/>
        <v>136</v>
      </c>
      <c r="B163">
        <f t="shared" si="21"/>
        <v>1250978187</v>
      </c>
      <c r="C163">
        <f t="shared" si="22"/>
        <v>0.58253211322358445</v>
      </c>
      <c r="D163">
        <f t="shared" si="19"/>
        <v>2500</v>
      </c>
      <c r="F163">
        <f t="shared" si="26"/>
        <v>2500</v>
      </c>
      <c r="G163" s="59">
        <f t="shared" si="27"/>
        <v>2500</v>
      </c>
      <c r="H163" s="59">
        <f t="shared" si="23"/>
        <v>0</v>
      </c>
      <c r="I163">
        <f t="shared" si="24"/>
        <v>0</v>
      </c>
      <c r="J163" s="11">
        <f t="shared" si="25"/>
        <v>5000</v>
      </c>
    </row>
    <row r="164" spans="1:10" x14ac:dyDescent="0.2">
      <c r="A164">
        <f t="shared" si="20"/>
        <v>137</v>
      </c>
      <c r="B164">
        <f t="shared" si="21"/>
        <v>177779020</v>
      </c>
      <c r="C164">
        <f t="shared" si="22"/>
        <v>8.2784807348058001E-2</v>
      </c>
      <c r="D164">
        <f t="shared" si="19"/>
        <v>2300</v>
      </c>
      <c r="F164">
        <f t="shared" si="26"/>
        <v>2300</v>
      </c>
      <c r="G164" s="59">
        <f t="shared" si="27"/>
        <v>2300</v>
      </c>
      <c r="H164" s="59">
        <f t="shared" si="23"/>
        <v>200</v>
      </c>
      <c r="I164">
        <f t="shared" si="24"/>
        <v>200</v>
      </c>
      <c r="J164" s="11">
        <f t="shared" si="25"/>
        <v>4600</v>
      </c>
    </row>
    <row r="165" spans="1:10" x14ac:dyDescent="0.2">
      <c r="A165">
        <f t="shared" si="20"/>
        <v>138</v>
      </c>
      <c r="B165">
        <f t="shared" si="21"/>
        <v>1782014051</v>
      </c>
      <c r="C165">
        <f t="shared" si="22"/>
        <v>0.829814957375552</v>
      </c>
      <c r="D165">
        <f t="shared" si="19"/>
        <v>2700</v>
      </c>
      <c r="F165">
        <f t="shared" si="26"/>
        <v>2500</v>
      </c>
      <c r="G165" s="59">
        <f t="shared" si="27"/>
        <v>2500</v>
      </c>
      <c r="H165" s="59">
        <f t="shared" si="23"/>
        <v>0</v>
      </c>
      <c r="I165">
        <f t="shared" si="24"/>
        <v>0</v>
      </c>
      <c r="J165" s="11">
        <f t="shared" si="25"/>
        <v>5000</v>
      </c>
    </row>
    <row r="166" spans="1:10" x14ac:dyDescent="0.2">
      <c r="A166">
        <f t="shared" si="20"/>
        <v>139</v>
      </c>
      <c r="B166">
        <f t="shared" si="21"/>
        <v>355508336</v>
      </c>
      <c r="C166">
        <f t="shared" si="22"/>
        <v>0.16554646946748089</v>
      </c>
      <c r="D166">
        <f t="shared" si="19"/>
        <v>2400</v>
      </c>
      <c r="F166">
        <f t="shared" si="26"/>
        <v>2400</v>
      </c>
      <c r="G166" s="59">
        <f t="shared" si="27"/>
        <v>2400</v>
      </c>
      <c r="H166" s="59">
        <f t="shared" si="23"/>
        <v>100</v>
      </c>
      <c r="I166">
        <f t="shared" si="24"/>
        <v>100</v>
      </c>
      <c r="J166" s="11">
        <f t="shared" si="25"/>
        <v>4800</v>
      </c>
    </row>
    <row r="167" spans="1:10" x14ac:dyDescent="0.2">
      <c r="A167">
        <f t="shared" si="20"/>
        <v>140</v>
      </c>
      <c r="B167">
        <f t="shared" si="21"/>
        <v>1728875086</v>
      </c>
      <c r="C167">
        <f t="shared" si="22"/>
        <v>0.80507019851592843</v>
      </c>
      <c r="D167">
        <f t="shared" si="19"/>
        <v>2600</v>
      </c>
      <c r="F167">
        <f t="shared" si="26"/>
        <v>2500</v>
      </c>
      <c r="G167" s="59">
        <f t="shared" si="27"/>
        <v>2500</v>
      </c>
      <c r="H167" s="59">
        <f t="shared" si="23"/>
        <v>0</v>
      </c>
      <c r="I167">
        <f t="shared" si="24"/>
        <v>0</v>
      </c>
      <c r="J167" s="11">
        <f t="shared" si="25"/>
        <v>5000</v>
      </c>
    </row>
    <row r="168" spans="1:10" x14ac:dyDescent="0.2">
      <c r="A168">
        <f t="shared" si="20"/>
        <v>141</v>
      </c>
      <c r="B168">
        <f t="shared" si="21"/>
        <v>602120733</v>
      </c>
      <c r="C168">
        <f t="shared" si="22"/>
        <v>0.28038431577402367</v>
      </c>
      <c r="D168">
        <f t="shared" si="19"/>
        <v>2400</v>
      </c>
      <c r="F168">
        <f t="shared" si="26"/>
        <v>2400</v>
      </c>
      <c r="G168" s="59">
        <f t="shared" si="27"/>
        <v>2400</v>
      </c>
      <c r="H168" s="59">
        <f t="shared" si="23"/>
        <v>100</v>
      </c>
      <c r="I168">
        <f t="shared" si="24"/>
        <v>100</v>
      </c>
      <c r="J168" s="11">
        <f t="shared" si="25"/>
        <v>4800</v>
      </c>
    </row>
    <row r="169" spans="1:10" x14ac:dyDescent="0.2">
      <c r="A169">
        <f t="shared" si="20"/>
        <v>142</v>
      </c>
      <c r="B169">
        <f t="shared" si="21"/>
        <v>1899992755</v>
      </c>
      <c r="C169">
        <f t="shared" si="22"/>
        <v>0.88475307258067326</v>
      </c>
      <c r="D169">
        <f t="shared" si="19"/>
        <v>2700</v>
      </c>
      <c r="F169">
        <f t="shared" si="26"/>
        <v>2500</v>
      </c>
      <c r="G169" s="59">
        <f t="shared" si="27"/>
        <v>2500</v>
      </c>
      <c r="H169" s="59">
        <f t="shared" si="23"/>
        <v>0</v>
      </c>
      <c r="I169">
        <f t="shared" si="24"/>
        <v>0</v>
      </c>
      <c r="J169" s="11">
        <f t="shared" si="25"/>
        <v>5000</v>
      </c>
    </row>
    <row r="170" spans="1:10" x14ac:dyDescent="0.2">
      <c r="A170">
        <f t="shared" si="20"/>
        <v>143</v>
      </c>
      <c r="B170">
        <f t="shared" si="21"/>
        <v>1096180283</v>
      </c>
      <c r="C170">
        <f t="shared" si="22"/>
        <v>0.51044872194083812</v>
      </c>
      <c r="D170">
        <f t="shared" si="19"/>
        <v>2500</v>
      </c>
      <c r="F170">
        <f t="shared" si="26"/>
        <v>2500</v>
      </c>
      <c r="G170" s="59">
        <f t="shared" si="27"/>
        <v>2500</v>
      </c>
      <c r="H170" s="59">
        <f t="shared" si="23"/>
        <v>0</v>
      </c>
      <c r="I170">
        <f t="shared" si="24"/>
        <v>0</v>
      </c>
      <c r="J170" s="11">
        <f t="shared" si="25"/>
        <v>5000</v>
      </c>
    </row>
    <row r="171" spans="1:10" x14ac:dyDescent="0.2">
      <c r="A171">
        <f t="shared" si="20"/>
        <v>144</v>
      </c>
      <c r="B171">
        <f t="shared" si="21"/>
        <v>1239586656</v>
      </c>
      <c r="C171">
        <f t="shared" si="22"/>
        <v>0.57722751823124829</v>
      </c>
      <c r="D171">
        <f t="shared" si="19"/>
        <v>2500</v>
      </c>
      <c r="F171">
        <f t="shared" si="26"/>
        <v>2500</v>
      </c>
      <c r="G171" s="59">
        <f t="shared" si="27"/>
        <v>2500</v>
      </c>
      <c r="H171" s="59">
        <f t="shared" si="23"/>
        <v>0</v>
      </c>
      <c r="I171">
        <f t="shared" si="24"/>
        <v>0</v>
      </c>
      <c r="J171" s="11">
        <f t="shared" si="25"/>
        <v>5000</v>
      </c>
    </row>
    <row r="172" spans="1:10" x14ac:dyDescent="0.2">
      <c r="A172">
        <f t="shared" si="20"/>
        <v>145</v>
      </c>
      <c r="B172">
        <f t="shared" si="21"/>
        <v>1993845733</v>
      </c>
      <c r="C172">
        <f t="shared" si="22"/>
        <v>0.92845677115416936</v>
      </c>
      <c r="D172">
        <f t="shared" si="19"/>
        <v>2700</v>
      </c>
      <c r="F172">
        <f t="shared" si="26"/>
        <v>2500</v>
      </c>
      <c r="G172" s="59">
        <f t="shared" si="27"/>
        <v>2500</v>
      </c>
      <c r="H172" s="59">
        <f t="shared" si="23"/>
        <v>0</v>
      </c>
      <c r="I172">
        <f t="shared" si="24"/>
        <v>0</v>
      </c>
      <c r="J172" s="11">
        <f t="shared" si="25"/>
        <v>5000</v>
      </c>
    </row>
    <row r="173" spans="1:10" x14ac:dyDescent="0.2">
      <c r="A173">
        <f t="shared" si="20"/>
        <v>146</v>
      </c>
      <c r="B173">
        <f t="shared" si="21"/>
        <v>82700984</v>
      </c>
      <c r="C173">
        <f t="shared" si="22"/>
        <v>3.8510646688989666E-2</v>
      </c>
      <c r="D173">
        <f t="shared" si="19"/>
        <v>2300</v>
      </c>
      <c r="F173">
        <f t="shared" si="26"/>
        <v>2300</v>
      </c>
      <c r="G173" s="59">
        <f t="shared" si="27"/>
        <v>2300</v>
      </c>
      <c r="H173" s="59">
        <f t="shared" si="23"/>
        <v>200</v>
      </c>
      <c r="I173">
        <f t="shared" si="24"/>
        <v>200</v>
      </c>
      <c r="J173" s="11">
        <f t="shared" si="25"/>
        <v>4600</v>
      </c>
    </row>
    <row r="174" spans="1:10" x14ac:dyDescent="0.2">
      <c r="A174">
        <f t="shared" si="20"/>
        <v>147</v>
      </c>
      <c r="B174">
        <f t="shared" si="21"/>
        <v>1533296367</v>
      </c>
      <c r="C174">
        <f t="shared" si="22"/>
        <v>0.71399676041398041</v>
      </c>
      <c r="D174">
        <f t="shared" si="19"/>
        <v>2600</v>
      </c>
      <c r="F174">
        <f t="shared" si="26"/>
        <v>2500</v>
      </c>
      <c r="G174" s="59">
        <f t="shared" si="27"/>
        <v>2500</v>
      </c>
      <c r="H174" s="59">
        <f t="shared" si="23"/>
        <v>0</v>
      </c>
      <c r="I174">
        <f t="shared" si="24"/>
        <v>0</v>
      </c>
      <c r="J174" s="11">
        <f t="shared" si="25"/>
        <v>5000</v>
      </c>
    </row>
    <row r="175" spans="1:10" x14ac:dyDescent="0.2">
      <c r="A175">
        <f t="shared" si="20"/>
        <v>148</v>
      </c>
      <c r="B175">
        <f t="shared" si="21"/>
        <v>1308054057</v>
      </c>
      <c r="C175">
        <f t="shared" si="22"/>
        <v>0.60911013633436994</v>
      </c>
      <c r="D175">
        <f t="shared" si="19"/>
        <v>2500</v>
      </c>
      <c r="F175">
        <f t="shared" si="26"/>
        <v>2500</v>
      </c>
      <c r="G175" s="59">
        <f t="shared" si="27"/>
        <v>2500</v>
      </c>
      <c r="H175" s="59">
        <f t="shared" si="23"/>
        <v>0</v>
      </c>
      <c r="I175">
        <f t="shared" si="24"/>
        <v>0</v>
      </c>
      <c r="J175" s="11">
        <f t="shared" si="25"/>
        <v>5000</v>
      </c>
    </row>
    <row r="176" spans="1:10" x14ac:dyDescent="0.2">
      <c r="A176">
        <f t="shared" si="20"/>
        <v>149</v>
      </c>
      <c r="B176">
        <f t="shared" si="21"/>
        <v>1674219548</v>
      </c>
      <c r="C176">
        <f t="shared" si="22"/>
        <v>0.77961923032049985</v>
      </c>
      <c r="D176">
        <f t="shared" si="19"/>
        <v>2600</v>
      </c>
      <c r="F176">
        <f t="shared" si="26"/>
        <v>2500</v>
      </c>
      <c r="G176" s="59">
        <f t="shared" si="27"/>
        <v>2500</v>
      </c>
      <c r="H176" s="59">
        <f t="shared" si="23"/>
        <v>0</v>
      </c>
      <c r="I176">
        <f t="shared" si="24"/>
        <v>0</v>
      </c>
      <c r="J176" s="11">
        <f t="shared" si="25"/>
        <v>5000</v>
      </c>
    </row>
    <row r="177" spans="1:10" x14ac:dyDescent="0.2">
      <c r="A177">
        <f t="shared" si="20"/>
        <v>150</v>
      </c>
      <c r="B177">
        <f t="shared" si="21"/>
        <v>1129494483</v>
      </c>
      <c r="C177">
        <f t="shared" si="22"/>
        <v>0.5259618552056895</v>
      </c>
      <c r="D177">
        <f t="shared" si="19"/>
        <v>2500</v>
      </c>
      <c r="F177">
        <f t="shared" si="26"/>
        <v>2500</v>
      </c>
      <c r="G177" s="59">
        <f t="shared" si="27"/>
        <v>2500</v>
      </c>
      <c r="H177" s="59">
        <f t="shared" si="23"/>
        <v>0</v>
      </c>
      <c r="I177">
        <f t="shared" si="24"/>
        <v>0</v>
      </c>
      <c r="J177" s="11">
        <f t="shared" si="25"/>
        <v>5000</v>
      </c>
    </row>
    <row r="178" spans="1:10" x14ac:dyDescent="0.2">
      <c r="A178">
        <f t="shared" si="20"/>
        <v>151</v>
      </c>
      <c r="B178">
        <f t="shared" si="21"/>
        <v>658114189</v>
      </c>
      <c r="C178">
        <f t="shared" si="22"/>
        <v>0.30645830058793461</v>
      </c>
      <c r="D178">
        <f t="shared" si="19"/>
        <v>2400</v>
      </c>
      <c r="F178">
        <f t="shared" si="26"/>
        <v>2400</v>
      </c>
      <c r="G178" s="59">
        <f t="shared" si="27"/>
        <v>2400</v>
      </c>
      <c r="H178" s="59">
        <f t="shared" si="23"/>
        <v>100</v>
      </c>
      <c r="I178">
        <f t="shared" si="24"/>
        <v>100</v>
      </c>
      <c r="J178" s="11">
        <f t="shared" si="25"/>
        <v>4800</v>
      </c>
    </row>
    <row r="179" spans="1:10" x14ac:dyDescent="0.2">
      <c r="A179">
        <f t="shared" si="20"/>
        <v>152</v>
      </c>
      <c r="B179">
        <f t="shared" si="21"/>
        <v>236686714</v>
      </c>
      <c r="C179">
        <f t="shared" si="22"/>
        <v>0.11021583998120196</v>
      </c>
      <c r="D179">
        <f t="shared" si="19"/>
        <v>2300</v>
      </c>
      <c r="F179">
        <f t="shared" si="26"/>
        <v>2300</v>
      </c>
      <c r="G179" s="59">
        <f t="shared" si="27"/>
        <v>2300</v>
      </c>
      <c r="H179" s="59">
        <f t="shared" si="23"/>
        <v>200</v>
      </c>
      <c r="I179">
        <f t="shared" si="24"/>
        <v>200</v>
      </c>
      <c r="J179" s="11">
        <f t="shared" si="25"/>
        <v>4600</v>
      </c>
    </row>
    <row r="180" spans="1:10" x14ac:dyDescent="0.2">
      <c r="A180">
        <f t="shared" si="20"/>
        <v>153</v>
      </c>
      <c r="B180">
        <f t="shared" si="21"/>
        <v>1853665842</v>
      </c>
      <c r="C180">
        <f t="shared" si="22"/>
        <v>0.8631804226260541</v>
      </c>
      <c r="D180">
        <f t="shared" si="19"/>
        <v>2700</v>
      </c>
      <c r="F180">
        <f t="shared" si="26"/>
        <v>2500</v>
      </c>
      <c r="G180" s="59">
        <f t="shared" si="27"/>
        <v>2500</v>
      </c>
      <c r="H180" s="59">
        <f t="shared" si="23"/>
        <v>0</v>
      </c>
      <c r="I180">
        <f t="shared" si="24"/>
        <v>0</v>
      </c>
      <c r="J180" s="11">
        <f t="shared" si="25"/>
        <v>5000</v>
      </c>
    </row>
    <row r="181" spans="1:10" x14ac:dyDescent="0.2">
      <c r="A181">
        <f t="shared" si="20"/>
        <v>154</v>
      </c>
      <c r="B181">
        <f t="shared" si="21"/>
        <v>2016317353</v>
      </c>
      <c r="C181">
        <f t="shared" si="22"/>
        <v>0.93892093465613247</v>
      </c>
      <c r="D181">
        <f t="shared" si="19"/>
        <v>2700</v>
      </c>
      <c r="F181">
        <f t="shared" si="26"/>
        <v>2500</v>
      </c>
      <c r="G181" s="59">
        <f t="shared" si="27"/>
        <v>2500</v>
      </c>
      <c r="H181" s="59">
        <f t="shared" si="23"/>
        <v>0</v>
      </c>
      <c r="I181">
        <f t="shared" si="24"/>
        <v>0</v>
      </c>
      <c r="J181" s="11">
        <f t="shared" si="25"/>
        <v>5000</v>
      </c>
    </row>
    <row r="182" spans="1:10" x14ac:dyDescent="0.2">
      <c r="A182">
        <f t="shared" si="20"/>
        <v>155</v>
      </c>
      <c r="B182">
        <f t="shared" si="21"/>
        <v>1953580099</v>
      </c>
      <c r="C182">
        <f t="shared" si="22"/>
        <v>0.90970662418273585</v>
      </c>
      <c r="D182">
        <f t="shared" si="19"/>
        <v>2700</v>
      </c>
      <c r="F182">
        <f t="shared" si="26"/>
        <v>2500</v>
      </c>
      <c r="G182" s="59">
        <f t="shared" si="27"/>
        <v>2500</v>
      </c>
      <c r="H182" s="59">
        <f t="shared" si="23"/>
        <v>0</v>
      </c>
      <c r="I182">
        <f t="shared" si="24"/>
        <v>0</v>
      </c>
      <c r="J182" s="11">
        <f t="shared" si="25"/>
        <v>5000</v>
      </c>
    </row>
    <row r="183" spans="1:10" x14ac:dyDescent="0.2">
      <c r="A183">
        <f t="shared" si="20"/>
        <v>156</v>
      </c>
      <c r="B183">
        <f t="shared" si="21"/>
        <v>1943022798</v>
      </c>
      <c r="C183">
        <f t="shared" si="22"/>
        <v>0.90479049780629128</v>
      </c>
      <c r="D183">
        <f t="shared" si="19"/>
        <v>2700</v>
      </c>
      <c r="F183">
        <f t="shared" si="26"/>
        <v>2500</v>
      </c>
      <c r="G183" s="59">
        <f t="shared" si="27"/>
        <v>2500</v>
      </c>
      <c r="H183" s="59">
        <f t="shared" si="23"/>
        <v>0</v>
      </c>
      <c r="I183">
        <f t="shared" si="24"/>
        <v>0</v>
      </c>
      <c r="J183" s="11">
        <f t="shared" si="25"/>
        <v>5000</v>
      </c>
    </row>
    <row r="184" spans="1:10" x14ac:dyDescent="0.2">
      <c r="A184">
        <f t="shared" si="20"/>
        <v>157</v>
      </c>
      <c r="B184">
        <f t="shared" si="21"/>
        <v>600123945</v>
      </c>
      <c r="C184">
        <f t="shared" si="22"/>
        <v>0.27945448890303004</v>
      </c>
      <c r="D184">
        <f t="shared" si="19"/>
        <v>2400</v>
      </c>
      <c r="F184">
        <f t="shared" si="26"/>
        <v>2400</v>
      </c>
      <c r="G184" s="59">
        <f t="shared" si="27"/>
        <v>2400</v>
      </c>
      <c r="H184" s="59">
        <f t="shared" si="23"/>
        <v>100</v>
      </c>
      <c r="I184">
        <f t="shared" si="24"/>
        <v>100</v>
      </c>
      <c r="J184" s="11">
        <f t="shared" si="25"/>
        <v>4800</v>
      </c>
    </row>
    <row r="185" spans="1:10" x14ac:dyDescent="0.2">
      <c r="A185">
        <f t="shared" si="20"/>
        <v>158</v>
      </c>
      <c r="B185">
        <f t="shared" si="21"/>
        <v>552231544</v>
      </c>
      <c r="C185">
        <f t="shared" si="22"/>
        <v>0.25715285179072656</v>
      </c>
      <c r="D185">
        <f t="shared" si="19"/>
        <v>2400</v>
      </c>
      <c r="F185">
        <f t="shared" si="26"/>
        <v>2400</v>
      </c>
      <c r="G185" s="59">
        <f t="shared" si="27"/>
        <v>2400</v>
      </c>
      <c r="H185" s="59">
        <f t="shared" si="23"/>
        <v>100</v>
      </c>
      <c r="I185">
        <f t="shared" si="24"/>
        <v>100</v>
      </c>
      <c r="J185" s="11">
        <f t="shared" si="25"/>
        <v>4800</v>
      </c>
    </row>
    <row r="186" spans="1:10" x14ac:dyDescent="0.2">
      <c r="A186">
        <f t="shared" si="20"/>
        <v>159</v>
      </c>
      <c r="B186">
        <f t="shared" si="21"/>
        <v>931015562</v>
      </c>
      <c r="C186">
        <f t="shared" si="22"/>
        <v>0.43353790530634018</v>
      </c>
      <c r="D186">
        <f t="shared" si="19"/>
        <v>2500</v>
      </c>
      <c r="F186">
        <f t="shared" si="26"/>
        <v>2500</v>
      </c>
      <c r="G186" s="59">
        <f t="shared" si="27"/>
        <v>2500</v>
      </c>
      <c r="H186" s="59">
        <f t="shared" si="23"/>
        <v>0</v>
      </c>
      <c r="I186">
        <f t="shared" si="24"/>
        <v>0</v>
      </c>
      <c r="J186" s="11">
        <f t="shared" si="25"/>
        <v>5000</v>
      </c>
    </row>
    <row r="187" spans="1:10" x14ac:dyDescent="0.2">
      <c r="A187">
        <f t="shared" si="20"/>
        <v>160</v>
      </c>
      <c r="B187">
        <f t="shared" si="21"/>
        <v>2012476380</v>
      </c>
      <c r="C187">
        <f t="shared" si="22"/>
        <v>0.93713234222360531</v>
      </c>
      <c r="D187">
        <f t="shared" si="19"/>
        <v>2700</v>
      </c>
      <c r="F187">
        <f t="shared" si="26"/>
        <v>2500</v>
      </c>
      <c r="G187" s="59">
        <f t="shared" si="27"/>
        <v>2500</v>
      </c>
      <c r="H187" s="59">
        <f t="shared" si="23"/>
        <v>0</v>
      </c>
      <c r="I187">
        <f t="shared" si="24"/>
        <v>0</v>
      </c>
      <c r="J187" s="11">
        <f t="shared" si="25"/>
        <v>5000</v>
      </c>
    </row>
    <row r="188" spans="1:10" x14ac:dyDescent="0.2">
      <c r="A188">
        <f t="shared" si="20"/>
        <v>161</v>
      </c>
      <c r="B188">
        <f t="shared" si="21"/>
        <v>1822856298</v>
      </c>
      <c r="C188">
        <f t="shared" si="22"/>
        <v>0.8488336106989689</v>
      </c>
      <c r="D188">
        <f t="shared" si="19"/>
        <v>2700</v>
      </c>
      <c r="F188">
        <f t="shared" si="26"/>
        <v>2500</v>
      </c>
      <c r="G188" s="59">
        <f t="shared" si="27"/>
        <v>2500</v>
      </c>
      <c r="H188" s="59">
        <f t="shared" si="23"/>
        <v>0</v>
      </c>
      <c r="I188">
        <f t="shared" si="24"/>
        <v>0</v>
      </c>
      <c r="J188" s="11">
        <f t="shared" si="25"/>
        <v>5000</v>
      </c>
    </row>
    <row r="189" spans="1:10" x14ac:dyDescent="0.2">
      <c r="A189">
        <f t="shared" si="20"/>
        <v>162</v>
      </c>
      <c r="B189">
        <f t="shared" si="21"/>
        <v>1743870272</v>
      </c>
      <c r="C189">
        <f t="shared" si="22"/>
        <v>0.81205287613535904</v>
      </c>
      <c r="D189">
        <f t="shared" si="19"/>
        <v>2600</v>
      </c>
      <c r="F189">
        <f t="shared" si="26"/>
        <v>2500</v>
      </c>
      <c r="G189" s="59">
        <f t="shared" si="27"/>
        <v>2500</v>
      </c>
      <c r="H189" s="59">
        <f t="shared" si="23"/>
        <v>0</v>
      </c>
      <c r="I189">
        <f t="shared" si="24"/>
        <v>0</v>
      </c>
      <c r="J189" s="11">
        <f t="shared" si="25"/>
        <v>5000</v>
      </c>
    </row>
    <row r="190" spans="1:10" x14ac:dyDescent="0.2">
      <c r="A190">
        <f t="shared" si="20"/>
        <v>163</v>
      </c>
      <c r="B190">
        <f t="shared" si="21"/>
        <v>1370625136</v>
      </c>
      <c r="C190">
        <f t="shared" si="22"/>
        <v>0.63824706554331212</v>
      </c>
      <c r="D190">
        <f t="shared" si="19"/>
        <v>2600</v>
      </c>
      <c r="F190">
        <f t="shared" si="26"/>
        <v>2500</v>
      </c>
      <c r="G190" s="59">
        <f t="shared" si="27"/>
        <v>2500</v>
      </c>
      <c r="H190" s="59">
        <f t="shared" si="23"/>
        <v>0</v>
      </c>
      <c r="I190">
        <f t="shared" si="24"/>
        <v>0</v>
      </c>
      <c r="J190" s="11">
        <f t="shared" si="25"/>
        <v>5000</v>
      </c>
    </row>
    <row r="191" spans="1:10" x14ac:dyDescent="0.2">
      <c r="A191">
        <f t="shared" si="20"/>
        <v>164</v>
      </c>
      <c r="B191">
        <f t="shared" si="21"/>
        <v>1039357271</v>
      </c>
      <c r="C191">
        <f t="shared" si="22"/>
        <v>0.48398844501189348</v>
      </c>
      <c r="D191">
        <f t="shared" si="19"/>
        <v>2500</v>
      </c>
      <c r="F191">
        <f t="shared" si="26"/>
        <v>2500</v>
      </c>
      <c r="G191" s="59">
        <f t="shared" si="27"/>
        <v>2500</v>
      </c>
      <c r="H191" s="59">
        <f t="shared" si="23"/>
        <v>0</v>
      </c>
      <c r="I191">
        <f t="shared" si="24"/>
        <v>0</v>
      </c>
      <c r="J191" s="11">
        <f t="shared" si="25"/>
        <v>5000</v>
      </c>
    </row>
    <row r="192" spans="1:10" x14ac:dyDescent="0.2">
      <c r="A192">
        <f t="shared" si="20"/>
        <v>165</v>
      </c>
      <c r="B192">
        <f t="shared" si="21"/>
        <v>1845446887</v>
      </c>
      <c r="C192">
        <f t="shared" si="22"/>
        <v>0.85935317345864748</v>
      </c>
      <c r="D192">
        <f t="shared" si="19"/>
        <v>2700</v>
      </c>
      <c r="F192">
        <f t="shared" si="26"/>
        <v>2500</v>
      </c>
      <c r="G192" s="59">
        <f t="shared" si="27"/>
        <v>2500</v>
      </c>
      <c r="H192" s="59">
        <f t="shared" si="23"/>
        <v>0</v>
      </c>
      <c r="I192">
        <f t="shared" si="24"/>
        <v>0</v>
      </c>
      <c r="J192" s="11">
        <f t="shared" si="25"/>
        <v>5000</v>
      </c>
    </row>
    <row r="193" spans="1:10" x14ac:dyDescent="0.2">
      <c r="A193">
        <f t="shared" si="20"/>
        <v>166</v>
      </c>
      <c r="B193">
        <f t="shared" si="21"/>
        <v>1319294076</v>
      </c>
      <c r="C193">
        <f t="shared" si="22"/>
        <v>0.61434417805371067</v>
      </c>
      <c r="D193">
        <f t="shared" si="19"/>
        <v>2600</v>
      </c>
      <c r="F193">
        <f t="shared" si="26"/>
        <v>2500</v>
      </c>
      <c r="G193" s="59">
        <f t="shared" si="27"/>
        <v>2500</v>
      </c>
      <c r="H193" s="59">
        <f t="shared" si="23"/>
        <v>0</v>
      </c>
      <c r="I193">
        <f t="shared" si="24"/>
        <v>0</v>
      </c>
      <c r="J193" s="11">
        <f t="shared" si="25"/>
        <v>5000</v>
      </c>
    </row>
    <row r="194" spans="1:10" x14ac:dyDescent="0.2">
      <c r="A194">
        <f t="shared" si="20"/>
        <v>167</v>
      </c>
      <c r="B194">
        <f t="shared" si="21"/>
        <v>1606657945</v>
      </c>
      <c r="C194">
        <f t="shared" si="22"/>
        <v>0.74815840728029537</v>
      </c>
      <c r="D194">
        <f t="shared" si="19"/>
        <v>2600</v>
      </c>
      <c r="F194">
        <f t="shared" si="26"/>
        <v>2500</v>
      </c>
      <c r="G194" s="59">
        <f t="shared" si="27"/>
        <v>2500</v>
      </c>
      <c r="H194" s="59">
        <f t="shared" si="23"/>
        <v>0</v>
      </c>
      <c r="I194">
        <f t="shared" si="24"/>
        <v>0</v>
      </c>
      <c r="J194" s="11">
        <f t="shared" si="25"/>
        <v>5000</v>
      </c>
    </row>
    <row r="195" spans="1:10" x14ac:dyDescent="0.2">
      <c r="A195">
        <f t="shared" si="20"/>
        <v>168</v>
      </c>
      <c r="B195">
        <f t="shared" si="21"/>
        <v>1640482125</v>
      </c>
      <c r="C195">
        <f t="shared" si="22"/>
        <v>0.76390901848855852</v>
      </c>
      <c r="D195">
        <f t="shared" si="19"/>
        <v>2600</v>
      </c>
      <c r="F195">
        <f t="shared" si="26"/>
        <v>2500</v>
      </c>
      <c r="G195" s="59">
        <f t="shared" si="27"/>
        <v>2500</v>
      </c>
      <c r="H195" s="59">
        <f t="shared" si="23"/>
        <v>0</v>
      </c>
      <c r="I195">
        <f t="shared" si="24"/>
        <v>0</v>
      </c>
      <c r="J195" s="11">
        <f t="shared" si="25"/>
        <v>5000</v>
      </c>
    </row>
    <row r="196" spans="1:10" x14ac:dyDescent="0.2">
      <c r="A196">
        <f t="shared" si="20"/>
        <v>169</v>
      </c>
      <c r="B196">
        <f t="shared" si="21"/>
        <v>1040308930</v>
      </c>
      <c r="C196">
        <f t="shared" si="22"/>
        <v>0.48443159576711786</v>
      </c>
      <c r="D196">
        <f t="shared" si="19"/>
        <v>2500</v>
      </c>
      <c r="F196">
        <f t="shared" si="26"/>
        <v>2500</v>
      </c>
      <c r="G196" s="59">
        <f t="shared" si="27"/>
        <v>2500</v>
      </c>
      <c r="H196" s="59">
        <f t="shared" si="23"/>
        <v>0</v>
      </c>
      <c r="I196">
        <f t="shared" si="24"/>
        <v>0</v>
      </c>
      <c r="J196" s="11">
        <f t="shared" si="25"/>
        <v>5000</v>
      </c>
    </row>
    <row r="197" spans="1:10" x14ac:dyDescent="0.2">
      <c r="A197">
        <f t="shared" si="20"/>
        <v>170</v>
      </c>
      <c r="B197">
        <f t="shared" si="21"/>
        <v>660110524</v>
      </c>
      <c r="C197">
        <f t="shared" si="22"/>
        <v>0.30738791651436498</v>
      </c>
      <c r="D197">
        <f t="shared" si="19"/>
        <v>2400</v>
      </c>
      <c r="F197">
        <f t="shared" si="26"/>
        <v>2400</v>
      </c>
      <c r="G197" s="59">
        <f t="shared" si="27"/>
        <v>2400</v>
      </c>
      <c r="H197" s="59">
        <f t="shared" si="23"/>
        <v>100</v>
      </c>
      <c r="I197">
        <f t="shared" si="24"/>
        <v>100</v>
      </c>
      <c r="J197" s="11">
        <f t="shared" si="25"/>
        <v>4800</v>
      </c>
    </row>
    <row r="198" spans="1:10" x14ac:dyDescent="0.2">
      <c r="A198">
        <f t="shared" si="20"/>
        <v>171</v>
      </c>
      <c r="B198">
        <f t="shared" si="21"/>
        <v>1576834354</v>
      </c>
      <c r="C198">
        <f t="shared" si="22"/>
        <v>0.73427071549662892</v>
      </c>
      <c r="D198">
        <f t="shared" si="19"/>
        <v>2600</v>
      </c>
      <c r="F198">
        <f t="shared" si="26"/>
        <v>2500</v>
      </c>
      <c r="G198" s="59">
        <f t="shared" si="27"/>
        <v>2500</v>
      </c>
      <c r="H198" s="59">
        <f t="shared" si="23"/>
        <v>0</v>
      </c>
      <c r="I198">
        <f t="shared" si="24"/>
        <v>0</v>
      </c>
      <c r="J198" s="11">
        <f t="shared" si="25"/>
        <v>5000</v>
      </c>
    </row>
    <row r="199" spans="1:10" x14ac:dyDescent="0.2">
      <c r="A199">
        <f t="shared" si="20"/>
        <v>172</v>
      </c>
      <c r="B199">
        <f t="shared" si="21"/>
        <v>759077939</v>
      </c>
      <c r="C199">
        <f t="shared" si="22"/>
        <v>0.35347321040624435</v>
      </c>
      <c r="D199">
        <f t="shared" si="19"/>
        <v>2400</v>
      </c>
      <c r="F199">
        <f t="shared" si="26"/>
        <v>2400</v>
      </c>
      <c r="G199" s="59">
        <f t="shared" si="27"/>
        <v>2400</v>
      </c>
      <c r="H199" s="59">
        <f t="shared" si="23"/>
        <v>100</v>
      </c>
      <c r="I199">
        <f t="shared" si="24"/>
        <v>100</v>
      </c>
      <c r="J199" s="11">
        <f t="shared" si="25"/>
        <v>4800</v>
      </c>
    </row>
    <row r="200" spans="1:10" x14ac:dyDescent="0.2">
      <c r="A200">
        <f t="shared" si="20"/>
        <v>173</v>
      </c>
      <c r="B200">
        <f t="shared" si="21"/>
        <v>622351834</v>
      </c>
      <c r="C200">
        <f t="shared" si="22"/>
        <v>0.2898051563137235</v>
      </c>
      <c r="D200">
        <f t="shared" si="19"/>
        <v>2400</v>
      </c>
      <c r="F200">
        <f t="shared" si="26"/>
        <v>2400</v>
      </c>
      <c r="G200" s="59">
        <f t="shared" si="27"/>
        <v>2400</v>
      </c>
      <c r="H200" s="59">
        <f t="shared" si="23"/>
        <v>100</v>
      </c>
      <c r="I200">
        <f t="shared" si="24"/>
        <v>100</v>
      </c>
      <c r="J200" s="11">
        <f t="shared" si="25"/>
        <v>4800</v>
      </c>
    </row>
    <row r="201" spans="1:10" x14ac:dyDescent="0.2">
      <c r="A201">
        <f t="shared" si="20"/>
        <v>174</v>
      </c>
      <c r="B201">
        <f t="shared" si="21"/>
        <v>474207389</v>
      </c>
      <c r="C201">
        <f t="shared" si="22"/>
        <v>0.2208200233154092</v>
      </c>
      <c r="D201">
        <f t="shared" si="19"/>
        <v>2400</v>
      </c>
      <c r="F201">
        <f t="shared" si="26"/>
        <v>2400</v>
      </c>
      <c r="G201" s="59">
        <f t="shared" si="27"/>
        <v>2400</v>
      </c>
      <c r="H201" s="59">
        <f t="shared" si="23"/>
        <v>100</v>
      </c>
      <c r="I201">
        <f t="shared" si="24"/>
        <v>100</v>
      </c>
      <c r="J201" s="11">
        <f t="shared" si="25"/>
        <v>4800</v>
      </c>
    </row>
    <row r="202" spans="1:10" x14ac:dyDescent="0.2">
      <c r="A202">
        <f t="shared" si="20"/>
        <v>175</v>
      </c>
      <c r="B202">
        <f t="shared" si="21"/>
        <v>1691550794</v>
      </c>
      <c r="C202">
        <f t="shared" si="22"/>
        <v>0.78768972064726506</v>
      </c>
      <c r="D202">
        <f t="shared" si="19"/>
        <v>2600</v>
      </c>
      <c r="F202">
        <f t="shared" si="26"/>
        <v>2500</v>
      </c>
      <c r="G202" s="59">
        <f t="shared" si="27"/>
        <v>2500</v>
      </c>
      <c r="H202" s="59">
        <f t="shared" si="23"/>
        <v>0</v>
      </c>
      <c r="I202">
        <f t="shared" si="24"/>
        <v>0</v>
      </c>
      <c r="J202" s="11">
        <f t="shared" si="25"/>
        <v>5000</v>
      </c>
    </row>
    <row r="203" spans="1:10" x14ac:dyDescent="0.2">
      <c r="A203">
        <f t="shared" si="20"/>
        <v>176</v>
      </c>
      <c r="B203">
        <f t="shared" si="21"/>
        <v>357970013</v>
      </c>
      <c r="C203">
        <f t="shared" si="22"/>
        <v>0.16669277714877054</v>
      </c>
      <c r="D203">
        <f t="shared" si="19"/>
        <v>2400</v>
      </c>
      <c r="F203">
        <f t="shared" si="26"/>
        <v>2400</v>
      </c>
      <c r="G203" s="59">
        <f t="shared" si="27"/>
        <v>2400</v>
      </c>
      <c r="H203" s="59">
        <f t="shared" si="23"/>
        <v>100</v>
      </c>
      <c r="I203">
        <f t="shared" si="24"/>
        <v>100</v>
      </c>
      <c r="J203" s="11">
        <f t="shared" si="25"/>
        <v>4800</v>
      </c>
    </row>
    <row r="204" spans="1:10" x14ac:dyDescent="0.2">
      <c r="A204">
        <f t="shared" si="20"/>
        <v>177</v>
      </c>
      <c r="B204">
        <f t="shared" si="21"/>
        <v>152607485</v>
      </c>
      <c r="C204">
        <f t="shared" si="22"/>
        <v>7.1063397950987983E-2</v>
      </c>
      <c r="D204">
        <f t="shared" si="19"/>
        <v>2300</v>
      </c>
      <c r="F204">
        <f t="shared" si="26"/>
        <v>2300</v>
      </c>
      <c r="G204" s="59">
        <f t="shared" si="27"/>
        <v>2300</v>
      </c>
      <c r="H204" s="59">
        <f t="shared" si="23"/>
        <v>200</v>
      </c>
      <c r="I204">
        <f t="shared" si="24"/>
        <v>200</v>
      </c>
      <c r="J204" s="11">
        <f t="shared" si="25"/>
        <v>4600</v>
      </c>
    </row>
    <row r="205" spans="1:10" x14ac:dyDescent="0.2">
      <c r="A205">
        <f t="shared" si="20"/>
        <v>178</v>
      </c>
      <c r="B205">
        <f t="shared" si="21"/>
        <v>1778303765</v>
      </c>
      <c r="C205">
        <f t="shared" si="22"/>
        <v>0.82808722081970765</v>
      </c>
      <c r="D205">
        <f t="shared" si="19"/>
        <v>2700</v>
      </c>
      <c r="F205">
        <f t="shared" si="26"/>
        <v>2500</v>
      </c>
      <c r="G205" s="59">
        <f t="shared" si="27"/>
        <v>2500</v>
      </c>
      <c r="H205" s="59">
        <f t="shared" si="23"/>
        <v>0</v>
      </c>
      <c r="I205">
        <f t="shared" si="24"/>
        <v>0</v>
      </c>
      <c r="J205" s="11">
        <f t="shared" si="25"/>
        <v>5000</v>
      </c>
    </row>
    <row r="206" spans="1:10" x14ac:dyDescent="0.2">
      <c r="A206">
        <f t="shared" si="20"/>
        <v>179</v>
      </c>
      <c r="B206">
        <f t="shared" si="21"/>
        <v>273757297</v>
      </c>
      <c r="C206">
        <f t="shared" si="22"/>
        <v>0.12747817539026876</v>
      </c>
      <c r="D206">
        <f t="shared" si="19"/>
        <v>2300</v>
      </c>
      <c r="F206">
        <f t="shared" si="26"/>
        <v>2300</v>
      </c>
      <c r="G206" s="59">
        <f t="shared" si="27"/>
        <v>2300</v>
      </c>
      <c r="H206" s="59">
        <f t="shared" si="23"/>
        <v>200</v>
      </c>
      <c r="I206">
        <f t="shared" si="24"/>
        <v>200</v>
      </c>
      <c r="J206" s="11">
        <f t="shared" si="25"/>
        <v>4600</v>
      </c>
    </row>
    <row r="207" spans="1:10" x14ac:dyDescent="0.2">
      <c r="A207">
        <f t="shared" si="20"/>
        <v>180</v>
      </c>
      <c r="B207">
        <f t="shared" si="21"/>
        <v>2128696693</v>
      </c>
      <c r="C207">
        <f t="shared" si="22"/>
        <v>0.99125164281169498</v>
      </c>
      <c r="D207">
        <f t="shared" si="19"/>
        <v>2700</v>
      </c>
      <c r="F207">
        <f t="shared" si="26"/>
        <v>2500</v>
      </c>
      <c r="G207" s="59">
        <f t="shared" si="27"/>
        <v>2500</v>
      </c>
      <c r="H207" s="59">
        <f t="shared" si="23"/>
        <v>0</v>
      </c>
      <c r="I207">
        <f t="shared" si="24"/>
        <v>0</v>
      </c>
      <c r="J207" s="11">
        <f t="shared" si="25"/>
        <v>5000</v>
      </c>
    </row>
    <row r="208" spans="1:10" x14ac:dyDescent="0.2">
      <c r="A208">
        <f t="shared" si="20"/>
        <v>181</v>
      </c>
      <c r="B208">
        <f t="shared" si="21"/>
        <v>927538119</v>
      </c>
      <c r="C208">
        <f t="shared" si="22"/>
        <v>0.43191859472166683</v>
      </c>
      <c r="D208">
        <f t="shared" si="19"/>
        <v>2500</v>
      </c>
      <c r="F208">
        <f t="shared" si="26"/>
        <v>2500</v>
      </c>
      <c r="G208" s="59">
        <f t="shared" si="27"/>
        <v>2500</v>
      </c>
      <c r="H208" s="59">
        <f t="shared" si="23"/>
        <v>0</v>
      </c>
      <c r="I208">
        <f t="shared" si="24"/>
        <v>0</v>
      </c>
      <c r="J208" s="11">
        <f t="shared" si="25"/>
        <v>5000</v>
      </c>
    </row>
    <row r="209" spans="1:10" x14ac:dyDescent="0.2">
      <c r="A209">
        <f t="shared" si="20"/>
        <v>182</v>
      </c>
      <c r="B209">
        <f t="shared" si="21"/>
        <v>1549150348</v>
      </c>
      <c r="C209">
        <f t="shared" si="22"/>
        <v>0.72137934561883066</v>
      </c>
      <c r="D209">
        <f t="shared" si="19"/>
        <v>2600</v>
      </c>
      <c r="F209">
        <f t="shared" si="26"/>
        <v>2500</v>
      </c>
      <c r="G209" s="59">
        <f t="shared" si="27"/>
        <v>2500</v>
      </c>
      <c r="H209" s="59">
        <f t="shared" si="23"/>
        <v>0</v>
      </c>
      <c r="I209">
        <f t="shared" si="24"/>
        <v>0</v>
      </c>
      <c r="J209" s="11">
        <f t="shared" si="25"/>
        <v>5000</v>
      </c>
    </row>
    <row r="210" spans="1:10" x14ac:dyDescent="0.2">
      <c r="A210">
        <f t="shared" si="20"/>
        <v>183</v>
      </c>
      <c r="B210">
        <f t="shared" si="21"/>
        <v>1477940496</v>
      </c>
      <c r="C210">
        <f t="shared" si="22"/>
        <v>0.68821967425207597</v>
      </c>
      <c r="D210">
        <f t="shared" si="19"/>
        <v>2600</v>
      </c>
      <c r="F210">
        <f t="shared" si="26"/>
        <v>2500</v>
      </c>
      <c r="G210" s="59">
        <f t="shared" si="27"/>
        <v>2500</v>
      </c>
      <c r="H210" s="59">
        <f t="shared" si="23"/>
        <v>0</v>
      </c>
      <c r="I210">
        <f t="shared" si="24"/>
        <v>0</v>
      </c>
      <c r="J210" s="11">
        <f t="shared" si="25"/>
        <v>5000</v>
      </c>
    </row>
    <row r="211" spans="1:10" x14ac:dyDescent="0.2">
      <c r="A211">
        <f t="shared" si="20"/>
        <v>184</v>
      </c>
      <c r="B211">
        <f t="shared" si="21"/>
        <v>802349311</v>
      </c>
      <c r="C211">
        <f t="shared" si="22"/>
        <v>0.37362301320471941</v>
      </c>
      <c r="D211">
        <f t="shared" si="19"/>
        <v>2500</v>
      </c>
      <c r="F211">
        <f t="shared" si="26"/>
        <v>2500</v>
      </c>
      <c r="G211" s="59">
        <f t="shared" si="27"/>
        <v>2500</v>
      </c>
      <c r="H211" s="59">
        <f t="shared" si="23"/>
        <v>0</v>
      </c>
      <c r="I211">
        <f t="shared" si="24"/>
        <v>0</v>
      </c>
      <c r="J211" s="11">
        <f t="shared" si="25"/>
        <v>5000</v>
      </c>
    </row>
    <row r="212" spans="1:10" x14ac:dyDescent="0.2">
      <c r="A212">
        <f t="shared" si="20"/>
        <v>185</v>
      </c>
      <c r="B212">
        <f t="shared" si="21"/>
        <v>2034828352</v>
      </c>
      <c r="C212">
        <f t="shared" si="22"/>
        <v>0.94754079028383864</v>
      </c>
      <c r="D212">
        <f t="shared" si="19"/>
        <v>2700</v>
      </c>
      <c r="F212">
        <f t="shared" si="26"/>
        <v>2500</v>
      </c>
      <c r="G212" s="59">
        <f t="shared" si="27"/>
        <v>2500</v>
      </c>
      <c r="H212" s="59">
        <f t="shared" si="23"/>
        <v>0</v>
      </c>
      <c r="I212">
        <f t="shared" si="24"/>
        <v>0</v>
      </c>
      <c r="J212" s="11">
        <f t="shared" si="25"/>
        <v>5000</v>
      </c>
    </row>
    <row r="213" spans="1:10" x14ac:dyDescent="0.2">
      <c r="A213">
        <f t="shared" si="20"/>
        <v>186</v>
      </c>
      <c r="B213">
        <f t="shared" si="21"/>
        <v>1682811477</v>
      </c>
      <c r="C213">
        <f t="shared" si="22"/>
        <v>0.78362015904095961</v>
      </c>
      <c r="D213">
        <f t="shared" si="19"/>
        <v>2600</v>
      </c>
      <c r="F213">
        <f t="shared" si="26"/>
        <v>2500</v>
      </c>
      <c r="G213" s="59">
        <f t="shared" si="27"/>
        <v>2500</v>
      </c>
      <c r="H213" s="59">
        <f t="shared" si="23"/>
        <v>0</v>
      </c>
      <c r="I213">
        <f t="shared" si="24"/>
        <v>0</v>
      </c>
      <c r="J213" s="11">
        <f t="shared" si="25"/>
        <v>5000</v>
      </c>
    </row>
    <row r="214" spans="1:10" x14ac:dyDescent="0.2">
      <c r="A214">
        <f t="shared" si="20"/>
        <v>187</v>
      </c>
      <c r="B214">
        <f t="shared" si="21"/>
        <v>1652640837</v>
      </c>
      <c r="C214">
        <f t="shared" si="22"/>
        <v>0.76957085997311903</v>
      </c>
      <c r="D214">
        <f t="shared" si="19"/>
        <v>2600</v>
      </c>
      <c r="F214">
        <f t="shared" si="26"/>
        <v>2500</v>
      </c>
      <c r="G214" s="59">
        <f t="shared" si="27"/>
        <v>2500</v>
      </c>
      <c r="H214" s="59">
        <f t="shared" si="23"/>
        <v>0</v>
      </c>
      <c r="I214">
        <f t="shared" si="24"/>
        <v>0</v>
      </c>
      <c r="J214" s="11">
        <f t="shared" si="25"/>
        <v>5000</v>
      </c>
    </row>
    <row r="215" spans="1:10" x14ac:dyDescent="0.2">
      <c r="A215">
        <f t="shared" si="20"/>
        <v>188</v>
      </c>
      <c r="B215">
        <f t="shared" si="21"/>
        <v>1380835049</v>
      </c>
      <c r="C215">
        <f t="shared" si="22"/>
        <v>0.64300142677640604</v>
      </c>
      <c r="D215">
        <f t="shared" si="19"/>
        <v>2600</v>
      </c>
      <c r="F215">
        <f t="shared" si="26"/>
        <v>2500</v>
      </c>
      <c r="G215" s="59">
        <f t="shared" si="27"/>
        <v>2500</v>
      </c>
      <c r="H215" s="59">
        <f t="shared" si="23"/>
        <v>0</v>
      </c>
      <c r="I215">
        <f t="shared" si="24"/>
        <v>0</v>
      </c>
      <c r="J215" s="11">
        <f t="shared" si="25"/>
        <v>5000</v>
      </c>
    </row>
    <row r="216" spans="1:10" x14ac:dyDescent="0.2">
      <c r="A216">
        <f t="shared" si="20"/>
        <v>189</v>
      </c>
      <c r="B216">
        <f t="shared" si="21"/>
        <v>838673302</v>
      </c>
      <c r="C216">
        <f t="shared" si="22"/>
        <v>0.39053768962181068</v>
      </c>
      <c r="D216">
        <f t="shared" si="19"/>
        <v>2500</v>
      </c>
      <c r="F216">
        <f t="shared" si="26"/>
        <v>2500</v>
      </c>
      <c r="G216" s="59">
        <f t="shared" si="27"/>
        <v>2500</v>
      </c>
      <c r="H216" s="59">
        <f t="shared" si="23"/>
        <v>0</v>
      </c>
      <c r="I216">
        <f t="shared" si="24"/>
        <v>0</v>
      </c>
      <c r="J216" s="11">
        <f t="shared" si="25"/>
        <v>5000</v>
      </c>
    </row>
    <row r="217" spans="1:10" x14ac:dyDescent="0.2">
      <c r="A217">
        <f t="shared" si="20"/>
        <v>190</v>
      </c>
      <c r="B217">
        <f t="shared" si="21"/>
        <v>499305694</v>
      </c>
      <c r="C217">
        <f t="shared" si="22"/>
        <v>0.23250733233639381</v>
      </c>
      <c r="D217">
        <f t="shared" si="19"/>
        <v>2400</v>
      </c>
      <c r="F217">
        <f t="shared" si="26"/>
        <v>2400</v>
      </c>
      <c r="G217" s="59">
        <f t="shared" si="27"/>
        <v>2400</v>
      </c>
      <c r="H217" s="59">
        <f t="shared" si="23"/>
        <v>100</v>
      </c>
      <c r="I217">
        <f t="shared" si="24"/>
        <v>100</v>
      </c>
      <c r="J217" s="11">
        <f t="shared" si="25"/>
        <v>4800</v>
      </c>
    </row>
    <row r="218" spans="1:10" x14ac:dyDescent="0.2">
      <c r="A218">
        <f t="shared" si="20"/>
        <v>191</v>
      </c>
      <c r="B218">
        <f t="shared" si="21"/>
        <v>464484470</v>
      </c>
      <c r="C218">
        <f t="shared" si="22"/>
        <v>0.21629243633537201</v>
      </c>
      <c r="D218">
        <f t="shared" si="19"/>
        <v>2400</v>
      </c>
      <c r="F218">
        <f t="shared" si="26"/>
        <v>2400</v>
      </c>
      <c r="G218" s="59">
        <f t="shared" si="27"/>
        <v>2400</v>
      </c>
      <c r="H218" s="59">
        <f t="shared" si="23"/>
        <v>100</v>
      </c>
      <c r="I218">
        <f t="shared" si="24"/>
        <v>100</v>
      </c>
      <c r="J218" s="11">
        <f t="shared" si="25"/>
        <v>4800</v>
      </c>
    </row>
    <row r="219" spans="1:10" x14ac:dyDescent="0.2">
      <c r="A219">
        <f t="shared" si="20"/>
        <v>192</v>
      </c>
      <c r="B219">
        <f t="shared" si="21"/>
        <v>1487208333</v>
      </c>
      <c r="C219">
        <f t="shared" si="22"/>
        <v>0.69253534716206389</v>
      </c>
      <c r="D219">
        <f t="shared" si="19"/>
        <v>2600</v>
      </c>
      <c r="F219">
        <f t="shared" si="26"/>
        <v>2500</v>
      </c>
      <c r="G219" s="59">
        <f t="shared" si="27"/>
        <v>2500</v>
      </c>
      <c r="H219" s="59">
        <f t="shared" si="23"/>
        <v>0</v>
      </c>
      <c r="I219">
        <f t="shared" si="24"/>
        <v>0</v>
      </c>
      <c r="J219" s="11">
        <f t="shared" si="25"/>
        <v>5000</v>
      </c>
    </row>
    <row r="220" spans="1:10" x14ac:dyDescent="0.2">
      <c r="A220">
        <f t="shared" si="20"/>
        <v>193</v>
      </c>
      <c r="B220">
        <f t="shared" si="21"/>
        <v>1948063186</v>
      </c>
      <c r="C220">
        <f t="shared" si="22"/>
        <v>0.90713761137199478</v>
      </c>
      <c r="D220">
        <f t="shared" ref="D220:D277" si="28">VLOOKUP(C220,$C$13:$E$17,3,TRUE)</f>
        <v>2700</v>
      </c>
      <c r="F220">
        <f t="shared" si="26"/>
        <v>2500</v>
      </c>
      <c r="G220" s="59">
        <f t="shared" si="27"/>
        <v>2500</v>
      </c>
      <c r="H220" s="59">
        <f t="shared" si="23"/>
        <v>0</v>
      </c>
      <c r="I220">
        <f t="shared" si="24"/>
        <v>0</v>
      </c>
      <c r="J220" s="11">
        <f t="shared" si="25"/>
        <v>5000</v>
      </c>
    </row>
    <row r="221" spans="1:10" x14ac:dyDescent="0.2">
      <c r="A221">
        <f t="shared" ref="A221:A277" si="29">+A220+1</f>
        <v>194</v>
      </c>
      <c r="B221">
        <f t="shared" ref="B221:B277" si="30">MOD($C$23*B220+$C$22,$C$24)</f>
        <v>1562062828</v>
      </c>
      <c r="C221">
        <f t="shared" ref="C221:C277" si="31">B221/$C$24</f>
        <v>0.72739218768076608</v>
      </c>
      <c r="D221">
        <f t="shared" si="28"/>
        <v>2600</v>
      </c>
      <c r="F221">
        <f t="shared" si="26"/>
        <v>2500</v>
      </c>
      <c r="G221" s="59">
        <f t="shared" si="27"/>
        <v>2500</v>
      </c>
      <c r="H221" s="59">
        <f t="shared" ref="H221:H277" si="32">IF(G221&lt;$J$21,$J$21-G221,0)</f>
        <v>0</v>
      </c>
      <c r="I221">
        <f t="shared" ref="I221:I277" si="33">MAX(0,$J$21-F221)</f>
        <v>0</v>
      </c>
      <c r="J221" s="11">
        <f t="shared" ref="J221:J277" si="34">F221*$F$23</f>
        <v>5000</v>
      </c>
    </row>
    <row r="222" spans="1:10" x14ac:dyDescent="0.2">
      <c r="A222">
        <f t="shared" si="29"/>
        <v>195</v>
      </c>
      <c r="B222">
        <f t="shared" si="30"/>
        <v>1602143509</v>
      </c>
      <c r="C222">
        <f t="shared" si="31"/>
        <v>0.74605620920008808</v>
      </c>
      <c r="D222">
        <f t="shared" si="28"/>
        <v>2600</v>
      </c>
      <c r="F222">
        <f t="shared" ref="F222:F276" si="35">MIN(D222,$J$21)</f>
        <v>2500</v>
      </c>
      <c r="G222" s="59">
        <f t="shared" ref="G222:G277" si="36">IF(F222&lt;$J$21,F222,$J$21)</f>
        <v>2500</v>
      </c>
      <c r="H222" s="59">
        <f t="shared" si="32"/>
        <v>0</v>
      </c>
      <c r="I222">
        <f t="shared" si="33"/>
        <v>0</v>
      </c>
      <c r="J222" s="11">
        <f t="shared" si="34"/>
        <v>5000</v>
      </c>
    </row>
    <row r="223" spans="1:10" x14ac:dyDescent="0.2">
      <c r="A223">
        <f t="shared" si="29"/>
        <v>196</v>
      </c>
      <c r="B223">
        <f t="shared" si="30"/>
        <v>928283918</v>
      </c>
      <c r="C223">
        <f t="shared" si="31"/>
        <v>0.43226588444424136</v>
      </c>
      <c r="D223">
        <f t="shared" si="28"/>
        <v>2500</v>
      </c>
      <c r="F223">
        <f t="shared" si="35"/>
        <v>2500</v>
      </c>
      <c r="G223" s="59">
        <f t="shared" si="36"/>
        <v>2500</v>
      </c>
      <c r="H223" s="59">
        <f t="shared" si="32"/>
        <v>0</v>
      </c>
      <c r="I223">
        <f t="shared" si="33"/>
        <v>0</v>
      </c>
      <c r="J223" s="11">
        <f t="shared" si="34"/>
        <v>5000</v>
      </c>
    </row>
    <row r="224" spans="1:10" x14ac:dyDescent="0.2">
      <c r="A224">
        <f t="shared" si="29"/>
        <v>197</v>
      </c>
      <c r="B224">
        <f t="shared" si="30"/>
        <v>1198892259</v>
      </c>
      <c r="C224">
        <f t="shared" si="31"/>
        <v>0.55827771292919182</v>
      </c>
      <c r="D224">
        <f t="shared" si="28"/>
        <v>2500</v>
      </c>
      <c r="F224">
        <f t="shared" si="35"/>
        <v>2500</v>
      </c>
      <c r="G224" s="59">
        <f t="shared" si="36"/>
        <v>2500</v>
      </c>
      <c r="H224" s="59">
        <f t="shared" si="32"/>
        <v>0</v>
      </c>
      <c r="I224">
        <f t="shared" si="33"/>
        <v>0</v>
      </c>
      <c r="J224" s="11">
        <f t="shared" si="34"/>
        <v>5000</v>
      </c>
    </row>
    <row r="225" spans="1:10" x14ac:dyDescent="0.2">
      <c r="A225">
        <f t="shared" si="29"/>
        <v>198</v>
      </c>
      <c r="B225">
        <f t="shared" si="30"/>
        <v>942915100</v>
      </c>
      <c r="C225">
        <f t="shared" si="31"/>
        <v>0.43907905949236781</v>
      </c>
      <c r="D225">
        <f t="shared" si="28"/>
        <v>2500</v>
      </c>
      <c r="F225">
        <f t="shared" si="35"/>
        <v>2500</v>
      </c>
      <c r="G225" s="59">
        <f t="shared" si="36"/>
        <v>2500</v>
      </c>
      <c r="H225" s="59">
        <f t="shared" si="32"/>
        <v>0</v>
      </c>
      <c r="I225">
        <f t="shared" si="33"/>
        <v>0</v>
      </c>
      <c r="J225" s="11">
        <f t="shared" si="34"/>
        <v>5000</v>
      </c>
    </row>
    <row r="226" spans="1:10" x14ac:dyDescent="0.2">
      <c r="A226">
        <f t="shared" si="29"/>
        <v>199</v>
      </c>
      <c r="B226">
        <f t="shared" si="30"/>
        <v>144548728</v>
      </c>
      <c r="C226">
        <f t="shared" si="31"/>
        <v>6.7310746790520265E-2</v>
      </c>
      <c r="D226">
        <f t="shared" si="28"/>
        <v>2300</v>
      </c>
      <c r="F226">
        <f t="shared" si="35"/>
        <v>2300</v>
      </c>
      <c r="G226" s="59">
        <f t="shared" si="36"/>
        <v>2300</v>
      </c>
      <c r="H226" s="59">
        <f t="shared" si="32"/>
        <v>200</v>
      </c>
      <c r="I226">
        <f t="shared" si="33"/>
        <v>200</v>
      </c>
      <c r="J226" s="11">
        <f t="shared" si="34"/>
        <v>4600</v>
      </c>
    </row>
    <row r="227" spans="1:10" x14ac:dyDescent="0.2">
      <c r="A227">
        <f t="shared" si="29"/>
        <v>200</v>
      </c>
      <c r="B227">
        <f t="shared" si="30"/>
        <v>1626244627</v>
      </c>
      <c r="C227">
        <f t="shared" si="31"/>
        <v>0.75727916683874985</v>
      </c>
      <c r="D227">
        <f t="shared" si="28"/>
        <v>2600</v>
      </c>
      <c r="F227">
        <f t="shared" si="35"/>
        <v>2500</v>
      </c>
      <c r="G227" s="59">
        <f t="shared" si="36"/>
        <v>2500</v>
      </c>
      <c r="H227" s="59">
        <f t="shared" si="32"/>
        <v>0</v>
      </c>
      <c r="I227">
        <f t="shared" si="33"/>
        <v>0</v>
      </c>
      <c r="J227" s="11">
        <f t="shared" si="34"/>
        <v>5000</v>
      </c>
    </row>
    <row r="228" spans="1:10" x14ac:dyDescent="0.2">
      <c r="A228">
        <f t="shared" si="29"/>
        <v>201</v>
      </c>
      <c r="B228">
        <f t="shared" si="30"/>
        <v>121364861</v>
      </c>
      <c r="C228">
        <f t="shared" si="31"/>
        <v>5.6514917433501649E-2</v>
      </c>
      <c r="D228">
        <f t="shared" si="28"/>
        <v>2300</v>
      </c>
      <c r="F228">
        <f t="shared" si="35"/>
        <v>2300</v>
      </c>
      <c r="G228" s="59">
        <f t="shared" si="36"/>
        <v>2300</v>
      </c>
      <c r="H228" s="59">
        <f t="shared" si="32"/>
        <v>200</v>
      </c>
      <c r="I228">
        <f t="shared" si="33"/>
        <v>200</v>
      </c>
      <c r="J228" s="11">
        <f t="shared" si="34"/>
        <v>4600</v>
      </c>
    </row>
    <row r="229" spans="1:10" x14ac:dyDescent="0.2">
      <c r="A229">
        <f t="shared" si="29"/>
        <v>202</v>
      </c>
      <c r="B229">
        <f t="shared" si="30"/>
        <v>669532065</v>
      </c>
      <c r="C229">
        <f t="shared" si="31"/>
        <v>0.3117751634268906</v>
      </c>
      <c r="D229">
        <f t="shared" si="28"/>
        <v>2400</v>
      </c>
      <c r="F229">
        <f t="shared" si="35"/>
        <v>2400</v>
      </c>
      <c r="G229" s="59">
        <f t="shared" si="36"/>
        <v>2400</v>
      </c>
      <c r="H229" s="59">
        <f t="shared" si="32"/>
        <v>100</v>
      </c>
      <c r="I229">
        <f t="shared" si="33"/>
        <v>100</v>
      </c>
      <c r="J229" s="11">
        <f t="shared" si="34"/>
        <v>4800</v>
      </c>
    </row>
    <row r="230" spans="1:10" x14ac:dyDescent="0.2">
      <c r="A230">
        <f t="shared" si="29"/>
        <v>203</v>
      </c>
      <c r="B230">
        <f t="shared" si="30"/>
        <v>1010884063</v>
      </c>
      <c r="C230">
        <f t="shared" si="31"/>
        <v>0.47072957431465834</v>
      </c>
      <c r="D230">
        <f t="shared" si="28"/>
        <v>2500</v>
      </c>
      <c r="F230">
        <f t="shared" si="35"/>
        <v>2500</v>
      </c>
      <c r="G230" s="59">
        <f t="shared" si="36"/>
        <v>2500</v>
      </c>
      <c r="H230" s="59">
        <f t="shared" si="32"/>
        <v>0</v>
      </c>
      <c r="I230">
        <f t="shared" si="33"/>
        <v>0</v>
      </c>
      <c r="J230" s="11">
        <f t="shared" si="34"/>
        <v>5000</v>
      </c>
    </row>
    <row r="231" spans="1:10" x14ac:dyDescent="0.2">
      <c r="A231">
        <f t="shared" si="29"/>
        <v>204</v>
      </c>
      <c r="B231">
        <f t="shared" si="30"/>
        <v>37609665</v>
      </c>
      <c r="C231">
        <f t="shared" si="31"/>
        <v>1.7513365027268121E-2</v>
      </c>
      <c r="D231">
        <f t="shared" si="28"/>
        <v>2300</v>
      </c>
      <c r="F231">
        <f t="shared" si="35"/>
        <v>2300</v>
      </c>
      <c r="G231" s="59">
        <f t="shared" si="36"/>
        <v>2300</v>
      </c>
      <c r="H231" s="59">
        <f t="shared" si="32"/>
        <v>200</v>
      </c>
      <c r="I231">
        <f t="shared" si="33"/>
        <v>200</v>
      </c>
      <c r="J231" s="11">
        <f t="shared" si="34"/>
        <v>4600</v>
      </c>
    </row>
    <row r="232" spans="1:10" x14ac:dyDescent="0.2">
      <c r="A232">
        <f t="shared" si="29"/>
        <v>205</v>
      </c>
      <c r="B232">
        <f t="shared" si="30"/>
        <v>1745225325</v>
      </c>
      <c r="C232">
        <f t="shared" si="31"/>
        <v>0.81268387186000302</v>
      </c>
      <c r="D232">
        <f t="shared" si="28"/>
        <v>2600</v>
      </c>
      <c r="F232">
        <f t="shared" si="35"/>
        <v>2500</v>
      </c>
      <c r="G232" s="59">
        <f t="shared" si="36"/>
        <v>2500</v>
      </c>
      <c r="H232" s="59">
        <f t="shared" si="32"/>
        <v>0</v>
      </c>
      <c r="I232">
        <f t="shared" si="33"/>
        <v>0</v>
      </c>
      <c r="J232" s="11">
        <f t="shared" si="34"/>
        <v>5000</v>
      </c>
    </row>
    <row r="233" spans="1:10" x14ac:dyDescent="0.2">
      <c r="A233">
        <f t="shared" si="29"/>
        <v>206</v>
      </c>
      <c r="B233">
        <f t="shared" si="30"/>
        <v>522680790</v>
      </c>
      <c r="C233">
        <f t="shared" si="31"/>
        <v>0.24339220963576447</v>
      </c>
      <c r="D233">
        <f t="shared" si="28"/>
        <v>2400</v>
      </c>
      <c r="F233">
        <f t="shared" si="35"/>
        <v>2400</v>
      </c>
      <c r="G233" s="59">
        <f t="shared" si="36"/>
        <v>2400</v>
      </c>
      <c r="H233" s="59">
        <f t="shared" si="32"/>
        <v>100</v>
      </c>
      <c r="I233">
        <f t="shared" si="33"/>
        <v>100</v>
      </c>
      <c r="J233" s="11">
        <f t="shared" si="34"/>
        <v>4800</v>
      </c>
    </row>
    <row r="234" spans="1:10" x14ac:dyDescent="0.2">
      <c r="A234">
        <f t="shared" si="29"/>
        <v>207</v>
      </c>
      <c r="B234">
        <f t="shared" si="30"/>
        <v>340215541</v>
      </c>
      <c r="C234">
        <f t="shared" si="31"/>
        <v>0.15842520685793143</v>
      </c>
      <c r="D234">
        <f t="shared" si="28"/>
        <v>2400</v>
      </c>
      <c r="F234">
        <f t="shared" si="35"/>
        <v>2400</v>
      </c>
      <c r="G234" s="59">
        <f t="shared" si="36"/>
        <v>2400</v>
      </c>
      <c r="H234" s="59">
        <f t="shared" si="32"/>
        <v>100</v>
      </c>
      <c r="I234">
        <f t="shared" si="33"/>
        <v>100</v>
      </c>
      <c r="J234" s="11">
        <f t="shared" si="34"/>
        <v>4800</v>
      </c>
    </row>
    <row r="235" spans="1:10" x14ac:dyDescent="0.2">
      <c r="A235">
        <f t="shared" si="29"/>
        <v>208</v>
      </c>
      <c r="B235">
        <f t="shared" si="30"/>
        <v>253423514</v>
      </c>
      <c r="C235">
        <f t="shared" si="31"/>
        <v>0.11800951981824334</v>
      </c>
      <c r="D235">
        <f t="shared" si="28"/>
        <v>2300</v>
      </c>
      <c r="F235">
        <f t="shared" si="35"/>
        <v>2300</v>
      </c>
      <c r="G235" s="59">
        <f t="shared" si="36"/>
        <v>2300</v>
      </c>
      <c r="H235" s="59">
        <f t="shared" si="32"/>
        <v>200</v>
      </c>
      <c r="I235">
        <f t="shared" si="33"/>
        <v>200</v>
      </c>
      <c r="J235" s="11">
        <f t="shared" si="34"/>
        <v>4600</v>
      </c>
    </row>
    <row r="236" spans="1:10" x14ac:dyDescent="0.2">
      <c r="A236">
        <f t="shared" si="29"/>
        <v>209</v>
      </c>
      <c r="B236">
        <f t="shared" si="30"/>
        <v>1828705685</v>
      </c>
      <c r="C236">
        <f t="shared" si="31"/>
        <v>0.85155744378061848</v>
      </c>
      <c r="D236">
        <f t="shared" si="28"/>
        <v>2700</v>
      </c>
      <c r="F236">
        <f t="shared" si="35"/>
        <v>2500</v>
      </c>
      <c r="G236" s="59">
        <f t="shared" si="36"/>
        <v>2500</v>
      </c>
      <c r="H236" s="59">
        <f t="shared" si="32"/>
        <v>0</v>
      </c>
      <c r="I236">
        <f t="shared" si="33"/>
        <v>0</v>
      </c>
      <c r="J236" s="11">
        <f t="shared" si="34"/>
        <v>5000</v>
      </c>
    </row>
    <row r="237" spans="1:10" x14ac:dyDescent="0.2">
      <c r="A237">
        <f t="shared" si="29"/>
        <v>210</v>
      </c>
      <c r="B237">
        <f t="shared" si="30"/>
        <v>1270269819</v>
      </c>
      <c r="C237">
        <f t="shared" si="31"/>
        <v>0.59151547941915483</v>
      </c>
      <c r="D237">
        <f t="shared" si="28"/>
        <v>2500</v>
      </c>
      <c r="F237">
        <f t="shared" si="35"/>
        <v>2500</v>
      </c>
      <c r="G237" s="59">
        <f t="shared" si="36"/>
        <v>2500</v>
      </c>
      <c r="H237" s="59">
        <f t="shared" si="32"/>
        <v>0</v>
      </c>
      <c r="I237">
        <f t="shared" si="33"/>
        <v>0</v>
      </c>
      <c r="J237" s="11">
        <f t="shared" si="34"/>
        <v>5000</v>
      </c>
    </row>
    <row r="238" spans="1:10" x14ac:dyDescent="0.2">
      <c r="A238">
        <f t="shared" si="29"/>
        <v>211</v>
      </c>
      <c r="B238">
        <f t="shared" si="30"/>
        <v>142207347</v>
      </c>
      <c r="C238">
        <f t="shared" si="31"/>
        <v>6.6220456299474678E-2</v>
      </c>
      <c r="D238">
        <f t="shared" si="28"/>
        <v>2300</v>
      </c>
      <c r="F238">
        <f t="shared" si="35"/>
        <v>2300</v>
      </c>
      <c r="G238" s="59">
        <f t="shared" si="36"/>
        <v>2300</v>
      </c>
      <c r="H238" s="59">
        <f t="shared" si="32"/>
        <v>200</v>
      </c>
      <c r="I238">
        <f t="shared" si="33"/>
        <v>200</v>
      </c>
      <c r="J238" s="11">
        <f t="shared" si="34"/>
        <v>4600</v>
      </c>
    </row>
    <row r="239" spans="1:10" x14ac:dyDescent="0.2">
      <c r="A239">
        <f t="shared" si="29"/>
        <v>212</v>
      </c>
      <c r="B239">
        <f t="shared" si="30"/>
        <v>929359806</v>
      </c>
      <c r="C239">
        <f t="shared" si="31"/>
        <v>0.43276688383555362</v>
      </c>
      <c r="D239">
        <f t="shared" si="28"/>
        <v>2500</v>
      </c>
      <c r="F239">
        <f t="shared" si="35"/>
        <v>2500</v>
      </c>
      <c r="G239" s="59">
        <f t="shared" si="36"/>
        <v>2500</v>
      </c>
      <c r="H239" s="59">
        <f t="shared" si="32"/>
        <v>0</v>
      </c>
      <c r="I239">
        <f t="shared" si="33"/>
        <v>0</v>
      </c>
      <c r="J239" s="11">
        <f t="shared" si="34"/>
        <v>5000</v>
      </c>
    </row>
    <row r="240" spans="1:10" x14ac:dyDescent="0.2">
      <c r="A240">
        <f t="shared" si="29"/>
        <v>213</v>
      </c>
      <c r="B240">
        <f t="shared" si="30"/>
        <v>2101472699</v>
      </c>
      <c r="C240">
        <f t="shared" si="31"/>
        <v>0.97857448271409353</v>
      </c>
      <c r="D240">
        <f t="shared" si="28"/>
        <v>2700</v>
      </c>
      <c r="F240">
        <f t="shared" si="35"/>
        <v>2500</v>
      </c>
      <c r="G240" s="59">
        <f t="shared" si="36"/>
        <v>2500</v>
      </c>
      <c r="H240" s="59">
        <f t="shared" si="32"/>
        <v>0</v>
      </c>
      <c r="I240">
        <f t="shared" si="33"/>
        <v>0</v>
      </c>
      <c r="J240" s="11">
        <f t="shared" si="34"/>
        <v>5000</v>
      </c>
    </row>
    <row r="241" spans="1:10" x14ac:dyDescent="0.2">
      <c r="A241">
        <f t="shared" si="29"/>
        <v>214</v>
      </c>
      <c r="B241">
        <f t="shared" si="30"/>
        <v>787887772</v>
      </c>
      <c r="C241">
        <f t="shared" si="31"/>
        <v>0.36688883433439251</v>
      </c>
      <c r="D241">
        <f t="shared" si="28"/>
        <v>2400</v>
      </c>
      <c r="F241">
        <f t="shared" si="35"/>
        <v>2400</v>
      </c>
      <c r="G241" s="59">
        <f t="shared" si="36"/>
        <v>2400</v>
      </c>
      <c r="H241" s="59">
        <f t="shared" si="32"/>
        <v>100</v>
      </c>
      <c r="I241">
        <f t="shared" si="33"/>
        <v>100</v>
      </c>
      <c r="J241" s="11">
        <f t="shared" si="34"/>
        <v>4800</v>
      </c>
    </row>
    <row r="242" spans="1:10" x14ac:dyDescent="0.2">
      <c r="A242">
        <f t="shared" si="29"/>
        <v>215</v>
      </c>
      <c r="B242">
        <f t="shared" si="30"/>
        <v>1645394490</v>
      </c>
      <c r="C242">
        <f t="shared" si="31"/>
        <v>0.76619651669924915</v>
      </c>
      <c r="D242">
        <f t="shared" si="28"/>
        <v>2600</v>
      </c>
      <c r="F242">
        <f t="shared" si="35"/>
        <v>2500</v>
      </c>
      <c r="G242" s="59">
        <f t="shared" si="36"/>
        <v>2500</v>
      </c>
      <c r="H242" s="59">
        <f t="shared" si="32"/>
        <v>0</v>
      </c>
      <c r="I242">
        <f t="shared" si="33"/>
        <v>0</v>
      </c>
      <c r="J242" s="11">
        <f t="shared" si="34"/>
        <v>5000</v>
      </c>
    </row>
    <row r="243" spans="1:10" x14ac:dyDescent="0.2">
      <c r="A243">
        <f t="shared" si="29"/>
        <v>216</v>
      </c>
      <c r="B243">
        <f t="shared" si="30"/>
        <v>1998048899</v>
      </c>
      <c r="C243">
        <f t="shared" si="31"/>
        <v>0.93041402284540886</v>
      </c>
      <c r="D243">
        <f t="shared" si="28"/>
        <v>2700</v>
      </c>
      <c r="F243">
        <f t="shared" si="35"/>
        <v>2500</v>
      </c>
      <c r="G243" s="59">
        <f t="shared" si="36"/>
        <v>2500</v>
      </c>
      <c r="H243" s="59">
        <f t="shared" si="32"/>
        <v>0</v>
      </c>
      <c r="I243">
        <f t="shared" si="33"/>
        <v>0</v>
      </c>
      <c r="J243" s="11">
        <f t="shared" si="34"/>
        <v>5000</v>
      </c>
    </row>
    <row r="244" spans="1:10" x14ac:dyDescent="0.2">
      <c r="A244">
        <f t="shared" si="29"/>
        <v>217</v>
      </c>
      <c r="B244">
        <f t="shared" si="30"/>
        <v>2005835242</v>
      </c>
      <c r="C244">
        <f t="shared" si="31"/>
        <v>0.93403982135189689</v>
      </c>
      <c r="D244">
        <f t="shared" si="28"/>
        <v>2700</v>
      </c>
      <c r="F244">
        <f t="shared" si="35"/>
        <v>2500</v>
      </c>
      <c r="G244" s="59">
        <f t="shared" si="36"/>
        <v>2500</v>
      </c>
      <c r="H244" s="59">
        <f t="shared" si="32"/>
        <v>0</v>
      </c>
      <c r="I244">
        <f t="shared" si="33"/>
        <v>0</v>
      </c>
      <c r="J244" s="11">
        <f t="shared" si="34"/>
        <v>5000</v>
      </c>
    </row>
    <row r="245" spans="1:10" x14ac:dyDescent="0.2">
      <c r="A245">
        <f t="shared" si="29"/>
        <v>218</v>
      </c>
      <c r="B245">
        <f t="shared" si="30"/>
        <v>1874399576</v>
      </c>
      <c r="C245">
        <f t="shared" si="31"/>
        <v>0.8728353198956863</v>
      </c>
      <c r="D245">
        <f t="shared" si="28"/>
        <v>2700</v>
      </c>
      <c r="F245">
        <f t="shared" si="35"/>
        <v>2500</v>
      </c>
      <c r="G245" s="59">
        <f t="shared" si="36"/>
        <v>2500</v>
      </c>
      <c r="H245" s="59">
        <f t="shared" si="32"/>
        <v>0</v>
      </c>
      <c r="I245">
        <f t="shared" si="33"/>
        <v>0</v>
      </c>
      <c r="J245" s="11">
        <f t="shared" si="34"/>
        <v>5000</v>
      </c>
    </row>
    <row r="246" spans="1:10" x14ac:dyDescent="0.2">
      <c r="A246">
        <f t="shared" si="29"/>
        <v>219</v>
      </c>
      <c r="B246">
        <f t="shared" si="30"/>
        <v>448350230</v>
      </c>
      <c r="C246">
        <f t="shared" si="31"/>
        <v>0.20877934536374143</v>
      </c>
      <c r="D246">
        <f t="shared" si="28"/>
        <v>2400</v>
      </c>
      <c r="F246">
        <f t="shared" si="35"/>
        <v>2400</v>
      </c>
      <c r="G246" s="59">
        <f t="shared" si="36"/>
        <v>2400</v>
      </c>
      <c r="H246" s="59">
        <f t="shared" si="32"/>
        <v>100</v>
      </c>
      <c r="I246">
        <f t="shared" si="33"/>
        <v>100</v>
      </c>
      <c r="J246" s="11">
        <f t="shared" si="34"/>
        <v>4800</v>
      </c>
    </row>
    <row r="247" spans="1:10" x14ac:dyDescent="0.2">
      <c r="A247">
        <f t="shared" si="29"/>
        <v>220</v>
      </c>
      <c r="B247">
        <f t="shared" si="30"/>
        <v>901976175</v>
      </c>
      <c r="C247">
        <f t="shared" si="31"/>
        <v>0.42001538696699559</v>
      </c>
      <c r="D247">
        <f t="shared" si="28"/>
        <v>2500</v>
      </c>
      <c r="F247">
        <f t="shared" si="35"/>
        <v>2500</v>
      </c>
      <c r="G247" s="59">
        <f t="shared" si="36"/>
        <v>2500</v>
      </c>
      <c r="H247" s="59">
        <f t="shared" si="32"/>
        <v>0</v>
      </c>
      <c r="I247">
        <f t="shared" si="33"/>
        <v>0</v>
      </c>
      <c r="J247" s="11">
        <f t="shared" si="34"/>
        <v>5000</v>
      </c>
    </row>
    <row r="248" spans="1:10" x14ac:dyDescent="0.2">
      <c r="A248">
        <f t="shared" si="29"/>
        <v>221</v>
      </c>
      <c r="B248">
        <f t="shared" si="30"/>
        <v>1426286940</v>
      </c>
      <c r="C248">
        <f t="shared" si="31"/>
        <v>0.66416661285989298</v>
      </c>
      <c r="D248">
        <f t="shared" si="28"/>
        <v>2600</v>
      </c>
      <c r="F248">
        <f t="shared" si="35"/>
        <v>2500</v>
      </c>
      <c r="G248" s="59">
        <f t="shared" si="36"/>
        <v>2500</v>
      </c>
      <c r="H248" s="59">
        <f t="shared" si="32"/>
        <v>0</v>
      </c>
      <c r="I248">
        <f t="shared" si="33"/>
        <v>0</v>
      </c>
      <c r="J248" s="11">
        <f t="shared" si="34"/>
        <v>5000</v>
      </c>
    </row>
    <row r="249" spans="1:10" x14ac:dyDescent="0.2">
      <c r="A249">
        <f t="shared" si="29"/>
        <v>222</v>
      </c>
      <c r="B249">
        <f t="shared" si="30"/>
        <v>244427007</v>
      </c>
      <c r="C249">
        <f t="shared" si="31"/>
        <v>0.11382019478539945</v>
      </c>
      <c r="D249">
        <f t="shared" si="28"/>
        <v>2300</v>
      </c>
      <c r="F249">
        <f t="shared" si="35"/>
        <v>2300</v>
      </c>
      <c r="G249" s="59">
        <f t="shared" si="36"/>
        <v>2300</v>
      </c>
      <c r="H249" s="59">
        <f t="shared" si="32"/>
        <v>200</v>
      </c>
      <c r="I249">
        <f t="shared" si="33"/>
        <v>200</v>
      </c>
      <c r="J249" s="11">
        <f t="shared" si="34"/>
        <v>4600</v>
      </c>
    </row>
    <row r="250" spans="1:10" x14ac:dyDescent="0.2">
      <c r="A250">
        <f t="shared" si="29"/>
        <v>223</v>
      </c>
      <c r="B250">
        <f t="shared" si="30"/>
        <v>948267826</v>
      </c>
      <c r="C250">
        <f t="shared" si="31"/>
        <v>0.4415716167732941</v>
      </c>
      <c r="D250">
        <f t="shared" si="28"/>
        <v>2500</v>
      </c>
      <c r="F250">
        <f t="shared" si="35"/>
        <v>2500</v>
      </c>
      <c r="G250" s="59">
        <f t="shared" si="36"/>
        <v>2500</v>
      </c>
      <c r="H250" s="59">
        <f t="shared" si="32"/>
        <v>0</v>
      </c>
      <c r="I250">
        <f t="shared" si="33"/>
        <v>0</v>
      </c>
      <c r="J250" s="11">
        <f t="shared" si="34"/>
        <v>5000</v>
      </c>
    </row>
    <row r="251" spans="1:10" x14ac:dyDescent="0.2">
      <c r="A251">
        <f t="shared" si="29"/>
        <v>224</v>
      </c>
      <c r="B251">
        <f t="shared" si="30"/>
        <v>2060985083</v>
      </c>
      <c r="C251">
        <f t="shared" si="31"/>
        <v>0.95972096731873269</v>
      </c>
      <c r="D251">
        <f t="shared" si="28"/>
        <v>2700</v>
      </c>
      <c r="F251">
        <f t="shared" si="35"/>
        <v>2500</v>
      </c>
      <c r="G251" s="59">
        <f t="shared" si="36"/>
        <v>2500</v>
      </c>
      <c r="H251" s="59">
        <f t="shared" si="32"/>
        <v>0</v>
      </c>
      <c r="I251">
        <f t="shared" si="33"/>
        <v>0</v>
      </c>
      <c r="J251" s="11">
        <f t="shared" si="34"/>
        <v>5000</v>
      </c>
    </row>
    <row r="252" spans="1:10" x14ac:dyDescent="0.2">
      <c r="A252">
        <f t="shared" si="29"/>
        <v>225</v>
      </c>
      <c r="B252">
        <f t="shared" si="30"/>
        <v>1064841759</v>
      </c>
      <c r="C252">
        <f t="shared" si="31"/>
        <v>0.49585558450587819</v>
      </c>
      <c r="D252">
        <f t="shared" si="28"/>
        <v>2500</v>
      </c>
      <c r="F252">
        <f t="shared" si="35"/>
        <v>2500</v>
      </c>
      <c r="G252" s="59">
        <f t="shared" si="36"/>
        <v>2500</v>
      </c>
      <c r="H252" s="59">
        <f t="shared" si="32"/>
        <v>0</v>
      </c>
      <c r="I252">
        <f t="shared" si="33"/>
        <v>0</v>
      </c>
      <c r="J252" s="11">
        <f t="shared" si="34"/>
        <v>5000</v>
      </c>
    </row>
    <row r="253" spans="1:10" x14ac:dyDescent="0.2">
      <c r="A253">
        <f t="shared" si="29"/>
        <v>226</v>
      </c>
      <c r="B253">
        <f t="shared" si="30"/>
        <v>666507303</v>
      </c>
      <c r="C253">
        <f t="shared" si="31"/>
        <v>0.31036664885951515</v>
      </c>
      <c r="D253">
        <f t="shared" si="28"/>
        <v>2400</v>
      </c>
      <c r="F253">
        <f t="shared" si="35"/>
        <v>2400</v>
      </c>
      <c r="G253" s="59">
        <f t="shared" si="36"/>
        <v>2400</v>
      </c>
      <c r="H253" s="59">
        <f t="shared" si="32"/>
        <v>100</v>
      </c>
      <c r="I253">
        <f t="shared" si="33"/>
        <v>100</v>
      </c>
      <c r="J253" s="11">
        <f t="shared" si="34"/>
        <v>4800</v>
      </c>
    </row>
    <row r="254" spans="1:10" x14ac:dyDescent="0.2">
      <c r="A254">
        <f t="shared" si="29"/>
        <v>227</v>
      </c>
      <c r="B254">
        <f t="shared" si="30"/>
        <v>1713316657</v>
      </c>
      <c r="C254">
        <f t="shared" si="31"/>
        <v>0.79782524043592873</v>
      </c>
      <c r="D254">
        <f t="shared" si="28"/>
        <v>2600</v>
      </c>
      <c r="F254">
        <f t="shared" si="35"/>
        <v>2500</v>
      </c>
      <c r="G254" s="59">
        <f t="shared" si="36"/>
        <v>2500</v>
      </c>
      <c r="H254" s="59">
        <f t="shared" si="32"/>
        <v>0</v>
      </c>
      <c r="I254">
        <f t="shared" si="33"/>
        <v>0</v>
      </c>
      <c r="J254" s="11">
        <f t="shared" si="34"/>
        <v>5000</v>
      </c>
    </row>
    <row r="255" spans="1:10" x14ac:dyDescent="0.2">
      <c r="A255">
        <f t="shared" si="29"/>
        <v>228</v>
      </c>
      <c r="B255">
        <f t="shared" si="30"/>
        <v>1104609464</v>
      </c>
      <c r="C255">
        <f t="shared" si="31"/>
        <v>0.51437386521807582</v>
      </c>
      <c r="D255">
        <f t="shared" si="28"/>
        <v>2500</v>
      </c>
      <c r="F255">
        <f t="shared" si="35"/>
        <v>2500</v>
      </c>
      <c r="G255" s="59">
        <f t="shared" si="36"/>
        <v>2500</v>
      </c>
      <c r="H255" s="59">
        <f t="shared" si="32"/>
        <v>0</v>
      </c>
      <c r="I255">
        <f t="shared" si="33"/>
        <v>0</v>
      </c>
      <c r="J255" s="11">
        <f t="shared" si="34"/>
        <v>5000</v>
      </c>
    </row>
    <row r="256" spans="1:10" x14ac:dyDescent="0.2">
      <c r="A256">
        <f t="shared" si="29"/>
        <v>229</v>
      </c>
      <c r="B256">
        <f t="shared" si="30"/>
        <v>1174911021</v>
      </c>
      <c r="C256">
        <f t="shared" si="31"/>
        <v>0.54711057876567848</v>
      </c>
      <c r="D256">
        <f t="shared" si="28"/>
        <v>2500</v>
      </c>
      <c r="F256">
        <f t="shared" si="35"/>
        <v>2500</v>
      </c>
      <c r="G256" s="59">
        <f t="shared" si="36"/>
        <v>2500</v>
      </c>
      <c r="H256" s="59">
        <f t="shared" si="32"/>
        <v>0</v>
      </c>
      <c r="I256">
        <f t="shared" si="33"/>
        <v>0</v>
      </c>
      <c r="J256" s="11">
        <f t="shared" si="34"/>
        <v>5000</v>
      </c>
    </row>
    <row r="257" spans="1:10" x14ac:dyDescent="0.2">
      <c r="A257">
        <f t="shared" si="29"/>
        <v>230</v>
      </c>
      <c r="B257">
        <f t="shared" si="30"/>
        <v>1617173670</v>
      </c>
      <c r="C257">
        <f t="shared" si="31"/>
        <v>0.75305517332304972</v>
      </c>
      <c r="D257">
        <f t="shared" si="28"/>
        <v>2600</v>
      </c>
      <c r="F257">
        <f t="shared" si="35"/>
        <v>2500</v>
      </c>
      <c r="G257" s="59">
        <f t="shared" si="36"/>
        <v>2500</v>
      </c>
      <c r="H257" s="59">
        <f t="shared" si="32"/>
        <v>0</v>
      </c>
      <c r="I257">
        <f t="shared" si="33"/>
        <v>0</v>
      </c>
      <c r="J257" s="11">
        <f t="shared" si="34"/>
        <v>5000</v>
      </c>
    </row>
    <row r="258" spans="1:10" x14ac:dyDescent="0.2">
      <c r="A258">
        <f t="shared" si="29"/>
        <v>231</v>
      </c>
      <c r="B258">
        <f t="shared" si="30"/>
        <v>137129499</v>
      </c>
      <c r="C258">
        <f t="shared" si="31"/>
        <v>6.3855899061940558E-2</v>
      </c>
      <c r="D258">
        <f t="shared" si="28"/>
        <v>2300</v>
      </c>
      <c r="F258">
        <f t="shared" si="35"/>
        <v>2300</v>
      </c>
      <c r="G258" s="59">
        <f t="shared" si="36"/>
        <v>2300</v>
      </c>
      <c r="H258" s="59">
        <f t="shared" si="32"/>
        <v>200</v>
      </c>
      <c r="I258">
        <f t="shared" si="33"/>
        <v>200</v>
      </c>
      <c r="J258" s="11">
        <f t="shared" si="34"/>
        <v>4600</v>
      </c>
    </row>
    <row r="259" spans="1:10" x14ac:dyDescent="0.2">
      <c r="A259">
        <f t="shared" si="29"/>
        <v>232</v>
      </c>
      <c r="B259">
        <f t="shared" si="30"/>
        <v>1485314350</v>
      </c>
      <c r="C259">
        <f t="shared" si="31"/>
        <v>0.69165339259973424</v>
      </c>
      <c r="D259">
        <f t="shared" si="28"/>
        <v>2600</v>
      </c>
      <c r="F259">
        <f t="shared" si="35"/>
        <v>2500</v>
      </c>
      <c r="G259" s="59">
        <f t="shared" si="36"/>
        <v>2500</v>
      </c>
      <c r="H259" s="59">
        <f t="shared" si="32"/>
        <v>0</v>
      </c>
      <c r="I259">
        <f t="shared" si="33"/>
        <v>0</v>
      </c>
      <c r="J259" s="11">
        <f t="shared" si="34"/>
        <v>5000</v>
      </c>
    </row>
    <row r="260" spans="1:10" x14ac:dyDescent="0.2">
      <c r="A260">
        <f t="shared" si="29"/>
        <v>233</v>
      </c>
      <c r="B260">
        <f t="shared" si="30"/>
        <v>180661963</v>
      </c>
      <c r="C260">
        <f t="shared" si="31"/>
        <v>8.4127282297297976E-2</v>
      </c>
      <c r="D260">
        <f t="shared" si="28"/>
        <v>2300</v>
      </c>
      <c r="F260">
        <f t="shared" si="35"/>
        <v>2300</v>
      </c>
      <c r="G260" s="59">
        <f t="shared" si="36"/>
        <v>2300</v>
      </c>
      <c r="H260" s="59">
        <f t="shared" si="32"/>
        <v>200</v>
      </c>
      <c r="I260">
        <f t="shared" si="33"/>
        <v>200</v>
      </c>
      <c r="J260" s="11">
        <f t="shared" si="34"/>
        <v>4600</v>
      </c>
    </row>
    <row r="261" spans="1:10" x14ac:dyDescent="0.2">
      <c r="A261">
        <f t="shared" si="29"/>
        <v>234</v>
      </c>
      <c r="B261">
        <f t="shared" si="30"/>
        <v>843513171</v>
      </c>
      <c r="C261">
        <f t="shared" si="31"/>
        <v>0.39279142925180094</v>
      </c>
      <c r="D261">
        <f t="shared" si="28"/>
        <v>2500</v>
      </c>
      <c r="F261">
        <f t="shared" si="35"/>
        <v>2500</v>
      </c>
      <c r="G261" s="59">
        <f t="shared" si="36"/>
        <v>2500</v>
      </c>
      <c r="H261" s="59">
        <f t="shared" si="32"/>
        <v>0</v>
      </c>
      <c r="I261">
        <f t="shared" si="33"/>
        <v>0</v>
      </c>
      <c r="J261" s="11">
        <f t="shared" si="34"/>
        <v>5000</v>
      </c>
    </row>
    <row r="262" spans="1:10" x14ac:dyDescent="0.2">
      <c r="A262">
        <f t="shared" si="29"/>
        <v>235</v>
      </c>
      <c r="B262">
        <f t="shared" si="30"/>
        <v>238605391</v>
      </c>
      <c r="C262">
        <f t="shared" si="31"/>
        <v>0.11110929358336576</v>
      </c>
      <c r="D262">
        <f t="shared" si="28"/>
        <v>2300</v>
      </c>
      <c r="F262">
        <f t="shared" si="35"/>
        <v>2300</v>
      </c>
      <c r="G262" s="59">
        <f t="shared" si="36"/>
        <v>2300</v>
      </c>
      <c r="H262" s="59">
        <f t="shared" si="32"/>
        <v>200</v>
      </c>
      <c r="I262">
        <f t="shared" si="33"/>
        <v>200</v>
      </c>
      <c r="J262" s="11">
        <f t="shared" si="34"/>
        <v>4600</v>
      </c>
    </row>
    <row r="263" spans="1:10" x14ac:dyDescent="0.2">
      <c r="A263">
        <f t="shared" si="29"/>
        <v>236</v>
      </c>
      <c r="B263">
        <f t="shared" si="30"/>
        <v>1888615476</v>
      </c>
      <c r="C263">
        <f t="shared" si="31"/>
        <v>0.87945511419300693</v>
      </c>
      <c r="D263">
        <f t="shared" si="28"/>
        <v>2700</v>
      </c>
      <c r="F263">
        <f t="shared" si="35"/>
        <v>2500</v>
      </c>
      <c r="G263" s="59">
        <f t="shared" si="36"/>
        <v>2500</v>
      </c>
      <c r="H263" s="59">
        <f t="shared" si="32"/>
        <v>0</v>
      </c>
      <c r="I263">
        <f t="shared" si="33"/>
        <v>0</v>
      </c>
      <c r="J263" s="11">
        <f t="shared" si="34"/>
        <v>5000</v>
      </c>
    </row>
    <row r="264" spans="1:10" x14ac:dyDescent="0.2">
      <c r="A264">
        <f t="shared" si="29"/>
        <v>237</v>
      </c>
      <c r="B264">
        <f t="shared" si="30"/>
        <v>1004296713</v>
      </c>
      <c r="C264">
        <f t="shared" si="31"/>
        <v>0.46766210043228329</v>
      </c>
      <c r="D264">
        <f t="shared" si="28"/>
        <v>2500</v>
      </c>
      <c r="F264">
        <f t="shared" si="35"/>
        <v>2500</v>
      </c>
      <c r="G264" s="59">
        <f t="shared" si="36"/>
        <v>2500</v>
      </c>
      <c r="H264" s="59">
        <f t="shared" si="32"/>
        <v>0</v>
      </c>
      <c r="I264">
        <f t="shared" si="33"/>
        <v>0</v>
      </c>
      <c r="J264" s="11">
        <f t="shared" si="34"/>
        <v>5000</v>
      </c>
    </row>
    <row r="265" spans="1:10" x14ac:dyDescent="0.2">
      <c r="A265">
        <f t="shared" si="29"/>
        <v>238</v>
      </c>
      <c r="B265">
        <f t="shared" si="30"/>
        <v>993167859</v>
      </c>
      <c r="C265">
        <f t="shared" si="31"/>
        <v>0.46247982394997023</v>
      </c>
      <c r="D265">
        <f t="shared" si="28"/>
        <v>2500</v>
      </c>
      <c r="F265">
        <f t="shared" si="35"/>
        <v>2500</v>
      </c>
      <c r="G265" s="59">
        <f t="shared" si="36"/>
        <v>2500</v>
      </c>
      <c r="H265" s="59">
        <f t="shared" si="32"/>
        <v>0</v>
      </c>
      <c r="I265">
        <f t="shared" si="33"/>
        <v>0</v>
      </c>
      <c r="J265" s="11">
        <f t="shared" si="34"/>
        <v>5000</v>
      </c>
    </row>
    <row r="266" spans="1:10" x14ac:dyDescent="0.2">
      <c r="A266">
        <f t="shared" si="29"/>
        <v>239</v>
      </c>
      <c r="B266">
        <f t="shared" si="30"/>
        <v>781595970</v>
      </c>
      <c r="C266">
        <f t="shared" si="31"/>
        <v>0.36395898571422275</v>
      </c>
      <c r="D266">
        <f t="shared" si="28"/>
        <v>2400</v>
      </c>
      <c r="F266">
        <f t="shared" si="35"/>
        <v>2400</v>
      </c>
      <c r="G266" s="59">
        <f t="shared" si="36"/>
        <v>2400</v>
      </c>
      <c r="H266" s="59">
        <f t="shared" si="32"/>
        <v>100</v>
      </c>
      <c r="I266">
        <f t="shared" si="33"/>
        <v>100</v>
      </c>
      <c r="J266" s="11">
        <f t="shared" si="34"/>
        <v>4800</v>
      </c>
    </row>
    <row r="267" spans="1:10" x14ac:dyDescent="0.2">
      <c r="A267">
        <f t="shared" si="29"/>
        <v>240</v>
      </c>
      <c r="B267">
        <f t="shared" si="30"/>
        <v>1125776979</v>
      </c>
      <c r="C267">
        <f t="shared" si="31"/>
        <v>0.5242307575066717</v>
      </c>
      <c r="D267">
        <f t="shared" si="28"/>
        <v>2500</v>
      </c>
      <c r="F267">
        <f t="shared" si="35"/>
        <v>2500</v>
      </c>
      <c r="G267" s="59">
        <f t="shared" si="36"/>
        <v>2500</v>
      </c>
      <c r="H267" s="59">
        <f t="shared" si="32"/>
        <v>0</v>
      </c>
      <c r="I267">
        <f t="shared" si="33"/>
        <v>0</v>
      </c>
      <c r="J267" s="11">
        <f t="shared" si="34"/>
        <v>5000</v>
      </c>
    </row>
    <row r="268" spans="1:10" x14ac:dyDescent="0.2">
      <c r="A268">
        <f t="shared" si="29"/>
        <v>241</v>
      </c>
      <c r="B268">
        <f t="shared" si="30"/>
        <v>455050224</v>
      </c>
      <c r="C268">
        <f t="shared" si="31"/>
        <v>0.2118992731961884</v>
      </c>
      <c r="D268">
        <f t="shared" si="28"/>
        <v>2400</v>
      </c>
      <c r="F268">
        <f t="shared" si="35"/>
        <v>2400</v>
      </c>
      <c r="G268" s="59">
        <f t="shared" si="36"/>
        <v>2400</v>
      </c>
      <c r="H268" s="59">
        <f t="shared" si="32"/>
        <v>100</v>
      </c>
      <c r="I268">
        <f t="shared" si="33"/>
        <v>100</v>
      </c>
      <c r="J268" s="11">
        <f t="shared" si="34"/>
        <v>4800</v>
      </c>
    </row>
    <row r="269" spans="1:10" x14ac:dyDescent="0.2">
      <c r="A269">
        <f t="shared" si="29"/>
        <v>242</v>
      </c>
      <c r="B269">
        <f t="shared" si="30"/>
        <v>1839625689</v>
      </c>
      <c r="C269">
        <f t="shared" si="31"/>
        <v>0.85664246690303203</v>
      </c>
      <c r="D269">
        <f t="shared" si="28"/>
        <v>2700</v>
      </c>
      <c r="F269">
        <f t="shared" si="35"/>
        <v>2500</v>
      </c>
      <c r="G269" s="59">
        <f t="shared" si="36"/>
        <v>2500</v>
      </c>
      <c r="H269" s="59">
        <f t="shared" si="32"/>
        <v>0</v>
      </c>
      <c r="I269">
        <f t="shared" si="33"/>
        <v>0</v>
      </c>
      <c r="J269" s="11">
        <f t="shared" si="34"/>
        <v>5000</v>
      </c>
    </row>
    <row r="270" spans="1:10" x14ac:dyDescent="0.2">
      <c r="A270">
        <f t="shared" si="29"/>
        <v>243</v>
      </c>
      <c r="B270">
        <f t="shared" si="30"/>
        <v>119183405</v>
      </c>
      <c r="C270">
        <f t="shared" si="31"/>
        <v>5.5499097823863426E-2</v>
      </c>
      <c r="D270">
        <f t="shared" si="28"/>
        <v>2300</v>
      </c>
      <c r="F270">
        <f t="shared" si="35"/>
        <v>2300</v>
      </c>
      <c r="G270" s="59">
        <f t="shared" si="36"/>
        <v>2300</v>
      </c>
      <c r="H270" s="59">
        <f t="shared" si="32"/>
        <v>200</v>
      </c>
      <c r="I270">
        <f t="shared" si="33"/>
        <v>200</v>
      </c>
      <c r="J270" s="11">
        <f t="shared" si="34"/>
        <v>4600</v>
      </c>
    </row>
    <row r="271" spans="1:10" x14ac:dyDescent="0.2">
      <c r="A271">
        <f t="shared" si="29"/>
        <v>244</v>
      </c>
      <c r="B271">
        <f t="shared" si="30"/>
        <v>513023072</v>
      </c>
      <c r="C271">
        <f t="shared" si="31"/>
        <v>0.23889498423733516</v>
      </c>
      <c r="D271">
        <f t="shared" si="28"/>
        <v>2400</v>
      </c>
      <c r="F271">
        <f t="shared" si="35"/>
        <v>2400</v>
      </c>
      <c r="G271" s="59">
        <f t="shared" si="36"/>
        <v>2400</v>
      </c>
      <c r="H271" s="59">
        <f t="shared" si="32"/>
        <v>100</v>
      </c>
      <c r="I271">
        <f t="shared" si="33"/>
        <v>100</v>
      </c>
      <c r="J271" s="11">
        <f t="shared" si="34"/>
        <v>4800</v>
      </c>
    </row>
    <row r="272" spans="1:10" x14ac:dyDescent="0.2">
      <c r="A272">
        <f t="shared" si="29"/>
        <v>245</v>
      </c>
      <c r="B272">
        <f t="shared" si="30"/>
        <v>1231706287</v>
      </c>
      <c r="C272">
        <f t="shared" si="31"/>
        <v>0.57355793545653944</v>
      </c>
      <c r="D272">
        <f t="shared" si="28"/>
        <v>2500</v>
      </c>
      <c r="F272">
        <f t="shared" si="35"/>
        <v>2500</v>
      </c>
      <c r="G272" s="59">
        <f t="shared" si="36"/>
        <v>2500</v>
      </c>
      <c r="H272" s="59">
        <f t="shared" si="32"/>
        <v>0</v>
      </c>
      <c r="I272">
        <f t="shared" si="33"/>
        <v>0</v>
      </c>
      <c r="J272" s="11">
        <f t="shared" si="34"/>
        <v>5000</v>
      </c>
    </row>
    <row r="273" spans="1:10" x14ac:dyDescent="0.2">
      <c r="A273">
        <f t="shared" si="29"/>
        <v>246</v>
      </c>
      <c r="B273">
        <f t="shared" si="30"/>
        <v>544986417</v>
      </c>
      <c r="C273">
        <f t="shared" si="31"/>
        <v>0.25377907662362748</v>
      </c>
      <c r="D273">
        <f t="shared" si="28"/>
        <v>2400</v>
      </c>
      <c r="F273">
        <f t="shared" si="35"/>
        <v>2400</v>
      </c>
      <c r="G273" s="59">
        <f t="shared" si="36"/>
        <v>2400</v>
      </c>
      <c r="H273" s="59">
        <f t="shared" si="32"/>
        <v>100</v>
      </c>
      <c r="I273">
        <f t="shared" si="33"/>
        <v>100</v>
      </c>
      <c r="J273" s="11">
        <f t="shared" si="34"/>
        <v>4800</v>
      </c>
    </row>
    <row r="274" spans="1:10" x14ac:dyDescent="0.2">
      <c r="A274">
        <f t="shared" si="29"/>
        <v>247</v>
      </c>
      <c r="B274">
        <f t="shared" si="30"/>
        <v>1568733952</v>
      </c>
      <c r="C274">
        <f t="shared" si="31"/>
        <v>0.73049867187184225</v>
      </c>
      <c r="D274">
        <f t="shared" si="28"/>
        <v>2600</v>
      </c>
      <c r="F274">
        <f t="shared" si="35"/>
        <v>2500</v>
      </c>
      <c r="G274" s="59">
        <f t="shared" si="36"/>
        <v>2500</v>
      </c>
      <c r="H274" s="59">
        <f t="shared" si="32"/>
        <v>0</v>
      </c>
      <c r="I274">
        <f t="shared" si="33"/>
        <v>0</v>
      </c>
      <c r="J274" s="11">
        <f t="shared" si="34"/>
        <v>5000</v>
      </c>
    </row>
    <row r="275" spans="1:10" x14ac:dyDescent="0.2">
      <c r="A275">
        <f t="shared" si="29"/>
        <v>248</v>
      </c>
      <c r="B275">
        <f t="shared" si="30"/>
        <v>2054574933</v>
      </c>
      <c r="C275">
        <f t="shared" si="31"/>
        <v>0.95673600861650709</v>
      </c>
      <c r="D275">
        <f t="shared" si="28"/>
        <v>2700</v>
      </c>
      <c r="F275">
        <f t="shared" si="35"/>
        <v>2500</v>
      </c>
      <c r="G275" s="59">
        <f t="shared" si="36"/>
        <v>2500</v>
      </c>
      <c r="H275" s="59">
        <f t="shared" si="32"/>
        <v>0</v>
      </c>
      <c r="I275">
        <f t="shared" si="33"/>
        <v>0</v>
      </c>
      <c r="J275" s="11">
        <f t="shared" si="34"/>
        <v>5000</v>
      </c>
    </row>
    <row r="276" spans="1:10" x14ac:dyDescent="0.2">
      <c r="A276">
        <f t="shared" si="29"/>
        <v>249</v>
      </c>
      <c r="B276">
        <f t="shared" si="30"/>
        <v>703633059</v>
      </c>
      <c r="C276">
        <f t="shared" si="31"/>
        <v>0.32765467619879857</v>
      </c>
      <c r="D276">
        <f t="shared" si="28"/>
        <v>2400</v>
      </c>
      <c r="F276">
        <f t="shared" si="35"/>
        <v>2400</v>
      </c>
      <c r="G276" s="59">
        <f t="shared" si="36"/>
        <v>2400</v>
      </c>
      <c r="H276" s="59">
        <f t="shared" si="32"/>
        <v>100</v>
      </c>
      <c r="I276">
        <f t="shared" si="33"/>
        <v>100</v>
      </c>
      <c r="J276" s="11">
        <f t="shared" si="34"/>
        <v>4800</v>
      </c>
    </row>
    <row r="277" spans="1:10" x14ac:dyDescent="0.2">
      <c r="A277">
        <f t="shared" si="29"/>
        <v>250</v>
      </c>
      <c r="B277">
        <f t="shared" si="30"/>
        <v>768156472</v>
      </c>
      <c r="C277">
        <f t="shared" si="31"/>
        <v>0.35770073177185874</v>
      </c>
      <c r="D277">
        <f t="shared" si="28"/>
        <v>2400</v>
      </c>
      <c r="F277">
        <f>MIN(D277,$J$21)</f>
        <v>2400</v>
      </c>
      <c r="G277" s="59">
        <f t="shared" si="36"/>
        <v>2400</v>
      </c>
      <c r="H277" s="59">
        <f t="shared" si="32"/>
        <v>100</v>
      </c>
      <c r="I277">
        <f t="shared" si="33"/>
        <v>100</v>
      </c>
      <c r="J277" s="11">
        <f t="shared" si="34"/>
        <v>4800</v>
      </c>
    </row>
  </sheetData>
  <pageMargins left="0.7" right="0.7" top="0.75" bottom="0.75" header="0.3" footer="0.3"/>
  <pageSetup paperSize="9" scale="11" orientation="landscape"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57D1-6D85-4462-998B-363931D04A3F}">
  <sheetPr>
    <pageSetUpPr fitToPage="1"/>
  </sheetPr>
  <dimension ref="A1:T272"/>
  <sheetViews>
    <sheetView tabSelected="1" zoomScale="85" zoomScaleNormal="85" workbookViewId="0">
      <selection activeCell="O31" sqref="O31"/>
    </sheetView>
  </sheetViews>
  <sheetFormatPr baseColWidth="10" defaultColWidth="8.83203125" defaultRowHeight="15" x14ac:dyDescent="0.2"/>
  <cols>
    <col min="1" max="1" width="13" customWidth="1"/>
    <col min="2" max="2" width="11.1640625" bestFit="1" customWidth="1"/>
    <col min="3" max="3" width="12.1640625" bestFit="1" customWidth="1"/>
    <col min="4" max="5" width="10.6640625" bestFit="1" customWidth="1"/>
    <col min="6" max="6" width="11.6640625" bestFit="1" customWidth="1"/>
    <col min="7" max="7" width="15.33203125" customWidth="1"/>
    <col min="8" max="8" width="13.83203125" bestFit="1" customWidth="1"/>
    <col min="9" max="10" width="9.5" customWidth="1"/>
    <col min="11" max="11" width="9" customWidth="1"/>
    <col min="13" max="13" width="16" bestFit="1" customWidth="1"/>
    <col min="15" max="15" width="18.1640625" bestFit="1" customWidth="1"/>
    <col min="16" max="17" width="10.83203125" bestFit="1" customWidth="1"/>
    <col min="18" max="19" width="9" bestFit="1" customWidth="1"/>
    <col min="20" max="20" width="10.83203125" bestFit="1" customWidth="1"/>
  </cols>
  <sheetData>
    <row r="1" spans="1:20" x14ac:dyDescent="0.2">
      <c r="A1" t="s">
        <v>37</v>
      </c>
      <c r="O1" t="s">
        <v>94</v>
      </c>
      <c r="P1" s="62" t="s">
        <v>56</v>
      </c>
      <c r="Q1" s="63" t="s">
        <v>59</v>
      </c>
      <c r="R1" s="63" t="s">
        <v>18</v>
      </c>
      <c r="S1" s="63" t="s">
        <v>19</v>
      </c>
      <c r="T1" s="64" t="s">
        <v>61</v>
      </c>
    </row>
    <row r="2" spans="1:20" x14ac:dyDescent="0.2">
      <c r="A2" t="s">
        <v>33</v>
      </c>
      <c r="P2" s="65" t="s">
        <v>57</v>
      </c>
      <c r="Q2" s="57">
        <v>0.8</v>
      </c>
      <c r="R2" s="57">
        <v>0</v>
      </c>
      <c r="S2" s="57">
        <f>Q2</f>
        <v>0.8</v>
      </c>
      <c r="T2" s="66" t="str">
        <f>P2</f>
        <v>Good</v>
      </c>
    </row>
    <row r="3" spans="1:20" x14ac:dyDescent="0.2">
      <c r="A3" t="s">
        <v>34</v>
      </c>
      <c r="P3" s="67" t="s">
        <v>58</v>
      </c>
      <c r="Q3" s="68">
        <f>1-Q2</f>
        <v>0.19999999999999996</v>
      </c>
      <c r="R3" s="68">
        <f>S2</f>
        <v>0.8</v>
      </c>
      <c r="S3" s="68">
        <f>S2+Q3</f>
        <v>1</v>
      </c>
      <c r="T3" s="69" t="str">
        <f>P3</f>
        <v>Bad</v>
      </c>
    </row>
    <row r="4" spans="1:20" x14ac:dyDescent="0.2">
      <c r="A4" t="s">
        <v>35</v>
      </c>
    </row>
    <row r="5" spans="1:20" x14ac:dyDescent="0.2">
      <c r="A5" t="s">
        <v>36</v>
      </c>
    </row>
    <row r="6" spans="1:20" x14ac:dyDescent="0.2">
      <c r="S6" s="2"/>
      <c r="T6" s="3" t="s">
        <v>53</v>
      </c>
    </row>
    <row r="7" spans="1:20" x14ac:dyDescent="0.2">
      <c r="A7" s="2" t="s">
        <v>22</v>
      </c>
      <c r="B7" s="8"/>
      <c r="C7" s="3"/>
      <c r="G7" s="14" t="s">
        <v>23</v>
      </c>
      <c r="H7" s="8"/>
      <c r="I7" s="8"/>
      <c r="J7" s="8"/>
      <c r="K7" s="3"/>
      <c r="L7" s="2" t="s">
        <v>57</v>
      </c>
      <c r="M7" s="3">
        <f>0.8*250</f>
        <v>200</v>
      </c>
      <c r="O7" s="2" t="s">
        <v>24</v>
      </c>
      <c r="P7" s="47">
        <v>2500</v>
      </c>
      <c r="Q7" s="3" t="s">
        <v>29</v>
      </c>
      <c r="S7" s="4" t="s">
        <v>24</v>
      </c>
      <c r="T7" s="12">
        <f>P10</f>
        <v>2464.8000000000002</v>
      </c>
    </row>
    <row r="8" spans="1:20" x14ac:dyDescent="0.2">
      <c r="A8" s="15" t="s">
        <v>1</v>
      </c>
      <c r="B8" s="43" t="s">
        <v>2</v>
      </c>
      <c r="C8" s="43" t="s">
        <v>18</v>
      </c>
      <c r="D8" s="43" t="s">
        <v>19</v>
      </c>
      <c r="E8" s="16" t="s">
        <v>20</v>
      </c>
      <c r="G8" s="15" t="s">
        <v>1</v>
      </c>
      <c r="H8" s="43" t="s">
        <v>2</v>
      </c>
      <c r="I8" s="43" t="s">
        <v>18</v>
      </c>
      <c r="J8" s="43" t="s">
        <v>19</v>
      </c>
      <c r="K8" s="16" t="s">
        <v>62</v>
      </c>
      <c r="L8" s="6" t="s">
        <v>58</v>
      </c>
      <c r="M8" s="7">
        <f>250-M7</f>
        <v>50</v>
      </c>
      <c r="O8" s="4" t="s">
        <v>30</v>
      </c>
      <c r="P8" s="46">
        <f>P12*P7</f>
        <v>2000</v>
      </c>
      <c r="Q8" s="5"/>
      <c r="S8" s="4">
        <v>1200</v>
      </c>
      <c r="T8" s="5">
        <f t="dataTable" ref="T8:T23" dt2D="0" dtr="0" r1="P7"/>
        <v>1440</v>
      </c>
    </row>
    <row r="9" spans="1:20" x14ac:dyDescent="0.2">
      <c r="A9" s="17">
        <v>2300</v>
      </c>
      <c r="B9" s="42">
        <v>0.15</v>
      </c>
      <c r="C9" s="42">
        <v>0</v>
      </c>
      <c r="D9" s="42">
        <f>B9</f>
        <v>0.15</v>
      </c>
      <c r="E9" s="19">
        <f>A9</f>
        <v>2300</v>
      </c>
      <c r="G9" s="17">
        <v>1200</v>
      </c>
      <c r="H9" s="42">
        <v>0.25</v>
      </c>
      <c r="I9" s="42">
        <v>0</v>
      </c>
      <c r="J9" s="42">
        <f>H9</f>
        <v>0.25</v>
      </c>
      <c r="K9" s="19">
        <f>G9</f>
        <v>1200</v>
      </c>
      <c r="O9" s="4" t="s">
        <v>31</v>
      </c>
      <c r="P9" s="1">
        <f>AVERAGE(H23:H272)</f>
        <v>4464.8</v>
      </c>
      <c r="Q9" s="5" t="s">
        <v>32</v>
      </c>
      <c r="S9" s="4">
        <f>S8+100</f>
        <v>1300</v>
      </c>
      <c r="T9" s="5">
        <v>1560</v>
      </c>
    </row>
    <row r="10" spans="1:20" x14ac:dyDescent="0.2">
      <c r="A10" s="17">
        <v>2400</v>
      </c>
      <c r="B10" s="42">
        <v>0.22</v>
      </c>
      <c r="C10" s="42">
        <f>D9</f>
        <v>0.15</v>
      </c>
      <c r="D10" s="42">
        <f>D9+B10</f>
        <v>0.37</v>
      </c>
      <c r="E10" s="19">
        <f t="shared" ref="E10:E13" si="0">A10</f>
        <v>2400</v>
      </c>
      <c r="G10" s="17">
        <v>1300</v>
      </c>
      <c r="H10" s="42">
        <v>0.24</v>
      </c>
      <c r="I10" s="42">
        <f>J9</f>
        <v>0.25</v>
      </c>
      <c r="J10" s="42">
        <f>J9+H10</f>
        <v>0.49</v>
      </c>
      <c r="K10" s="19">
        <f t="shared" ref="K10:K13" si="1">G10</f>
        <v>1300</v>
      </c>
      <c r="O10" s="6" t="s">
        <v>21</v>
      </c>
      <c r="P10" s="48">
        <f>P9-P8</f>
        <v>2464.8000000000002</v>
      </c>
      <c r="Q10" s="7" t="s">
        <v>32</v>
      </c>
      <c r="S10" s="4">
        <f t="shared" ref="S10:S22" si="2">S9+100</f>
        <v>1400</v>
      </c>
      <c r="T10" s="5">
        <v>1680</v>
      </c>
    </row>
    <row r="11" spans="1:20" x14ac:dyDescent="0.2">
      <c r="A11" s="17">
        <v>2500</v>
      </c>
      <c r="B11" s="42">
        <v>0.24</v>
      </c>
      <c r="C11" s="42">
        <f t="shared" ref="C11:C13" si="3">D10</f>
        <v>0.37</v>
      </c>
      <c r="D11" s="42">
        <f t="shared" ref="D11:D13" si="4">D10+B11</f>
        <v>0.61</v>
      </c>
      <c r="E11" s="19">
        <f t="shared" si="0"/>
        <v>2500</v>
      </c>
      <c r="G11" s="17">
        <v>1400</v>
      </c>
      <c r="H11" s="42">
        <v>0.19</v>
      </c>
      <c r="I11" s="42">
        <f t="shared" ref="I11:I13" si="5">J10</f>
        <v>0.49</v>
      </c>
      <c r="J11" s="42">
        <f t="shared" ref="J11:J13" si="6">J10+H11</f>
        <v>0.67999999999999994</v>
      </c>
      <c r="K11" s="19">
        <f t="shared" si="1"/>
        <v>1400</v>
      </c>
      <c r="S11" s="4">
        <f t="shared" si="2"/>
        <v>1500</v>
      </c>
      <c r="T11" s="5">
        <v>1800</v>
      </c>
    </row>
    <row r="12" spans="1:20" x14ac:dyDescent="0.2">
      <c r="A12" s="17">
        <v>2600</v>
      </c>
      <c r="B12" s="42">
        <v>0.21</v>
      </c>
      <c r="C12" s="42">
        <f t="shared" si="3"/>
        <v>0.61</v>
      </c>
      <c r="D12" s="42">
        <f t="shared" si="4"/>
        <v>0.82</v>
      </c>
      <c r="E12" s="19">
        <f t="shared" si="0"/>
        <v>2600</v>
      </c>
      <c r="G12" s="17">
        <v>1500</v>
      </c>
      <c r="H12" s="42">
        <v>0.17</v>
      </c>
      <c r="I12" s="42">
        <f t="shared" si="5"/>
        <v>0.67999999999999994</v>
      </c>
      <c r="J12" s="42">
        <f t="shared" si="6"/>
        <v>0.85</v>
      </c>
      <c r="K12" s="19">
        <f t="shared" si="1"/>
        <v>1500</v>
      </c>
      <c r="O12" s="2" t="s">
        <v>3</v>
      </c>
      <c r="P12" s="45">
        <v>0.8</v>
      </c>
      <c r="Q12" s="3" t="s">
        <v>5</v>
      </c>
      <c r="S12" s="4">
        <f t="shared" si="2"/>
        <v>1600</v>
      </c>
      <c r="T12" s="5">
        <v>1904.8000000000002</v>
      </c>
    </row>
    <row r="13" spans="1:20" x14ac:dyDescent="0.2">
      <c r="A13" s="21">
        <v>2700</v>
      </c>
      <c r="B13" s="44">
        <v>0.18</v>
      </c>
      <c r="C13" s="44">
        <f t="shared" si="3"/>
        <v>0.82</v>
      </c>
      <c r="D13" s="44">
        <f t="shared" si="4"/>
        <v>1</v>
      </c>
      <c r="E13" s="22">
        <f t="shared" si="0"/>
        <v>2700</v>
      </c>
      <c r="G13" s="21">
        <v>1600</v>
      </c>
      <c r="H13" s="44">
        <v>0.15</v>
      </c>
      <c r="I13" s="44">
        <f t="shared" si="5"/>
        <v>0.85</v>
      </c>
      <c r="J13" s="44">
        <f t="shared" si="6"/>
        <v>1</v>
      </c>
      <c r="K13" s="22">
        <f t="shared" si="1"/>
        <v>1600</v>
      </c>
      <c r="O13" s="4" t="s">
        <v>4</v>
      </c>
      <c r="P13" s="46">
        <v>2</v>
      </c>
      <c r="Q13" s="5" t="s">
        <v>5</v>
      </c>
      <c r="S13" s="4">
        <f t="shared" si="2"/>
        <v>1700</v>
      </c>
      <c r="T13" s="5">
        <v>1977.6</v>
      </c>
    </row>
    <row r="14" spans="1:20" x14ac:dyDescent="0.2">
      <c r="O14" s="6" t="s">
        <v>6</v>
      </c>
      <c r="P14" s="9">
        <v>0</v>
      </c>
      <c r="Q14" s="7"/>
      <c r="S14" s="4">
        <f t="shared" si="2"/>
        <v>1800</v>
      </c>
      <c r="T14" s="5">
        <v>2050.4</v>
      </c>
    </row>
    <row r="15" spans="1:20" x14ac:dyDescent="0.2">
      <c r="S15" s="4">
        <f t="shared" si="2"/>
        <v>1900</v>
      </c>
      <c r="T15" s="5">
        <v>2123.1999999999998</v>
      </c>
    </row>
    <row r="16" spans="1:20" x14ac:dyDescent="0.2">
      <c r="A16" s="2" t="s">
        <v>17</v>
      </c>
      <c r="B16" s="8" t="s">
        <v>10</v>
      </c>
      <c r="C16" s="3">
        <v>900000000</v>
      </c>
      <c r="S16" s="4">
        <f t="shared" si="2"/>
        <v>2000</v>
      </c>
      <c r="T16" s="5">
        <v>2196</v>
      </c>
    </row>
    <row r="17" spans="1:20" x14ac:dyDescent="0.2">
      <c r="A17" s="4" t="s">
        <v>16</v>
      </c>
      <c r="B17" t="s">
        <v>11</v>
      </c>
      <c r="C17" s="5">
        <v>999777888</v>
      </c>
      <c r="L17" t="s">
        <v>60</v>
      </c>
      <c r="S17" s="4">
        <f t="shared" si="2"/>
        <v>2100</v>
      </c>
      <c r="T17" s="5">
        <v>2268.8000000000002</v>
      </c>
    </row>
    <row r="18" spans="1:20" x14ac:dyDescent="0.2">
      <c r="A18" s="4" t="s">
        <v>15</v>
      </c>
      <c r="B18" t="s">
        <v>12</v>
      </c>
      <c r="C18" s="5">
        <f>7^5</f>
        <v>16807</v>
      </c>
      <c r="J18" t="b">
        <f>D23=P3</f>
        <v>0</v>
      </c>
      <c r="S18" s="4">
        <f t="shared" si="2"/>
        <v>2200</v>
      </c>
      <c r="T18" s="5">
        <v>2341.6000000000004</v>
      </c>
    </row>
    <row r="19" spans="1:20" x14ac:dyDescent="0.2">
      <c r="A19" s="6" t="s">
        <v>14</v>
      </c>
      <c r="B19" s="9" t="s">
        <v>13</v>
      </c>
      <c r="C19" s="7">
        <f>2^31-1</f>
        <v>2147483647</v>
      </c>
      <c r="E19" s="1"/>
      <c r="H19" s="1"/>
      <c r="J19" t="s">
        <v>67</v>
      </c>
      <c r="S19" s="4">
        <f t="shared" si="2"/>
        <v>2300</v>
      </c>
      <c r="T19" s="5">
        <v>2414.3999999999996</v>
      </c>
    </row>
    <row r="20" spans="1:20" x14ac:dyDescent="0.2">
      <c r="D20" t="s">
        <v>95</v>
      </c>
      <c r="J20" t="s">
        <v>66</v>
      </c>
      <c r="S20" s="4">
        <f t="shared" si="2"/>
        <v>2400</v>
      </c>
      <c r="T20" s="5">
        <v>2460.8000000000002</v>
      </c>
    </row>
    <row r="21" spans="1:20" x14ac:dyDescent="0.2">
      <c r="A21" s="49" t="s">
        <v>7</v>
      </c>
      <c r="B21" s="50" t="s">
        <v>8</v>
      </c>
      <c r="C21" s="50" t="s">
        <v>9</v>
      </c>
      <c r="D21" s="70" t="s">
        <v>56</v>
      </c>
      <c r="E21" s="70" t="s">
        <v>45</v>
      </c>
      <c r="F21" s="50" t="s">
        <v>63</v>
      </c>
      <c r="G21" s="50" t="s">
        <v>64</v>
      </c>
      <c r="H21" s="51" t="s">
        <v>65</v>
      </c>
      <c r="S21" s="4">
        <f>S20+100</f>
        <v>2500</v>
      </c>
      <c r="T21" s="5">
        <v>2464.8000000000002</v>
      </c>
    </row>
    <row r="22" spans="1:20" x14ac:dyDescent="0.2">
      <c r="A22">
        <v>0</v>
      </c>
      <c r="B22">
        <f>C16</f>
        <v>900000000</v>
      </c>
      <c r="S22" s="4">
        <f t="shared" si="2"/>
        <v>2600</v>
      </c>
      <c r="T22" s="5">
        <v>2424.8000000000002</v>
      </c>
    </row>
    <row r="23" spans="1:20" x14ac:dyDescent="0.2">
      <c r="A23">
        <f>+A22+1</f>
        <v>1</v>
      </c>
      <c r="B23">
        <f>MOD($C$18*B22+$C$17,$C$19)</f>
        <v>424968420</v>
      </c>
      <c r="C23">
        <f>B23/$C$19</f>
        <v>0.19789134161448635</v>
      </c>
      <c r="D23" t="str">
        <f>VLOOKUP(C23,$R$2:$T$3,3,TRUE)</f>
        <v>Good</v>
      </c>
      <c r="E23">
        <f>IF(D23="Good",VLOOKUP(C23,good_weather,3,TRUE),VLOOKUP(C23,poor_weather,3,TRUE))</f>
        <v>2400</v>
      </c>
      <c r="F23">
        <f t="shared" ref="F23:F86" si="7">MIN(E23,$P$7)</f>
        <v>2400</v>
      </c>
      <c r="G23">
        <f t="shared" ref="G23:G86" si="8">MAX($P$7-F23,0)</f>
        <v>100</v>
      </c>
      <c r="H23" s="1">
        <f t="shared" ref="H23:H86" si="9">F23*$P$13</f>
        <v>4800</v>
      </c>
      <c r="S23" s="6">
        <f>S22+100</f>
        <v>2700</v>
      </c>
      <c r="T23" s="7">
        <v>2344.8000000000002</v>
      </c>
    </row>
    <row r="24" spans="1:20" x14ac:dyDescent="0.2">
      <c r="A24">
        <f t="shared" ref="A24:A87" si="10">+A23+1</f>
        <v>2</v>
      </c>
      <c r="B24">
        <f t="shared" ref="B24:B87" si="11">MOD($C$18*B23+$C$17,$C$19)</f>
        <v>913402906</v>
      </c>
      <c r="C24">
        <f t="shared" ref="C24:C87" si="12">B24/$C$19</f>
        <v>0.42533637323665263</v>
      </c>
      <c r="D24" t="str">
        <f t="shared" ref="D24:D87" si="13">VLOOKUP(C24,$R$2:$T$3,3,TRUE)</f>
        <v>Good</v>
      </c>
      <c r="E24">
        <f t="shared" ref="E24:E86" si="14">IF(D24="Good",VLOOKUP(C24,good_weather,3,TRUE),VLOOKUP(C24,poor_weather,3,TRUE))</f>
        <v>2500</v>
      </c>
      <c r="F24">
        <f t="shared" si="7"/>
        <v>2500</v>
      </c>
      <c r="G24">
        <f t="shared" si="8"/>
        <v>0</v>
      </c>
      <c r="H24" s="1">
        <f t="shared" si="9"/>
        <v>5000</v>
      </c>
    </row>
    <row r="25" spans="1:20" x14ac:dyDescent="0.2">
      <c r="A25">
        <f t="shared" si="10"/>
        <v>3</v>
      </c>
      <c r="B25">
        <f t="shared" si="11"/>
        <v>201826627</v>
      </c>
      <c r="C25">
        <f t="shared" si="12"/>
        <v>9.3982846985563098E-2</v>
      </c>
      <c r="D25" t="str">
        <f t="shared" si="13"/>
        <v>Good</v>
      </c>
      <c r="E25">
        <f t="shared" si="14"/>
        <v>2300</v>
      </c>
      <c r="F25">
        <f t="shared" si="7"/>
        <v>2300</v>
      </c>
      <c r="G25">
        <f t="shared" si="8"/>
        <v>200</v>
      </c>
      <c r="H25" s="1">
        <f t="shared" si="9"/>
        <v>4600</v>
      </c>
    </row>
    <row r="26" spans="1:20" x14ac:dyDescent="0.2">
      <c r="A26">
        <f t="shared" si="10"/>
        <v>4</v>
      </c>
      <c r="B26">
        <f t="shared" si="11"/>
        <v>75735617</v>
      </c>
      <c r="C26">
        <f t="shared" si="12"/>
        <v>3.5267144923688445E-2</v>
      </c>
      <c r="D26" t="str">
        <f t="shared" si="13"/>
        <v>Good</v>
      </c>
      <c r="E26">
        <f t="shared" si="14"/>
        <v>2300</v>
      </c>
      <c r="F26">
        <f t="shared" si="7"/>
        <v>2300</v>
      </c>
      <c r="G26">
        <f t="shared" si="8"/>
        <v>200</v>
      </c>
      <c r="H26" s="1">
        <f t="shared" si="9"/>
        <v>4600</v>
      </c>
    </row>
    <row r="27" spans="1:20" x14ac:dyDescent="0.2">
      <c r="A27">
        <f t="shared" si="10"/>
        <v>5</v>
      </c>
      <c r="B27">
        <f t="shared" si="11"/>
        <v>430490136</v>
      </c>
      <c r="C27">
        <f t="shared" si="12"/>
        <v>0.20046259099639141</v>
      </c>
      <c r="D27" t="str">
        <f t="shared" si="13"/>
        <v>Good</v>
      </c>
      <c r="E27">
        <f t="shared" si="14"/>
        <v>2400</v>
      </c>
      <c r="F27">
        <f t="shared" si="7"/>
        <v>2400</v>
      </c>
      <c r="G27">
        <f t="shared" si="8"/>
        <v>100</v>
      </c>
      <c r="H27" s="1">
        <f t="shared" si="9"/>
        <v>4800</v>
      </c>
    </row>
    <row r="28" spans="1:20" x14ac:dyDescent="0.2">
      <c r="A28">
        <f t="shared" si="10"/>
        <v>6</v>
      </c>
      <c r="B28">
        <f t="shared" si="11"/>
        <v>1375086897</v>
      </c>
      <c r="C28">
        <f t="shared" si="12"/>
        <v>0.64032473491519915</v>
      </c>
      <c r="D28" t="str">
        <f t="shared" si="13"/>
        <v>Good</v>
      </c>
      <c r="E28">
        <f t="shared" si="14"/>
        <v>2600</v>
      </c>
      <c r="F28">
        <f t="shared" si="7"/>
        <v>2500</v>
      </c>
      <c r="G28">
        <f t="shared" si="8"/>
        <v>0</v>
      </c>
      <c r="H28" s="1">
        <f t="shared" si="9"/>
        <v>5000</v>
      </c>
    </row>
    <row r="29" spans="1:20" x14ac:dyDescent="0.2">
      <c r="A29">
        <f t="shared" si="10"/>
        <v>7</v>
      </c>
      <c r="B29">
        <f t="shared" si="11"/>
        <v>866246753</v>
      </c>
      <c r="C29">
        <f t="shared" si="12"/>
        <v>0.40337757831596655</v>
      </c>
      <c r="D29" t="str">
        <f t="shared" si="13"/>
        <v>Good</v>
      </c>
      <c r="E29">
        <f t="shared" si="14"/>
        <v>2500</v>
      </c>
      <c r="F29">
        <f t="shared" si="7"/>
        <v>2500</v>
      </c>
      <c r="G29">
        <f t="shared" si="8"/>
        <v>0</v>
      </c>
      <c r="H29" s="1">
        <f t="shared" si="9"/>
        <v>5000</v>
      </c>
    </row>
    <row r="30" spans="1:20" x14ac:dyDescent="0.2">
      <c r="A30">
        <f t="shared" si="10"/>
        <v>8</v>
      </c>
      <c r="B30">
        <f t="shared" si="11"/>
        <v>69828899</v>
      </c>
      <c r="C30">
        <f t="shared" si="12"/>
        <v>3.2516615014763835E-2</v>
      </c>
      <c r="D30" t="str">
        <f t="shared" si="13"/>
        <v>Good</v>
      </c>
      <c r="E30">
        <f t="shared" si="14"/>
        <v>2300</v>
      </c>
      <c r="F30">
        <f t="shared" si="7"/>
        <v>2300</v>
      </c>
      <c r="G30">
        <f t="shared" si="8"/>
        <v>200</v>
      </c>
      <c r="H30" s="1">
        <f t="shared" si="9"/>
        <v>4600</v>
      </c>
    </row>
    <row r="31" spans="1:20" x14ac:dyDescent="0.2">
      <c r="A31">
        <f t="shared" si="10"/>
        <v>9</v>
      </c>
      <c r="B31">
        <f t="shared" si="11"/>
        <v>2088012119</v>
      </c>
      <c r="C31">
        <f t="shared" si="12"/>
        <v>0.97230641170046594</v>
      </c>
      <c r="D31" t="str">
        <f t="shared" si="13"/>
        <v>Bad</v>
      </c>
      <c r="E31">
        <f t="shared" si="14"/>
        <v>1600</v>
      </c>
      <c r="F31">
        <f t="shared" si="7"/>
        <v>1600</v>
      </c>
      <c r="G31">
        <f t="shared" si="8"/>
        <v>900</v>
      </c>
      <c r="H31" s="1">
        <f t="shared" si="9"/>
        <v>3200</v>
      </c>
    </row>
    <row r="32" spans="1:20" x14ac:dyDescent="0.2">
      <c r="A32">
        <f t="shared" si="10"/>
        <v>10</v>
      </c>
      <c r="B32">
        <f t="shared" si="11"/>
        <v>41702647</v>
      </c>
      <c r="C32">
        <f t="shared" si="12"/>
        <v>1.9419308295203049E-2</v>
      </c>
      <c r="D32" t="str">
        <f t="shared" si="13"/>
        <v>Good</v>
      </c>
      <c r="E32">
        <f t="shared" si="14"/>
        <v>2300</v>
      </c>
      <c r="F32">
        <f t="shared" si="7"/>
        <v>2300</v>
      </c>
      <c r="G32">
        <f t="shared" si="8"/>
        <v>200</v>
      </c>
      <c r="H32" s="1">
        <f t="shared" si="9"/>
        <v>4600</v>
      </c>
    </row>
    <row r="33" spans="1:8" x14ac:dyDescent="0.2">
      <c r="A33">
        <f t="shared" si="10"/>
        <v>11</v>
      </c>
      <c r="B33">
        <f t="shared" si="11"/>
        <v>1816497095</v>
      </c>
      <c r="C33">
        <f t="shared" si="12"/>
        <v>0.84587237604235876</v>
      </c>
      <c r="D33" t="str">
        <f t="shared" si="13"/>
        <v>Bad</v>
      </c>
      <c r="E33">
        <f t="shared" si="14"/>
        <v>1500</v>
      </c>
      <c r="F33">
        <f t="shared" si="7"/>
        <v>1500</v>
      </c>
      <c r="G33">
        <f t="shared" si="8"/>
        <v>1000</v>
      </c>
      <c r="H33" s="1">
        <f t="shared" si="9"/>
        <v>3000</v>
      </c>
    </row>
    <row r="34" spans="1:8" x14ac:dyDescent="0.2">
      <c r="A34">
        <f t="shared" si="10"/>
        <v>12</v>
      </c>
      <c r="B34">
        <f t="shared" si="11"/>
        <v>91444154</v>
      </c>
      <c r="C34">
        <f t="shared" si="12"/>
        <v>4.2582002488235945E-2</v>
      </c>
      <c r="D34" t="str">
        <f t="shared" si="13"/>
        <v>Good</v>
      </c>
      <c r="E34">
        <f t="shared" si="14"/>
        <v>2300</v>
      </c>
      <c r="F34">
        <f t="shared" si="7"/>
        <v>2300</v>
      </c>
      <c r="G34">
        <f t="shared" si="8"/>
        <v>200</v>
      </c>
      <c r="H34" s="1">
        <f t="shared" si="9"/>
        <v>4600</v>
      </c>
    </row>
    <row r="35" spans="1:8" x14ac:dyDescent="0.2">
      <c r="A35">
        <f t="shared" si="10"/>
        <v>13</v>
      </c>
      <c r="B35">
        <f t="shared" si="11"/>
        <v>303382914</v>
      </c>
      <c r="C35">
        <f t="shared" si="12"/>
        <v>0.14127367834619883</v>
      </c>
      <c r="D35" t="str">
        <f t="shared" si="13"/>
        <v>Good</v>
      </c>
      <c r="E35">
        <f t="shared" si="14"/>
        <v>2300</v>
      </c>
      <c r="F35">
        <f t="shared" si="7"/>
        <v>2300</v>
      </c>
      <c r="G35">
        <f t="shared" si="8"/>
        <v>200</v>
      </c>
      <c r="H35" s="1">
        <f t="shared" si="9"/>
        <v>4600</v>
      </c>
    </row>
    <row r="36" spans="1:8" x14ac:dyDescent="0.2">
      <c r="A36">
        <f t="shared" si="10"/>
        <v>14</v>
      </c>
      <c r="B36">
        <f t="shared" si="11"/>
        <v>1830235508</v>
      </c>
      <c r="C36">
        <f t="shared" si="12"/>
        <v>0.85226982312848321</v>
      </c>
      <c r="D36" t="str">
        <f t="shared" si="13"/>
        <v>Bad</v>
      </c>
      <c r="E36">
        <f t="shared" si="14"/>
        <v>1600</v>
      </c>
      <c r="F36">
        <f t="shared" si="7"/>
        <v>1600</v>
      </c>
      <c r="G36">
        <f t="shared" si="8"/>
        <v>900</v>
      </c>
      <c r="H36" s="1">
        <f t="shared" si="9"/>
        <v>3200</v>
      </c>
    </row>
    <row r="37" spans="1:8" x14ac:dyDescent="0.2">
      <c r="A37">
        <f t="shared" si="10"/>
        <v>15</v>
      </c>
      <c r="B37">
        <f t="shared" si="11"/>
        <v>1212201216</v>
      </c>
      <c r="C37">
        <f t="shared" si="12"/>
        <v>0.56447517898142119</v>
      </c>
      <c r="D37" t="str">
        <f t="shared" si="13"/>
        <v>Good</v>
      </c>
      <c r="E37">
        <f t="shared" si="14"/>
        <v>2500</v>
      </c>
      <c r="F37">
        <f t="shared" si="7"/>
        <v>2500</v>
      </c>
      <c r="G37">
        <f t="shared" si="8"/>
        <v>0</v>
      </c>
      <c r="H37" s="1">
        <f t="shared" si="9"/>
        <v>5000</v>
      </c>
    </row>
    <row r="38" spans="1:8" x14ac:dyDescent="0.2">
      <c r="A38">
        <f t="shared" si="10"/>
        <v>16</v>
      </c>
      <c r="B38">
        <f t="shared" si="11"/>
        <v>1288256111</v>
      </c>
      <c r="C38">
        <f t="shared" si="12"/>
        <v>0.59989099930966783</v>
      </c>
      <c r="D38" t="str">
        <f t="shared" si="13"/>
        <v>Good</v>
      </c>
      <c r="E38">
        <f t="shared" si="14"/>
        <v>2500</v>
      </c>
      <c r="F38">
        <f t="shared" si="7"/>
        <v>2500</v>
      </c>
      <c r="G38">
        <f t="shared" si="8"/>
        <v>0</v>
      </c>
      <c r="H38" s="1">
        <f t="shared" si="9"/>
        <v>5000</v>
      </c>
    </row>
    <row r="39" spans="1:8" x14ac:dyDescent="0.2">
      <c r="A39">
        <f t="shared" si="10"/>
        <v>17</v>
      </c>
      <c r="B39">
        <f t="shared" si="11"/>
        <v>1790106411</v>
      </c>
      <c r="C39">
        <f t="shared" si="12"/>
        <v>0.83358325615226447</v>
      </c>
      <c r="D39" t="str">
        <f t="shared" si="13"/>
        <v>Bad</v>
      </c>
      <c r="E39">
        <f t="shared" si="14"/>
        <v>1500</v>
      </c>
      <c r="F39">
        <f t="shared" si="7"/>
        <v>1500</v>
      </c>
      <c r="G39">
        <f t="shared" si="8"/>
        <v>1000</v>
      </c>
      <c r="H39" s="1">
        <f t="shared" si="9"/>
        <v>3000</v>
      </c>
    </row>
    <row r="40" spans="1:8" x14ac:dyDescent="0.2">
      <c r="A40">
        <f t="shared" si="10"/>
        <v>18</v>
      </c>
      <c r="B40">
        <f t="shared" si="11"/>
        <v>1072333095</v>
      </c>
      <c r="C40">
        <f t="shared" si="12"/>
        <v>0.49934400967291742</v>
      </c>
      <c r="D40" t="str">
        <f t="shared" si="13"/>
        <v>Good</v>
      </c>
      <c r="E40">
        <f t="shared" si="14"/>
        <v>2500</v>
      </c>
      <c r="F40">
        <f t="shared" si="7"/>
        <v>2500</v>
      </c>
      <c r="G40">
        <f t="shared" si="8"/>
        <v>0</v>
      </c>
      <c r="H40" s="1">
        <f t="shared" si="9"/>
        <v>5000</v>
      </c>
    </row>
    <row r="41" spans="1:8" x14ac:dyDescent="0.2">
      <c r="A41">
        <f t="shared" si="10"/>
        <v>19</v>
      </c>
      <c r="B41">
        <f t="shared" si="11"/>
        <v>2019339929</v>
      </c>
      <c r="C41">
        <f t="shared" si="12"/>
        <v>0.94032843128793331</v>
      </c>
      <c r="D41" t="str">
        <f t="shared" si="13"/>
        <v>Bad</v>
      </c>
      <c r="E41">
        <f t="shared" si="14"/>
        <v>1600</v>
      </c>
      <c r="F41">
        <f t="shared" si="7"/>
        <v>1600</v>
      </c>
      <c r="G41">
        <f t="shared" si="8"/>
        <v>900</v>
      </c>
      <c r="H41" s="1">
        <f t="shared" si="9"/>
        <v>3200</v>
      </c>
    </row>
    <row r="42" spans="1:8" x14ac:dyDescent="0.2">
      <c r="A42">
        <f t="shared" si="10"/>
        <v>20</v>
      </c>
      <c r="B42">
        <f t="shared" si="11"/>
        <v>1214407403</v>
      </c>
      <c r="C42">
        <f t="shared" si="12"/>
        <v>0.56550251486036107</v>
      </c>
      <c r="D42" t="str">
        <f t="shared" si="13"/>
        <v>Good</v>
      </c>
      <c r="E42">
        <f t="shared" si="14"/>
        <v>2500</v>
      </c>
      <c r="F42">
        <f t="shared" si="7"/>
        <v>2500</v>
      </c>
      <c r="G42">
        <f t="shared" si="8"/>
        <v>0</v>
      </c>
      <c r="H42" s="1">
        <f t="shared" si="9"/>
        <v>5000</v>
      </c>
    </row>
    <row r="43" spans="1:8" x14ac:dyDescent="0.2">
      <c r="A43">
        <f t="shared" si="10"/>
        <v>21</v>
      </c>
      <c r="B43">
        <f t="shared" si="11"/>
        <v>1860419021</v>
      </c>
      <c r="C43">
        <f t="shared" si="12"/>
        <v>0.86632511665407808</v>
      </c>
      <c r="D43" t="str">
        <f t="shared" si="13"/>
        <v>Bad</v>
      </c>
      <c r="E43">
        <f t="shared" si="14"/>
        <v>1600</v>
      </c>
      <c r="F43">
        <f t="shared" si="7"/>
        <v>1600</v>
      </c>
      <c r="G43">
        <f t="shared" si="8"/>
        <v>900</v>
      </c>
      <c r="H43" s="1">
        <f t="shared" si="9"/>
        <v>3200</v>
      </c>
    </row>
    <row r="44" spans="1:8" x14ac:dyDescent="0.2">
      <c r="A44">
        <f t="shared" si="10"/>
        <v>22</v>
      </c>
      <c r="B44">
        <f t="shared" si="11"/>
        <v>1700363515</v>
      </c>
      <c r="C44">
        <f t="shared" si="12"/>
        <v>0.79179346365471992</v>
      </c>
      <c r="D44" t="str">
        <f t="shared" si="13"/>
        <v>Good</v>
      </c>
      <c r="E44">
        <f t="shared" si="14"/>
        <v>2600</v>
      </c>
      <c r="F44">
        <f t="shared" si="7"/>
        <v>2500</v>
      </c>
      <c r="G44">
        <f t="shared" si="8"/>
        <v>0</v>
      </c>
      <c r="H44" s="1">
        <f t="shared" si="9"/>
        <v>5000</v>
      </c>
    </row>
    <row r="45" spans="1:8" x14ac:dyDescent="0.2">
      <c r="A45">
        <f t="shared" si="10"/>
        <v>23</v>
      </c>
      <c r="B45">
        <f t="shared" si="11"/>
        <v>297000217</v>
      </c>
      <c r="C45">
        <f t="shared" si="12"/>
        <v>0.13830150344329956</v>
      </c>
      <c r="D45" t="str">
        <f t="shared" si="13"/>
        <v>Good</v>
      </c>
      <c r="E45">
        <f t="shared" si="14"/>
        <v>2300</v>
      </c>
      <c r="F45">
        <f t="shared" si="7"/>
        <v>2300</v>
      </c>
      <c r="G45">
        <f t="shared" si="8"/>
        <v>200</v>
      </c>
      <c r="H45" s="1">
        <f t="shared" si="9"/>
        <v>4600</v>
      </c>
    </row>
    <row r="46" spans="1:8" x14ac:dyDescent="0.2">
      <c r="A46">
        <f t="shared" si="10"/>
        <v>24</v>
      </c>
      <c r="B46">
        <f t="shared" si="11"/>
        <v>1930429379</v>
      </c>
      <c r="C46">
        <f t="shared" si="12"/>
        <v>0.89892623010041484</v>
      </c>
      <c r="D46" t="str">
        <f t="shared" si="13"/>
        <v>Bad</v>
      </c>
      <c r="E46">
        <f t="shared" si="14"/>
        <v>1600</v>
      </c>
      <c r="F46">
        <f t="shared" si="7"/>
        <v>1600</v>
      </c>
      <c r="G46">
        <f t="shared" si="8"/>
        <v>900</v>
      </c>
      <c r="H46" s="1">
        <f t="shared" si="9"/>
        <v>3200</v>
      </c>
    </row>
    <row r="47" spans="1:8" x14ac:dyDescent="0.2">
      <c r="A47">
        <f t="shared" si="10"/>
        <v>25</v>
      </c>
      <c r="B47">
        <f t="shared" si="11"/>
        <v>1543411865</v>
      </c>
      <c r="C47">
        <f t="shared" si="12"/>
        <v>0.71870715623661274</v>
      </c>
      <c r="D47" t="str">
        <f t="shared" si="13"/>
        <v>Good</v>
      </c>
      <c r="E47">
        <f t="shared" si="14"/>
        <v>2600</v>
      </c>
      <c r="F47">
        <f t="shared" si="7"/>
        <v>2500</v>
      </c>
      <c r="G47">
        <f t="shared" si="8"/>
        <v>0</v>
      </c>
      <c r="H47" s="1">
        <f t="shared" si="9"/>
        <v>5000</v>
      </c>
    </row>
    <row r="48" spans="1:8" x14ac:dyDescent="0.2">
      <c r="A48">
        <f t="shared" si="10"/>
        <v>26</v>
      </c>
      <c r="B48">
        <f t="shared" si="11"/>
        <v>1668020830</v>
      </c>
      <c r="C48">
        <f t="shared" si="12"/>
        <v>0.77673272731561804</v>
      </c>
      <c r="D48" t="str">
        <f t="shared" si="13"/>
        <v>Good</v>
      </c>
      <c r="E48">
        <f t="shared" si="14"/>
        <v>2600</v>
      </c>
      <c r="F48">
        <f t="shared" si="7"/>
        <v>2500</v>
      </c>
      <c r="G48">
        <f t="shared" si="8"/>
        <v>0</v>
      </c>
      <c r="H48" s="1">
        <f t="shared" si="9"/>
        <v>5000</v>
      </c>
    </row>
    <row r="49" spans="1:8" x14ac:dyDescent="0.2">
      <c r="A49">
        <f t="shared" si="10"/>
        <v>27</v>
      </c>
      <c r="B49">
        <f t="shared" si="11"/>
        <v>26856113</v>
      </c>
      <c r="C49">
        <f t="shared" si="12"/>
        <v>1.2505852157485602E-2</v>
      </c>
      <c r="D49" t="str">
        <f t="shared" si="13"/>
        <v>Good</v>
      </c>
      <c r="E49">
        <f t="shared" si="14"/>
        <v>2300</v>
      </c>
      <c r="F49">
        <f t="shared" si="7"/>
        <v>2300</v>
      </c>
      <c r="G49">
        <f t="shared" si="8"/>
        <v>200</v>
      </c>
      <c r="H49" s="1">
        <f t="shared" si="9"/>
        <v>4600</v>
      </c>
    </row>
    <row r="50" spans="1:8" x14ac:dyDescent="0.2">
      <c r="A50">
        <f t="shared" si="10"/>
        <v>28</v>
      </c>
      <c r="B50">
        <f t="shared" si="11"/>
        <v>1398903209</v>
      </c>
      <c r="C50">
        <f t="shared" si="12"/>
        <v>0.65141506942520622</v>
      </c>
      <c r="D50" t="str">
        <f t="shared" si="13"/>
        <v>Good</v>
      </c>
      <c r="E50">
        <f t="shared" si="14"/>
        <v>2600</v>
      </c>
      <c r="F50">
        <f t="shared" si="7"/>
        <v>2500</v>
      </c>
      <c r="G50">
        <f t="shared" si="8"/>
        <v>0</v>
      </c>
      <c r="H50" s="1">
        <f t="shared" si="9"/>
        <v>5000</v>
      </c>
    </row>
    <row r="51" spans="1:8" x14ac:dyDescent="0.2">
      <c r="A51">
        <f t="shared" si="10"/>
        <v>29</v>
      </c>
      <c r="B51">
        <f t="shared" si="11"/>
        <v>1715044195</v>
      </c>
      <c r="C51">
        <f t="shared" si="12"/>
        <v>0.79862968800525636</v>
      </c>
      <c r="D51" t="str">
        <f t="shared" si="13"/>
        <v>Good</v>
      </c>
      <c r="E51">
        <f t="shared" si="14"/>
        <v>2600</v>
      </c>
      <c r="F51">
        <f t="shared" si="7"/>
        <v>2500</v>
      </c>
      <c r="G51">
        <f t="shared" si="8"/>
        <v>0</v>
      </c>
      <c r="H51" s="1">
        <f t="shared" si="9"/>
        <v>5000</v>
      </c>
    </row>
    <row r="52" spans="1:8" x14ac:dyDescent="0.2">
      <c r="A52">
        <f t="shared" si="10"/>
        <v>30</v>
      </c>
      <c r="B52">
        <f t="shared" si="11"/>
        <v>74569572</v>
      </c>
      <c r="C52">
        <f t="shared" si="12"/>
        <v>3.4724162907676846E-2</v>
      </c>
      <c r="D52" t="str">
        <f t="shared" si="13"/>
        <v>Good</v>
      </c>
      <c r="E52">
        <f t="shared" si="14"/>
        <v>2300</v>
      </c>
      <c r="F52">
        <f t="shared" si="7"/>
        <v>2300</v>
      </c>
      <c r="G52">
        <f t="shared" si="8"/>
        <v>200</v>
      </c>
      <c r="H52" s="1">
        <f t="shared" si="9"/>
        <v>4600</v>
      </c>
    </row>
    <row r="53" spans="1:8" x14ac:dyDescent="0.2">
      <c r="A53">
        <f t="shared" si="10"/>
        <v>31</v>
      </c>
      <c r="B53">
        <f t="shared" si="11"/>
        <v>160124644</v>
      </c>
      <c r="C53">
        <f t="shared" si="12"/>
        <v>7.4563847889454971E-2</v>
      </c>
      <c r="D53" t="str">
        <f t="shared" si="13"/>
        <v>Good</v>
      </c>
      <c r="E53">
        <f t="shared" si="14"/>
        <v>2300</v>
      </c>
      <c r="F53">
        <f t="shared" si="7"/>
        <v>2300</v>
      </c>
      <c r="G53">
        <f t="shared" si="8"/>
        <v>200</v>
      </c>
      <c r="H53" s="1">
        <f t="shared" si="9"/>
        <v>4600</v>
      </c>
    </row>
    <row r="54" spans="1:8" x14ac:dyDescent="0.2">
      <c r="A54">
        <f t="shared" si="10"/>
        <v>32</v>
      </c>
      <c r="B54">
        <f t="shared" si="11"/>
        <v>1417659905</v>
      </c>
      <c r="C54">
        <f t="shared" si="12"/>
        <v>0.66014933663427333</v>
      </c>
      <c r="D54" t="str">
        <f t="shared" si="13"/>
        <v>Good</v>
      </c>
      <c r="E54">
        <f t="shared" si="14"/>
        <v>2600</v>
      </c>
      <c r="F54">
        <f t="shared" si="7"/>
        <v>2500</v>
      </c>
      <c r="G54">
        <f t="shared" si="8"/>
        <v>0</v>
      </c>
      <c r="H54" s="1">
        <f t="shared" si="9"/>
        <v>5000</v>
      </c>
    </row>
    <row r="55" spans="1:8" x14ac:dyDescent="0.2">
      <c r="A55">
        <f t="shared" si="10"/>
        <v>33</v>
      </c>
      <c r="B55">
        <f t="shared" si="11"/>
        <v>1278737758</v>
      </c>
      <c r="C55">
        <f t="shared" si="12"/>
        <v>0.59545867079657444</v>
      </c>
      <c r="D55" t="str">
        <f t="shared" si="13"/>
        <v>Good</v>
      </c>
      <c r="E55">
        <f t="shared" si="14"/>
        <v>2500</v>
      </c>
      <c r="F55">
        <f t="shared" si="7"/>
        <v>2500</v>
      </c>
      <c r="G55">
        <f t="shared" si="8"/>
        <v>0</v>
      </c>
      <c r="H55" s="1">
        <f t="shared" si="9"/>
        <v>5000</v>
      </c>
    </row>
    <row r="56" spans="1:8" x14ac:dyDescent="0.2">
      <c r="A56">
        <f t="shared" si="10"/>
        <v>34</v>
      </c>
      <c r="B56">
        <f t="shared" si="11"/>
        <v>728937418</v>
      </c>
      <c r="C56">
        <f t="shared" si="12"/>
        <v>0.33943793659072274</v>
      </c>
      <c r="D56" t="str">
        <f t="shared" si="13"/>
        <v>Good</v>
      </c>
      <c r="E56">
        <f t="shared" si="14"/>
        <v>2400</v>
      </c>
      <c r="F56">
        <f t="shared" si="7"/>
        <v>2400</v>
      </c>
      <c r="G56">
        <f t="shared" si="8"/>
        <v>100</v>
      </c>
      <c r="H56" s="1">
        <f t="shared" si="9"/>
        <v>4800</v>
      </c>
    </row>
    <row r="57" spans="1:8" x14ac:dyDescent="0.2">
      <c r="A57">
        <f t="shared" si="10"/>
        <v>35</v>
      </c>
      <c r="B57">
        <f t="shared" si="11"/>
        <v>856756079</v>
      </c>
      <c r="C57">
        <f t="shared" si="12"/>
        <v>0.39895813884165049</v>
      </c>
      <c r="D57" t="str">
        <f t="shared" si="13"/>
        <v>Good</v>
      </c>
      <c r="E57">
        <f t="shared" si="14"/>
        <v>2500</v>
      </c>
      <c r="F57">
        <f t="shared" si="7"/>
        <v>2500</v>
      </c>
      <c r="G57">
        <f t="shared" si="8"/>
        <v>0</v>
      </c>
      <c r="H57" s="1">
        <f t="shared" si="9"/>
        <v>5000</v>
      </c>
    </row>
    <row r="58" spans="1:8" x14ac:dyDescent="0.2">
      <c r="A58">
        <f t="shared" si="10"/>
        <v>36</v>
      </c>
      <c r="B58">
        <f t="shared" si="11"/>
        <v>1621344506</v>
      </c>
      <c r="C58">
        <f t="shared" si="12"/>
        <v>0.75499737018486357</v>
      </c>
      <c r="D58" t="str">
        <f t="shared" si="13"/>
        <v>Good</v>
      </c>
      <c r="E58">
        <f t="shared" si="14"/>
        <v>2600</v>
      </c>
      <c r="F58">
        <f t="shared" si="7"/>
        <v>2500</v>
      </c>
      <c r="G58">
        <f t="shared" si="8"/>
        <v>0</v>
      </c>
      <c r="H58" s="1">
        <f t="shared" si="9"/>
        <v>5000</v>
      </c>
    </row>
    <row r="59" spans="1:8" x14ac:dyDescent="0.2">
      <c r="A59">
        <f t="shared" si="10"/>
        <v>37</v>
      </c>
      <c r="B59">
        <f t="shared" si="11"/>
        <v>1516893447</v>
      </c>
      <c r="C59">
        <f t="shared" si="12"/>
        <v>0.70635855556761784</v>
      </c>
      <c r="D59" t="str">
        <f t="shared" si="13"/>
        <v>Good</v>
      </c>
      <c r="E59">
        <f t="shared" si="14"/>
        <v>2600</v>
      </c>
      <c r="F59">
        <f t="shared" si="7"/>
        <v>2500</v>
      </c>
      <c r="G59">
        <f t="shared" si="8"/>
        <v>0</v>
      </c>
      <c r="H59" s="1">
        <f t="shared" si="9"/>
        <v>5000</v>
      </c>
    </row>
    <row r="60" spans="1:8" x14ac:dyDescent="0.2">
      <c r="A60">
        <f t="shared" si="10"/>
        <v>38</v>
      </c>
      <c r="B60">
        <f t="shared" si="11"/>
        <v>502084433</v>
      </c>
      <c r="C60">
        <f t="shared" si="12"/>
        <v>0.23380128351682858</v>
      </c>
      <c r="D60" t="str">
        <f t="shared" si="13"/>
        <v>Good</v>
      </c>
      <c r="E60">
        <f t="shared" si="14"/>
        <v>2400</v>
      </c>
      <c r="F60">
        <f t="shared" si="7"/>
        <v>2400</v>
      </c>
      <c r="G60">
        <f t="shared" si="8"/>
        <v>100</v>
      </c>
      <c r="H60" s="1">
        <f t="shared" si="9"/>
        <v>4800</v>
      </c>
    </row>
    <row r="61" spans="1:8" x14ac:dyDescent="0.2">
      <c r="A61">
        <f t="shared" si="10"/>
        <v>39</v>
      </c>
      <c r="B61">
        <f t="shared" si="11"/>
        <v>2069594256</v>
      </c>
      <c r="C61">
        <f t="shared" si="12"/>
        <v>0.96372992590243456</v>
      </c>
      <c r="D61" t="str">
        <f t="shared" si="13"/>
        <v>Bad</v>
      </c>
      <c r="E61">
        <f t="shared" si="14"/>
        <v>1600</v>
      </c>
      <c r="F61">
        <f t="shared" si="7"/>
        <v>1600</v>
      </c>
      <c r="G61">
        <f t="shared" si="8"/>
        <v>900</v>
      </c>
      <c r="H61" s="1">
        <f t="shared" si="9"/>
        <v>3200</v>
      </c>
    </row>
    <row r="62" spans="1:8" x14ac:dyDescent="0.2">
      <c r="A62">
        <f t="shared" si="10"/>
        <v>40</v>
      </c>
      <c r="B62">
        <f t="shared" si="11"/>
        <v>1877808021</v>
      </c>
      <c r="C62">
        <f t="shared" si="12"/>
        <v>0.874422500782843</v>
      </c>
      <c r="D62" t="str">
        <f t="shared" si="13"/>
        <v>Bad</v>
      </c>
      <c r="E62">
        <f t="shared" si="14"/>
        <v>1600</v>
      </c>
      <c r="F62">
        <f t="shared" si="7"/>
        <v>1600</v>
      </c>
      <c r="G62">
        <f t="shared" si="8"/>
        <v>900</v>
      </c>
      <c r="H62" s="1">
        <f t="shared" si="9"/>
        <v>3200</v>
      </c>
    </row>
    <row r="63" spans="1:8" x14ac:dyDescent="0.2">
      <c r="A63">
        <f t="shared" si="10"/>
        <v>41</v>
      </c>
      <c r="B63">
        <f t="shared" si="11"/>
        <v>1899510523</v>
      </c>
      <c r="C63">
        <f t="shared" si="12"/>
        <v>0.88452851580666769</v>
      </c>
      <c r="D63" t="str">
        <f t="shared" si="13"/>
        <v>Bad</v>
      </c>
      <c r="E63">
        <f t="shared" si="14"/>
        <v>1600</v>
      </c>
      <c r="F63">
        <f t="shared" si="7"/>
        <v>1600</v>
      </c>
      <c r="G63">
        <f t="shared" si="8"/>
        <v>900</v>
      </c>
      <c r="H63" s="1">
        <f t="shared" si="9"/>
        <v>3200</v>
      </c>
    </row>
    <row r="64" spans="1:8" x14ac:dyDescent="0.2">
      <c r="A64">
        <f t="shared" si="10"/>
        <v>42</v>
      </c>
      <c r="B64">
        <f t="shared" si="11"/>
        <v>1581241647</v>
      </c>
      <c r="C64">
        <f t="shared" si="12"/>
        <v>0.73632302122950699</v>
      </c>
      <c r="D64" t="str">
        <f t="shared" si="13"/>
        <v>Good</v>
      </c>
      <c r="E64">
        <f t="shared" si="14"/>
        <v>2600</v>
      </c>
      <c r="F64">
        <f t="shared" si="7"/>
        <v>2500</v>
      </c>
      <c r="G64">
        <f t="shared" si="8"/>
        <v>0</v>
      </c>
      <c r="H64" s="1">
        <f t="shared" si="9"/>
        <v>5000</v>
      </c>
    </row>
    <row r="65" spans="1:8" x14ac:dyDescent="0.2">
      <c r="A65">
        <f t="shared" si="10"/>
        <v>43</v>
      </c>
      <c r="B65">
        <f t="shared" si="11"/>
        <v>1818007392</v>
      </c>
      <c r="C65">
        <f t="shared" si="12"/>
        <v>0.8465756628879233</v>
      </c>
      <c r="D65" t="str">
        <f t="shared" si="13"/>
        <v>Bad</v>
      </c>
      <c r="E65">
        <f t="shared" si="14"/>
        <v>1500</v>
      </c>
      <c r="F65">
        <f t="shared" si="7"/>
        <v>1500</v>
      </c>
      <c r="G65">
        <f t="shared" si="8"/>
        <v>1000</v>
      </c>
      <c r="H65" s="1">
        <f t="shared" si="9"/>
        <v>3000</v>
      </c>
    </row>
    <row r="66" spans="1:8" x14ac:dyDescent="0.2">
      <c r="A66">
        <f t="shared" si="10"/>
        <v>44</v>
      </c>
      <c r="B66">
        <f t="shared" si="11"/>
        <v>1852685716</v>
      </c>
      <c r="C66">
        <f t="shared" si="12"/>
        <v>0.86272401589095782</v>
      </c>
      <c r="D66" t="str">
        <f t="shared" si="13"/>
        <v>Bad</v>
      </c>
      <c r="E66">
        <f t="shared" si="14"/>
        <v>1600</v>
      </c>
      <c r="F66">
        <f t="shared" si="7"/>
        <v>1600</v>
      </c>
      <c r="G66">
        <f t="shared" si="8"/>
        <v>900</v>
      </c>
      <c r="H66" s="1">
        <f t="shared" si="9"/>
        <v>3200</v>
      </c>
    </row>
    <row r="67" spans="1:8" x14ac:dyDescent="0.2">
      <c r="A67">
        <f t="shared" si="10"/>
        <v>45</v>
      </c>
      <c r="B67">
        <f t="shared" si="11"/>
        <v>575725200</v>
      </c>
      <c r="C67">
        <f t="shared" si="12"/>
        <v>0.26809293789234617</v>
      </c>
      <c r="D67" t="str">
        <f t="shared" si="13"/>
        <v>Good</v>
      </c>
      <c r="E67">
        <f t="shared" si="14"/>
        <v>2400</v>
      </c>
      <c r="F67">
        <f t="shared" si="7"/>
        <v>2400</v>
      </c>
      <c r="G67">
        <f t="shared" si="8"/>
        <v>100</v>
      </c>
      <c r="H67" s="1">
        <f t="shared" si="9"/>
        <v>4800</v>
      </c>
    </row>
    <row r="68" spans="1:8" x14ac:dyDescent="0.2">
      <c r="A68">
        <f t="shared" si="10"/>
        <v>46</v>
      </c>
      <c r="B68">
        <f t="shared" si="11"/>
        <v>651900906</v>
      </c>
      <c r="C68">
        <f t="shared" si="12"/>
        <v>0.3035650152264</v>
      </c>
      <c r="D68" t="str">
        <f t="shared" si="13"/>
        <v>Good</v>
      </c>
      <c r="E68">
        <f t="shared" si="14"/>
        <v>2400</v>
      </c>
      <c r="F68">
        <f t="shared" si="7"/>
        <v>2400</v>
      </c>
      <c r="G68">
        <f t="shared" si="8"/>
        <v>100</v>
      </c>
      <c r="H68" s="1">
        <f t="shared" si="9"/>
        <v>4800</v>
      </c>
    </row>
    <row r="69" spans="1:8" x14ac:dyDescent="0.2">
      <c r="A69">
        <f t="shared" si="10"/>
        <v>47</v>
      </c>
      <c r="B69">
        <f t="shared" si="11"/>
        <v>1036738036</v>
      </c>
      <c r="C69">
        <f t="shared" si="12"/>
        <v>0.48276876866946405</v>
      </c>
      <c r="D69" t="str">
        <f t="shared" si="13"/>
        <v>Good</v>
      </c>
      <c r="E69">
        <f t="shared" si="14"/>
        <v>2500</v>
      </c>
      <c r="F69">
        <f t="shared" si="7"/>
        <v>2500</v>
      </c>
      <c r="G69">
        <f t="shared" si="8"/>
        <v>0</v>
      </c>
      <c r="H69" s="1">
        <f t="shared" si="9"/>
        <v>5000</v>
      </c>
    </row>
    <row r="70" spans="1:8" x14ac:dyDescent="0.2">
      <c r="A70">
        <f t="shared" si="10"/>
        <v>48</v>
      </c>
      <c r="B70">
        <f t="shared" si="11"/>
        <v>773637182</v>
      </c>
      <c r="C70">
        <f t="shared" si="12"/>
        <v>0.36025288624700758</v>
      </c>
      <c r="D70" t="str">
        <f t="shared" si="13"/>
        <v>Good</v>
      </c>
      <c r="E70">
        <f t="shared" si="14"/>
        <v>2400</v>
      </c>
      <c r="F70">
        <f t="shared" si="7"/>
        <v>2400</v>
      </c>
      <c r="G70">
        <f t="shared" si="8"/>
        <v>100</v>
      </c>
      <c r="H70" s="1">
        <f t="shared" si="9"/>
        <v>4800</v>
      </c>
    </row>
    <row r="71" spans="1:8" x14ac:dyDescent="0.2">
      <c r="A71">
        <f t="shared" si="10"/>
        <v>49</v>
      </c>
      <c r="B71">
        <f t="shared" si="11"/>
        <v>506413177</v>
      </c>
      <c r="C71">
        <f t="shared" si="12"/>
        <v>0.23581701202123287</v>
      </c>
      <c r="D71" t="str">
        <f t="shared" si="13"/>
        <v>Good</v>
      </c>
      <c r="E71">
        <f t="shared" si="14"/>
        <v>2400</v>
      </c>
      <c r="F71">
        <f t="shared" si="7"/>
        <v>2400</v>
      </c>
      <c r="G71">
        <f t="shared" si="8"/>
        <v>100</v>
      </c>
      <c r="H71" s="1">
        <f t="shared" si="9"/>
        <v>4800</v>
      </c>
    </row>
    <row r="72" spans="1:8" x14ac:dyDescent="0.2">
      <c r="A72">
        <f t="shared" si="10"/>
        <v>50</v>
      </c>
      <c r="B72">
        <f t="shared" si="11"/>
        <v>1808350666</v>
      </c>
      <c r="C72">
        <f t="shared" si="12"/>
        <v>0.84207889942549119</v>
      </c>
      <c r="D72" t="str">
        <f t="shared" si="13"/>
        <v>Bad</v>
      </c>
      <c r="E72">
        <f t="shared" si="14"/>
        <v>1500</v>
      </c>
      <c r="F72">
        <f t="shared" si="7"/>
        <v>1500</v>
      </c>
      <c r="G72">
        <f t="shared" si="8"/>
        <v>1000</v>
      </c>
      <c r="H72" s="1">
        <f t="shared" si="9"/>
        <v>3000</v>
      </c>
    </row>
    <row r="73" spans="1:8" x14ac:dyDescent="0.2">
      <c r="A73">
        <f t="shared" si="10"/>
        <v>51</v>
      </c>
      <c r="B73">
        <f t="shared" si="11"/>
        <v>613365359</v>
      </c>
      <c r="C73">
        <f t="shared" si="12"/>
        <v>0.28562050279491602</v>
      </c>
      <c r="D73" t="str">
        <f t="shared" si="13"/>
        <v>Good</v>
      </c>
      <c r="E73">
        <f t="shared" si="14"/>
        <v>2400</v>
      </c>
      <c r="F73">
        <f t="shared" si="7"/>
        <v>2400</v>
      </c>
      <c r="G73">
        <f t="shared" si="8"/>
        <v>100</v>
      </c>
      <c r="H73" s="1">
        <f t="shared" si="9"/>
        <v>4800</v>
      </c>
    </row>
    <row r="74" spans="1:8" x14ac:dyDescent="0.2">
      <c r="A74">
        <f t="shared" si="10"/>
        <v>52</v>
      </c>
      <c r="B74">
        <f t="shared" si="11"/>
        <v>1909861001</v>
      </c>
      <c r="C74">
        <f t="shared" si="12"/>
        <v>0.88934833271864255</v>
      </c>
      <c r="D74" t="str">
        <f t="shared" si="13"/>
        <v>Bad</v>
      </c>
      <c r="E74">
        <f t="shared" si="14"/>
        <v>1600</v>
      </c>
      <c r="F74">
        <f t="shared" si="7"/>
        <v>1600</v>
      </c>
      <c r="G74">
        <f t="shared" si="8"/>
        <v>900</v>
      </c>
      <c r="H74" s="1">
        <f t="shared" si="9"/>
        <v>3200</v>
      </c>
    </row>
    <row r="75" spans="1:8" x14ac:dyDescent="0.2">
      <c r="A75">
        <f t="shared" si="10"/>
        <v>53</v>
      </c>
      <c r="B75">
        <f t="shared" si="11"/>
        <v>1595549986</v>
      </c>
      <c r="C75">
        <f t="shared" si="12"/>
        <v>0.74298586079058515</v>
      </c>
      <c r="D75" t="str">
        <f t="shared" si="13"/>
        <v>Good</v>
      </c>
      <c r="E75">
        <f t="shared" si="14"/>
        <v>2600</v>
      </c>
      <c r="F75">
        <f t="shared" si="7"/>
        <v>2500</v>
      </c>
      <c r="G75">
        <f t="shared" si="8"/>
        <v>0</v>
      </c>
      <c r="H75" s="1">
        <f t="shared" si="9"/>
        <v>5000</v>
      </c>
    </row>
    <row r="76" spans="1:8" x14ac:dyDescent="0.2">
      <c r="A76">
        <f t="shared" si="10"/>
        <v>54</v>
      </c>
      <c r="B76">
        <f t="shared" si="11"/>
        <v>1780092501</v>
      </c>
      <c r="C76">
        <f t="shared" si="12"/>
        <v>0.82892016592850915</v>
      </c>
      <c r="D76" t="str">
        <f t="shared" si="13"/>
        <v>Bad</v>
      </c>
      <c r="E76">
        <f t="shared" si="14"/>
        <v>1500</v>
      </c>
      <c r="F76">
        <f t="shared" si="7"/>
        <v>1500</v>
      </c>
      <c r="G76">
        <f t="shared" si="8"/>
        <v>1000</v>
      </c>
      <c r="H76" s="1">
        <f t="shared" si="9"/>
        <v>3000</v>
      </c>
    </row>
    <row r="77" spans="1:8" x14ac:dyDescent="0.2">
      <c r="A77">
        <f t="shared" si="10"/>
        <v>55</v>
      </c>
      <c r="B77">
        <f t="shared" si="11"/>
        <v>272272191</v>
      </c>
      <c r="C77">
        <f t="shared" si="12"/>
        <v>0.12678661901819827</v>
      </c>
      <c r="D77" t="str">
        <f t="shared" si="13"/>
        <v>Good</v>
      </c>
      <c r="E77">
        <f t="shared" si="14"/>
        <v>2300</v>
      </c>
      <c r="F77">
        <f t="shared" si="7"/>
        <v>2300</v>
      </c>
      <c r="G77">
        <f t="shared" si="8"/>
        <v>200</v>
      </c>
      <c r="H77" s="1">
        <f t="shared" si="9"/>
        <v>4600</v>
      </c>
    </row>
    <row r="78" spans="1:8" x14ac:dyDescent="0.2">
      <c r="A78">
        <f t="shared" si="10"/>
        <v>56</v>
      </c>
      <c r="B78">
        <f t="shared" si="11"/>
        <v>790840268</v>
      </c>
      <c r="C78">
        <f t="shared" si="12"/>
        <v>0.36826369742316367</v>
      </c>
      <c r="D78" t="str">
        <f t="shared" si="13"/>
        <v>Good</v>
      </c>
      <c r="E78">
        <f t="shared" si="14"/>
        <v>2400</v>
      </c>
      <c r="F78">
        <f t="shared" si="7"/>
        <v>2400</v>
      </c>
      <c r="G78">
        <f t="shared" si="8"/>
        <v>100</v>
      </c>
      <c r="H78" s="1">
        <f t="shared" si="9"/>
        <v>4800</v>
      </c>
    </row>
    <row r="79" spans="1:8" x14ac:dyDescent="0.2">
      <c r="A79">
        <f t="shared" si="10"/>
        <v>57</v>
      </c>
      <c r="B79">
        <f t="shared" si="11"/>
        <v>1875870881</v>
      </c>
      <c r="C79">
        <f t="shared" si="12"/>
        <v>0.87352044967632758</v>
      </c>
      <c r="D79" t="str">
        <f t="shared" si="13"/>
        <v>Bad</v>
      </c>
      <c r="E79">
        <f t="shared" si="14"/>
        <v>1600</v>
      </c>
      <c r="F79">
        <f t="shared" si="7"/>
        <v>1600</v>
      </c>
      <c r="G79">
        <f t="shared" si="8"/>
        <v>900</v>
      </c>
      <c r="H79" s="1">
        <f t="shared" si="9"/>
        <v>3200</v>
      </c>
    </row>
    <row r="80" spans="1:8" x14ac:dyDescent="0.2">
      <c r="A80">
        <f t="shared" si="10"/>
        <v>58</v>
      </c>
      <c r="B80">
        <f t="shared" si="11"/>
        <v>1554253248</v>
      </c>
      <c r="C80">
        <f t="shared" si="12"/>
        <v>0.72375556860293988</v>
      </c>
      <c r="D80" t="str">
        <f t="shared" si="13"/>
        <v>Good</v>
      </c>
      <c r="E80">
        <f t="shared" si="14"/>
        <v>2600</v>
      </c>
      <c r="F80">
        <f t="shared" si="7"/>
        <v>2500</v>
      </c>
      <c r="G80">
        <f t="shared" si="8"/>
        <v>0</v>
      </c>
      <c r="H80" s="1">
        <f t="shared" si="9"/>
        <v>5000</v>
      </c>
    </row>
    <row r="81" spans="1:8" x14ac:dyDescent="0.2">
      <c r="A81">
        <f t="shared" si="10"/>
        <v>59</v>
      </c>
      <c r="B81">
        <f t="shared" si="11"/>
        <v>1343034916</v>
      </c>
      <c r="C81">
        <f t="shared" si="12"/>
        <v>0.62539936817502573</v>
      </c>
      <c r="D81" t="str">
        <f t="shared" si="13"/>
        <v>Good</v>
      </c>
      <c r="E81">
        <f t="shared" si="14"/>
        <v>2600</v>
      </c>
      <c r="F81">
        <f t="shared" si="7"/>
        <v>2500</v>
      </c>
      <c r="G81">
        <f t="shared" si="8"/>
        <v>0</v>
      </c>
      <c r="H81" s="1">
        <f t="shared" si="9"/>
        <v>5000</v>
      </c>
    </row>
    <row r="82" spans="1:8" x14ac:dyDescent="0.2">
      <c r="A82">
        <f t="shared" si="10"/>
        <v>60</v>
      </c>
      <c r="B82">
        <f t="shared" si="11"/>
        <v>1186997483</v>
      </c>
      <c r="C82">
        <f t="shared" si="12"/>
        <v>0.55273877622221534</v>
      </c>
      <c r="D82" t="str">
        <f t="shared" si="13"/>
        <v>Good</v>
      </c>
      <c r="E82">
        <f t="shared" si="14"/>
        <v>2500</v>
      </c>
      <c r="F82">
        <f t="shared" si="7"/>
        <v>2500</v>
      </c>
      <c r="G82">
        <f t="shared" si="8"/>
        <v>0</v>
      </c>
      <c r="H82" s="1">
        <f t="shared" si="9"/>
        <v>5000</v>
      </c>
    </row>
    <row r="83" spans="1:8" x14ac:dyDescent="0.2">
      <c r="A83">
        <f t="shared" si="10"/>
        <v>61</v>
      </c>
      <c r="B83">
        <f t="shared" si="11"/>
        <v>743394039</v>
      </c>
      <c r="C83">
        <f t="shared" si="12"/>
        <v>0.34616982533883761</v>
      </c>
      <c r="D83" t="str">
        <f t="shared" si="13"/>
        <v>Good</v>
      </c>
      <c r="E83">
        <f t="shared" si="14"/>
        <v>2400</v>
      </c>
      <c r="F83">
        <f t="shared" si="7"/>
        <v>2400</v>
      </c>
      <c r="G83">
        <f t="shared" si="8"/>
        <v>100</v>
      </c>
      <c r="H83" s="1">
        <f t="shared" si="9"/>
        <v>4800</v>
      </c>
    </row>
    <row r="84" spans="1:8" x14ac:dyDescent="0.2">
      <c r="A84">
        <f t="shared" si="10"/>
        <v>62</v>
      </c>
      <c r="B84">
        <f t="shared" si="11"/>
        <v>1163533115</v>
      </c>
      <c r="C84">
        <f t="shared" si="12"/>
        <v>0.54181232840838489</v>
      </c>
      <c r="D84" t="str">
        <f t="shared" si="13"/>
        <v>Good</v>
      </c>
      <c r="E84">
        <f t="shared" si="14"/>
        <v>2500</v>
      </c>
      <c r="F84">
        <f t="shared" si="7"/>
        <v>2500</v>
      </c>
      <c r="G84">
        <f t="shared" si="8"/>
        <v>0</v>
      </c>
      <c r="H84" s="1">
        <f t="shared" si="9"/>
        <v>5000</v>
      </c>
    </row>
    <row r="85" spans="1:8" x14ac:dyDescent="0.2">
      <c r="A85">
        <f t="shared" si="10"/>
        <v>63</v>
      </c>
      <c r="B85">
        <f t="shared" si="11"/>
        <v>1514752111</v>
      </c>
      <c r="C85">
        <f t="shared" si="12"/>
        <v>0.70536141828883503</v>
      </c>
      <c r="D85" t="str">
        <f t="shared" si="13"/>
        <v>Good</v>
      </c>
      <c r="E85">
        <f t="shared" si="14"/>
        <v>2600</v>
      </c>
      <c r="F85">
        <f t="shared" si="7"/>
        <v>2500</v>
      </c>
      <c r="G85">
        <f t="shared" si="8"/>
        <v>0</v>
      </c>
      <c r="H85" s="1">
        <f t="shared" si="9"/>
        <v>5000</v>
      </c>
    </row>
    <row r="86" spans="1:8" x14ac:dyDescent="0.2">
      <c r="A86">
        <f t="shared" si="10"/>
        <v>64</v>
      </c>
      <c r="B86">
        <f t="shared" si="11"/>
        <v>1019872280</v>
      </c>
      <c r="C86">
        <f t="shared" si="12"/>
        <v>0.47491503901542864</v>
      </c>
      <c r="D86" t="str">
        <f t="shared" si="13"/>
        <v>Good</v>
      </c>
      <c r="E86">
        <f t="shared" si="14"/>
        <v>2500</v>
      </c>
      <c r="F86">
        <f t="shared" si="7"/>
        <v>2500</v>
      </c>
      <c r="G86">
        <f t="shared" si="8"/>
        <v>0</v>
      </c>
      <c r="H86" s="1">
        <f t="shared" si="9"/>
        <v>5000</v>
      </c>
    </row>
    <row r="87" spans="1:8" x14ac:dyDescent="0.2">
      <c r="A87">
        <f t="shared" si="10"/>
        <v>65</v>
      </c>
      <c r="B87">
        <f t="shared" si="11"/>
        <v>778717494</v>
      </c>
      <c r="C87">
        <f t="shared" si="12"/>
        <v>0.36261859087395415</v>
      </c>
      <c r="D87" t="str">
        <f t="shared" si="13"/>
        <v>Good</v>
      </c>
      <c r="E87">
        <f t="shared" ref="E87:E150" si="15">IF(D87="Good",VLOOKUP(C87,good_weather,3,TRUE),VLOOKUP(C87,poor_weather,3,TRUE))</f>
        <v>2400</v>
      </c>
      <c r="F87">
        <f t="shared" ref="F87:F150" si="16">MIN(E87,$P$7)</f>
        <v>2400</v>
      </c>
      <c r="G87">
        <f t="shared" ref="G87:G150" si="17">MAX($P$7-F87,0)</f>
        <v>100</v>
      </c>
      <c r="H87" s="1">
        <f t="shared" ref="H87:H150" si="18">F87*$P$13</f>
        <v>4800</v>
      </c>
    </row>
    <row r="88" spans="1:8" x14ac:dyDescent="0.2">
      <c r="A88">
        <f t="shared" ref="A88:A151" si="19">+A87+1</f>
        <v>66</v>
      </c>
      <c r="B88">
        <f t="shared" ref="B88:B151" si="20">MOD($C$18*B87+$C$17,$C$19)</f>
        <v>2139354728</v>
      </c>
      <c r="C88">
        <f t="shared" ref="C88:C151" si="21">B88/$C$19</f>
        <v>0.99621467711227696</v>
      </c>
      <c r="D88" t="str">
        <f t="shared" ref="D88:D151" si="22">VLOOKUP(C88,$R$2:$T$3,3,TRUE)</f>
        <v>Bad</v>
      </c>
      <c r="E88">
        <f t="shared" si="15"/>
        <v>1600</v>
      </c>
      <c r="F88">
        <f t="shared" si="16"/>
        <v>1600</v>
      </c>
      <c r="G88">
        <f t="shared" si="17"/>
        <v>900</v>
      </c>
      <c r="H88" s="1">
        <f t="shared" si="18"/>
        <v>3200</v>
      </c>
    </row>
    <row r="89" spans="1:8" x14ac:dyDescent="0.2">
      <c r="A89">
        <f t="shared" si="19"/>
        <v>67</v>
      </c>
      <c r="B89">
        <f t="shared" si="20"/>
        <v>1815989663</v>
      </c>
      <c r="C89">
        <f t="shared" si="21"/>
        <v>0.8456360846039076</v>
      </c>
      <c r="D89" t="str">
        <f t="shared" si="22"/>
        <v>Bad</v>
      </c>
      <c r="E89">
        <f t="shared" si="15"/>
        <v>1500</v>
      </c>
      <c r="F89">
        <f t="shared" si="16"/>
        <v>1500</v>
      </c>
      <c r="G89">
        <f t="shared" si="17"/>
        <v>1000</v>
      </c>
      <c r="H89" s="1">
        <f t="shared" si="18"/>
        <v>3000</v>
      </c>
    </row>
    <row r="90" spans="1:8" x14ac:dyDescent="0.2">
      <c r="A90">
        <f t="shared" si="19"/>
        <v>68</v>
      </c>
      <c r="B90">
        <f t="shared" si="20"/>
        <v>152969118</v>
      </c>
      <c r="C90">
        <f t="shared" si="21"/>
        <v>7.1231796439379352E-2</v>
      </c>
      <c r="D90" t="str">
        <f t="shared" si="22"/>
        <v>Good</v>
      </c>
      <c r="E90">
        <f t="shared" si="15"/>
        <v>2300</v>
      </c>
      <c r="F90">
        <f t="shared" si="16"/>
        <v>2300</v>
      </c>
      <c r="G90">
        <f t="shared" si="17"/>
        <v>200</v>
      </c>
      <c r="H90" s="1">
        <f t="shared" si="18"/>
        <v>4600</v>
      </c>
    </row>
    <row r="91" spans="1:8" x14ac:dyDescent="0.2">
      <c r="A91">
        <f t="shared" si="19"/>
        <v>69</v>
      </c>
      <c r="B91">
        <f t="shared" si="20"/>
        <v>1413818655</v>
      </c>
      <c r="C91">
        <f t="shared" si="21"/>
        <v>0.65836061521356959</v>
      </c>
      <c r="D91" t="str">
        <f t="shared" si="22"/>
        <v>Good</v>
      </c>
      <c r="E91">
        <f t="shared" si="15"/>
        <v>2600</v>
      </c>
      <c r="F91">
        <f t="shared" si="16"/>
        <v>2500</v>
      </c>
      <c r="G91">
        <f t="shared" si="17"/>
        <v>0</v>
      </c>
      <c r="H91" s="1">
        <f t="shared" si="18"/>
        <v>5000</v>
      </c>
    </row>
    <row r="92" spans="1:8" x14ac:dyDescent="0.2">
      <c r="A92">
        <f t="shared" si="19"/>
        <v>70</v>
      </c>
      <c r="B92">
        <f t="shared" si="20"/>
        <v>1143358418</v>
      </c>
      <c r="C92">
        <f t="shared" si="21"/>
        <v>0.53241775302794658</v>
      </c>
      <c r="D92" t="str">
        <f t="shared" si="22"/>
        <v>Good</v>
      </c>
      <c r="E92">
        <f t="shared" si="15"/>
        <v>2500</v>
      </c>
      <c r="F92">
        <f t="shared" si="16"/>
        <v>2500</v>
      </c>
      <c r="G92">
        <f t="shared" si="17"/>
        <v>0</v>
      </c>
      <c r="H92" s="1">
        <f t="shared" si="18"/>
        <v>5000</v>
      </c>
    </row>
    <row r="93" spans="1:8" x14ac:dyDescent="0.2">
      <c r="A93">
        <f t="shared" si="19"/>
        <v>71</v>
      </c>
      <c r="B93">
        <f t="shared" si="20"/>
        <v>1741035858</v>
      </c>
      <c r="C93">
        <f t="shared" si="21"/>
        <v>0.81073299926274134</v>
      </c>
      <c r="D93" t="str">
        <f t="shared" si="22"/>
        <v>Bad</v>
      </c>
      <c r="E93">
        <f t="shared" si="15"/>
        <v>1500</v>
      </c>
      <c r="F93">
        <f t="shared" si="16"/>
        <v>1500</v>
      </c>
      <c r="G93">
        <f t="shared" si="17"/>
        <v>1000</v>
      </c>
      <c r="H93" s="1">
        <f t="shared" si="18"/>
        <v>3000</v>
      </c>
    </row>
    <row r="94" spans="1:8" x14ac:dyDescent="0.2">
      <c r="A94">
        <f t="shared" si="19"/>
        <v>72</v>
      </c>
      <c r="B94">
        <f t="shared" si="20"/>
        <v>977269272</v>
      </c>
      <c r="C94">
        <f t="shared" si="21"/>
        <v>0.45507646745772867</v>
      </c>
      <c r="D94" t="str">
        <f t="shared" si="22"/>
        <v>Good</v>
      </c>
      <c r="E94">
        <f t="shared" si="15"/>
        <v>2500</v>
      </c>
      <c r="F94">
        <f t="shared" si="16"/>
        <v>2500</v>
      </c>
      <c r="G94">
        <f t="shared" si="17"/>
        <v>0</v>
      </c>
      <c r="H94" s="1">
        <f t="shared" si="18"/>
        <v>5000</v>
      </c>
    </row>
    <row r="95" spans="1:8" x14ac:dyDescent="0.2">
      <c r="A95">
        <f t="shared" si="19"/>
        <v>73</v>
      </c>
      <c r="B95">
        <f t="shared" si="20"/>
        <v>2009500136</v>
      </c>
      <c r="C95">
        <f t="shared" si="21"/>
        <v>0.935746420610578</v>
      </c>
      <c r="D95" t="str">
        <f t="shared" si="22"/>
        <v>Bad</v>
      </c>
      <c r="E95">
        <f t="shared" si="15"/>
        <v>1600</v>
      </c>
      <c r="F95">
        <f t="shared" si="16"/>
        <v>1600</v>
      </c>
      <c r="G95">
        <f t="shared" si="17"/>
        <v>900</v>
      </c>
      <c r="H95" s="1">
        <f t="shared" si="18"/>
        <v>3200</v>
      </c>
    </row>
    <row r="96" spans="1:8" x14ac:dyDescent="0.2">
      <c r="A96">
        <f t="shared" si="19"/>
        <v>74</v>
      </c>
      <c r="B96">
        <f t="shared" si="20"/>
        <v>1193247271</v>
      </c>
      <c r="C96">
        <f t="shared" si="21"/>
        <v>0.55564906054905105</v>
      </c>
      <c r="D96" t="str">
        <f t="shared" si="22"/>
        <v>Good</v>
      </c>
      <c r="E96">
        <f t="shared" si="15"/>
        <v>2500</v>
      </c>
      <c r="F96">
        <f t="shared" si="16"/>
        <v>2500</v>
      </c>
      <c r="G96">
        <f t="shared" si="17"/>
        <v>0</v>
      </c>
      <c r="H96" s="1">
        <f t="shared" si="18"/>
        <v>5000</v>
      </c>
    </row>
    <row r="97" spans="1:8" x14ac:dyDescent="0.2">
      <c r="A97">
        <f t="shared" si="19"/>
        <v>75</v>
      </c>
      <c r="B97">
        <f t="shared" si="20"/>
        <v>556882252</v>
      </c>
      <c r="C97">
        <f t="shared" si="21"/>
        <v>0.25931850646590743</v>
      </c>
      <c r="D97" t="str">
        <f t="shared" si="22"/>
        <v>Good</v>
      </c>
      <c r="E97">
        <f t="shared" si="15"/>
        <v>2400</v>
      </c>
      <c r="F97">
        <f t="shared" si="16"/>
        <v>2400</v>
      </c>
      <c r="G97">
        <f t="shared" si="17"/>
        <v>100</v>
      </c>
      <c r="H97" s="1">
        <f t="shared" si="18"/>
        <v>4800</v>
      </c>
    </row>
    <row r="98" spans="1:8" x14ac:dyDescent="0.2">
      <c r="A98">
        <f t="shared" si="19"/>
        <v>76</v>
      </c>
      <c r="B98">
        <f t="shared" si="20"/>
        <v>1786053626</v>
      </c>
      <c r="C98">
        <f t="shared" si="21"/>
        <v>0.83169603107110412</v>
      </c>
      <c r="D98" t="str">
        <f t="shared" si="22"/>
        <v>Bad</v>
      </c>
      <c r="E98">
        <f t="shared" si="15"/>
        <v>1500</v>
      </c>
      <c r="F98">
        <f t="shared" si="16"/>
        <v>1500</v>
      </c>
      <c r="G98">
        <f t="shared" si="17"/>
        <v>1000</v>
      </c>
      <c r="H98" s="1">
        <f t="shared" si="18"/>
        <v>3000</v>
      </c>
    </row>
    <row r="99" spans="1:8" x14ac:dyDescent="0.2">
      <c r="A99">
        <f t="shared" si="19"/>
        <v>77</v>
      </c>
      <c r="B99">
        <f t="shared" si="20"/>
        <v>1676652304</v>
      </c>
      <c r="C99">
        <f t="shared" si="21"/>
        <v>0.78075207061169305</v>
      </c>
      <c r="D99" t="str">
        <f t="shared" si="22"/>
        <v>Good</v>
      </c>
      <c r="E99">
        <f t="shared" si="15"/>
        <v>2600</v>
      </c>
      <c r="F99">
        <f t="shared" si="16"/>
        <v>2500</v>
      </c>
      <c r="G99">
        <f t="shared" si="17"/>
        <v>0</v>
      </c>
      <c r="H99" s="1">
        <f t="shared" si="18"/>
        <v>5000</v>
      </c>
    </row>
    <row r="100" spans="1:8" x14ac:dyDescent="0.2">
      <c r="A100">
        <f t="shared" si="19"/>
        <v>78</v>
      </c>
      <c r="B100">
        <f t="shared" si="20"/>
        <v>1214635282</v>
      </c>
      <c r="C100">
        <f t="shared" si="21"/>
        <v>0.56560862928890099</v>
      </c>
      <c r="D100" t="str">
        <f t="shared" si="22"/>
        <v>Good</v>
      </c>
      <c r="E100">
        <f t="shared" si="15"/>
        <v>2500</v>
      </c>
      <c r="F100">
        <f t="shared" si="16"/>
        <v>2500</v>
      </c>
      <c r="G100">
        <f t="shared" si="17"/>
        <v>0</v>
      </c>
      <c r="H100" s="1">
        <f t="shared" si="18"/>
        <v>5000</v>
      </c>
    </row>
    <row r="101" spans="1:8" x14ac:dyDescent="0.2">
      <c r="A101">
        <f t="shared" si="19"/>
        <v>79</v>
      </c>
      <c r="B101">
        <f t="shared" si="20"/>
        <v>1395414080</v>
      </c>
      <c r="C101">
        <f t="shared" si="21"/>
        <v>0.64979031712272683</v>
      </c>
      <c r="D101" t="str">
        <f t="shared" si="22"/>
        <v>Good</v>
      </c>
      <c r="E101">
        <f t="shared" si="15"/>
        <v>2600</v>
      </c>
      <c r="F101">
        <f t="shared" si="16"/>
        <v>2500</v>
      </c>
      <c r="G101">
        <f t="shared" si="17"/>
        <v>0</v>
      </c>
      <c r="H101" s="1">
        <f t="shared" si="18"/>
        <v>5000</v>
      </c>
    </row>
    <row r="102" spans="1:8" x14ac:dyDescent="0.2">
      <c r="A102">
        <f t="shared" si="19"/>
        <v>80</v>
      </c>
      <c r="B102">
        <f t="shared" si="20"/>
        <v>1055311561</v>
      </c>
      <c r="C102">
        <f t="shared" si="21"/>
        <v>0.49141774023483403</v>
      </c>
      <c r="D102" t="str">
        <f t="shared" si="22"/>
        <v>Good</v>
      </c>
      <c r="E102">
        <f t="shared" si="15"/>
        <v>2500</v>
      </c>
      <c r="F102">
        <f t="shared" si="16"/>
        <v>2500</v>
      </c>
      <c r="G102">
        <f t="shared" si="17"/>
        <v>0</v>
      </c>
      <c r="H102" s="1">
        <f t="shared" si="18"/>
        <v>5000</v>
      </c>
    </row>
    <row r="103" spans="1:8" x14ac:dyDescent="0.2">
      <c r="A103">
        <f t="shared" si="19"/>
        <v>81</v>
      </c>
      <c r="B103">
        <f t="shared" si="20"/>
        <v>1553743042</v>
      </c>
      <c r="C103">
        <f t="shared" si="21"/>
        <v>0.72351798542007706</v>
      </c>
      <c r="D103" t="str">
        <f t="shared" si="22"/>
        <v>Good</v>
      </c>
      <c r="E103">
        <f t="shared" si="15"/>
        <v>2600</v>
      </c>
      <c r="F103">
        <f t="shared" si="16"/>
        <v>2500</v>
      </c>
      <c r="G103">
        <f t="shared" si="17"/>
        <v>0</v>
      </c>
      <c r="H103" s="1">
        <f t="shared" si="18"/>
        <v>5000</v>
      </c>
    </row>
    <row r="104" spans="1:8" x14ac:dyDescent="0.2">
      <c r="A104">
        <f t="shared" si="19"/>
        <v>82</v>
      </c>
      <c r="B104">
        <f t="shared" si="20"/>
        <v>1357937262</v>
      </c>
      <c r="C104">
        <f t="shared" si="21"/>
        <v>0.63233881380052248</v>
      </c>
      <c r="D104" t="str">
        <f t="shared" si="22"/>
        <v>Good</v>
      </c>
      <c r="E104">
        <f t="shared" si="15"/>
        <v>2600</v>
      </c>
      <c r="F104">
        <f t="shared" si="16"/>
        <v>2500</v>
      </c>
      <c r="G104">
        <f t="shared" si="17"/>
        <v>0</v>
      </c>
      <c r="H104" s="1">
        <f t="shared" si="18"/>
        <v>5000</v>
      </c>
    </row>
    <row r="105" spans="1:8" x14ac:dyDescent="0.2">
      <c r="A105">
        <f t="shared" si="19"/>
        <v>83</v>
      </c>
      <c r="B105">
        <f t="shared" si="20"/>
        <v>395140006</v>
      </c>
      <c r="C105">
        <f t="shared" si="21"/>
        <v>0.18400140394643014</v>
      </c>
      <c r="D105" t="str">
        <f t="shared" si="22"/>
        <v>Good</v>
      </c>
      <c r="E105">
        <f t="shared" si="15"/>
        <v>2400</v>
      </c>
      <c r="F105">
        <f t="shared" si="16"/>
        <v>2400</v>
      </c>
      <c r="G105">
        <f t="shared" si="17"/>
        <v>100</v>
      </c>
      <c r="H105" s="1">
        <f t="shared" si="18"/>
        <v>4800</v>
      </c>
    </row>
    <row r="106" spans="1:8" x14ac:dyDescent="0.2">
      <c r="A106">
        <f t="shared" si="19"/>
        <v>84</v>
      </c>
      <c r="B106">
        <f t="shared" si="20"/>
        <v>2098422206</v>
      </c>
      <c r="C106">
        <f t="shared" si="21"/>
        <v>0.97715398621612881</v>
      </c>
      <c r="D106" t="str">
        <f t="shared" si="22"/>
        <v>Bad</v>
      </c>
      <c r="E106">
        <f t="shared" si="15"/>
        <v>1600</v>
      </c>
      <c r="F106">
        <f t="shared" si="16"/>
        <v>1600</v>
      </c>
      <c r="G106">
        <f t="shared" si="17"/>
        <v>900</v>
      </c>
      <c r="H106" s="1">
        <f t="shared" si="18"/>
        <v>3200</v>
      </c>
    </row>
    <row r="107" spans="1:8" x14ac:dyDescent="0.2">
      <c r="A107">
        <f t="shared" si="19"/>
        <v>85</v>
      </c>
      <c r="B107">
        <f t="shared" si="20"/>
        <v>1057859449</v>
      </c>
      <c r="C107">
        <f t="shared" si="21"/>
        <v>0.49260419304138242</v>
      </c>
      <c r="D107" t="str">
        <f t="shared" si="22"/>
        <v>Good</v>
      </c>
      <c r="E107">
        <f t="shared" si="15"/>
        <v>2500</v>
      </c>
      <c r="F107">
        <f t="shared" si="16"/>
        <v>2500</v>
      </c>
      <c r="G107">
        <f t="shared" si="17"/>
        <v>0</v>
      </c>
      <c r="H107" s="1">
        <f t="shared" si="18"/>
        <v>5000</v>
      </c>
    </row>
    <row r="108" spans="1:8" x14ac:dyDescent="0.2">
      <c r="A108">
        <f t="shared" si="19"/>
        <v>86</v>
      </c>
      <c r="B108">
        <f t="shared" si="20"/>
        <v>1426423718</v>
      </c>
      <c r="C108">
        <f t="shared" si="21"/>
        <v>0.664230305079478</v>
      </c>
      <c r="D108" t="str">
        <f t="shared" si="22"/>
        <v>Good</v>
      </c>
      <c r="E108">
        <f t="shared" si="15"/>
        <v>2600</v>
      </c>
      <c r="F108">
        <f t="shared" si="16"/>
        <v>2500</v>
      </c>
      <c r="G108">
        <f t="shared" si="17"/>
        <v>0</v>
      </c>
      <c r="H108" s="1">
        <f t="shared" si="18"/>
        <v>5000</v>
      </c>
    </row>
    <row r="109" spans="1:8" x14ac:dyDescent="0.2">
      <c r="A109">
        <f t="shared" si="19"/>
        <v>87</v>
      </c>
      <c r="B109">
        <f t="shared" si="20"/>
        <v>395771206</v>
      </c>
      <c r="C109">
        <f t="shared" si="21"/>
        <v>0.18429532935111567</v>
      </c>
      <c r="D109" t="str">
        <f t="shared" si="22"/>
        <v>Good</v>
      </c>
      <c r="E109">
        <f t="shared" si="15"/>
        <v>2400</v>
      </c>
      <c r="F109">
        <f t="shared" si="16"/>
        <v>2400</v>
      </c>
      <c r="G109">
        <f t="shared" si="17"/>
        <v>100</v>
      </c>
      <c r="H109" s="1">
        <f t="shared" si="18"/>
        <v>4800</v>
      </c>
    </row>
    <row r="110" spans="1:8" x14ac:dyDescent="0.2">
      <c r="A110">
        <f t="shared" si="19"/>
        <v>88</v>
      </c>
      <c r="B110">
        <f t="shared" si="20"/>
        <v>1969582371</v>
      </c>
      <c r="C110">
        <f t="shared" si="21"/>
        <v>0.91715826276557444</v>
      </c>
      <c r="D110" t="str">
        <f t="shared" si="22"/>
        <v>Bad</v>
      </c>
      <c r="E110">
        <f t="shared" si="15"/>
        <v>1600</v>
      </c>
      <c r="F110">
        <f t="shared" si="16"/>
        <v>1600</v>
      </c>
      <c r="G110">
        <f t="shared" si="17"/>
        <v>900</v>
      </c>
      <c r="H110" s="1">
        <f t="shared" si="18"/>
        <v>3200</v>
      </c>
    </row>
    <row r="111" spans="1:8" x14ac:dyDescent="0.2">
      <c r="A111">
        <f t="shared" si="19"/>
        <v>89</v>
      </c>
      <c r="B111">
        <f t="shared" si="20"/>
        <v>310268780</v>
      </c>
      <c r="C111">
        <f t="shared" si="21"/>
        <v>0.14448015957348057</v>
      </c>
      <c r="D111" t="str">
        <f t="shared" si="22"/>
        <v>Good</v>
      </c>
      <c r="E111">
        <f t="shared" si="15"/>
        <v>2300</v>
      </c>
      <c r="F111">
        <f t="shared" si="16"/>
        <v>2300</v>
      </c>
      <c r="G111">
        <f t="shared" si="17"/>
        <v>200</v>
      </c>
      <c r="H111" s="1">
        <f t="shared" si="18"/>
        <v>4600</v>
      </c>
    </row>
    <row r="112" spans="1:8" x14ac:dyDescent="0.2">
      <c r="A112">
        <f t="shared" si="19"/>
        <v>90</v>
      </c>
      <c r="B112">
        <f t="shared" si="20"/>
        <v>1596868432</v>
      </c>
      <c r="C112">
        <f t="shared" si="21"/>
        <v>0.74359981005247677</v>
      </c>
      <c r="D112" t="str">
        <f t="shared" si="22"/>
        <v>Good</v>
      </c>
      <c r="E112">
        <f t="shared" si="15"/>
        <v>2600</v>
      </c>
      <c r="F112">
        <f t="shared" si="16"/>
        <v>2500</v>
      </c>
      <c r="G112">
        <f t="shared" si="17"/>
        <v>0</v>
      </c>
      <c r="H112" s="1">
        <f t="shared" si="18"/>
        <v>5000</v>
      </c>
    </row>
    <row r="113" spans="1:8" x14ac:dyDescent="0.2">
      <c r="A113">
        <f t="shared" si="19"/>
        <v>91</v>
      </c>
      <c r="B113">
        <f t="shared" si="20"/>
        <v>316894306</v>
      </c>
      <c r="C113">
        <f t="shared" si="21"/>
        <v>0.14756541054116815</v>
      </c>
      <c r="D113" t="str">
        <f t="shared" si="22"/>
        <v>Good</v>
      </c>
      <c r="E113">
        <f t="shared" si="15"/>
        <v>2300</v>
      </c>
      <c r="F113">
        <f t="shared" si="16"/>
        <v>2300</v>
      </c>
      <c r="G113">
        <f t="shared" si="17"/>
        <v>200</v>
      </c>
      <c r="H113" s="1">
        <f t="shared" si="18"/>
        <v>4600</v>
      </c>
    </row>
    <row r="114" spans="1:8" x14ac:dyDescent="0.2">
      <c r="A114">
        <f t="shared" si="19"/>
        <v>92</v>
      </c>
      <c r="B114">
        <f t="shared" si="20"/>
        <v>1282934270</v>
      </c>
      <c r="C114">
        <f t="shared" si="21"/>
        <v>0.59741282397760676</v>
      </c>
      <c r="D114" t="str">
        <f t="shared" si="22"/>
        <v>Good</v>
      </c>
      <c r="E114">
        <f t="shared" si="15"/>
        <v>2500</v>
      </c>
      <c r="F114">
        <f t="shared" si="16"/>
        <v>2500</v>
      </c>
      <c r="G114">
        <f t="shared" si="17"/>
        <v>0</v>
      </c>
      <c r="H114" s="1">
        <f t="shared" si="18"/>
        <v>5000</v>
      </c>
    </row>
    <row r="115" spans="1:8" x14ac:dyDescent="0.2">
      <c r="A115">
        <f t="shared" si="19"/>
        <v>93</v>
      </c>
      <c r="B115">
        <f t="shared" si="20"/>
        <v>392754251</v>
      </c>
      <c r="C115">
        <f t="shared" si="21"/>
        <v>0.18289045020141195</v>
      </c>
      <c r="D115" t="str">
        <f t="shared" si="22"/>
        <v>Good</v>
      </c>
      <c r="E115">
        <f t="shared" si="15"/>
        <v>2400</v>
      </c>
      <c r="F115">
        <f t="shared" si="16"/>
        <v>2400</v>
      </c>
      <c r="G115">
        <f t="shared" si="17"/>
        <v>100</v>
      </c>
      <c r="H115" s="1">
        <f t="shared" si="18"/>
        <v>4800</v>
      </c>
    </row>
    <row r="116" spans="1:8" x14ac:dyDescent="0.2">
      <c r="A116">
        <f t="shared" si="19"/>
        <v>94</v>
      </c>
      <c r="B116">
        <f t="shared" si="20"/>
        <v>655743567</v>
      </c>
      <c r="C116">
        <f t="shared" si="21"/>
        <v>0.30535439369518047</v>
      </c>
      <c r="D116" t="str">
        <f t="shared" si="22"/>
        <v>Good</v>
      </c>
      <c r="E116">
        <f t="shared" si="15"/>
        <v>2400</v>
      </c>
      <c r="F116">
        <f t="shared" si="16"/>
        <v>2400</v>
      </c>
      <c r="G116">
        <f t="shared" si="17"/>
        <v>100</v>
      </c>
      <c r="H116" s="1">
        <f t="shared" si="18"/>
        <v>4800</v>
      </c>
    </row>
    <row r="117" spans="1:8" x14ac:dyDescent="0.2">
      <c r="A117">
        <f t="shared" si="19"/>
        <v>95</v>
      </c>
      <c r="B117">
        <f t="shared" si="20"/>
        <v>1195832053</v>
      </c>
      <c r="C117">
        <f t="shared" si="21"/>
        <v>0.55685269346314137</v>
      </c>
      <c r="D117" t="str">
        <f t="shared" si="22"/>
        <v>Good</v>
      </c>
      <c r="E117">
        <f t="shared" si="15"/>
        <v>2500</v>
      </c>
      <c r="F117">
        <f t="shared" si="16"/>
        <v>2500</v>
      </c>
      <c r="G117">
        <f t="shared" si="17"/>
        <v>0</v>
      </c>
      <c r="H117" s="1">
        <f t="shared" si="18"/>
        <v>5000</v>
      </c>
    </row>
    <row r="118" spans="1:8" x14ac:dyDescent="0.2">
      <c r="A118">
        <f t="shared" si="19"/>
        <v>96</v>
      </c>
      <c r="B118">
        <f t="shared" si="20"/>
        <v>1049640386</v>
      </c>
      <c r="C118">
        <f t="shared" si="21"/>
        <v>0.48877689358255683</v>
      </c>
      <c r="D118" t="str">
        <f t="shared" si="22"/>
        <v>Good</v>
      </c>
      <c r="E118">
        <f t="shared" si="15"/>
        <v>2500</v>
      </c>
      <c r="F118">
        <f t="shared" si="16"/>
        <v>2500</v>
      </c>
      <c r="G118">
        <f t="shared" si="17"/>
        <v>0</v>
      </c>
      <c r="H118" s="1">
        <f t="shared" si="18"/>
        <v>5000</v>
      </c>
    </row>
    <row r="119" spans="1:8" x14ac:dyDescent="0.2">
      <c r="A119">
        <f t="shared" si="19"/>
        <v>97</v>
      </c>
      <c r="B119">
        <f t="shared" si="20"/>
        <v>727585285</v>
      </c>
      <c r="C119">
        <f t="shared" si="21"/>
        <v>0.33880830059703826</v>
      </c>
      <c r="D119" t="str">
        <f t="shared" si="22"/>
        <v>Good</v>
      </c>
      <c r="E119">
        <f t="shared" si="15"/>
        <v>2400</v>
      </c>
      <c r="F119">
        <f t="shared" si="16"/>
        <v>2400</v>
      </c>
      <c r="G119">
        <f t="shared" si="17"/>
        <v>100</v>
      </c>
      <c r="H119" s="1">
        <f t="shared" si="18"/>
        <v>4800</v>
      </c>
    </row>
    <row r="120" spans="1:8" x14ac:dyDescent="0.2">
      <c r="A120">
        <f t="shared" si="19"/>
        <v>98</v>
      </c>
      <c r="B120">
        <f t="shared" si="20"/>
        <v>1753776865</v>
      </c>
      <c r="C120">
        <f t="shared" si="21"/>
        <v>0.81666599298672093</v>
      </c>
      <c r="D120" t="str">
        <f t="shared" si="22"/>
        <v>Bad</v>
      </c>
      <c r="E120">
        <f t="shared" si="15"/>
        <v>1500</v>
      </c>
      <c r="F120">
        <f t="shared" si="16"/>
        <v>1500</v>
      </c>
      <c r="G120">
        <f t="shared" si="17"/>
        <v>1000</v>
      </c>
      <c r="H120" s="1">
        <f t="shared" si="18"/>
        <v>3000</v>
      </c>
    </row>
    <row r="121" spans="1:8" x14ac:dyDescent="0.2">
      <c r="A121">
        <f t="shared" si="19"/>
        <v>99</v>
      </c>
      <c r="B121">
        <f t="shared" si="20"/>
        <v>367009221</v>
      </c>
      <c r="C121">
        <f t="shared" si="21"/>
        <v>0.17090198638425302</v>
      </c>
      <c r="D121" t="str">
        <f t="shared" si="22"/>
        <v>Good</v>
      </c>
      <c r="E121">
        <f t="shared" si="15"/>
        <v>2400</v>
      </c>
      <c r="F121">
        <f t="shared" si="16"/>
        <v>2400</v>
      </c>
      <c r="G121">
        <f t="shared" si="17"/>
        <v>100</v>
      </c>
      <c r="H121" s="1">
        <f t="shared" si="18"/>
        <v>4800</v>
      </c>
    </row>
    <row r="122" spans="1:8" x14ac:dyDescent="0.2">
      <c r="A122">
        <f t="shared" si="19"/>
        <v>100</v>
      </c>
      <c r="B122">
        <f t="shared" si="20"/>
        <v>1750721051</v>
      </c>
      <c r="C122">
        <f t="shared" si="21"/>
        <v>0.81524301870504534</v>
      </c>
      <c r="D122" t="str">
        <f t="shared" si="22"/>
        <v>Bad</v>
      </c>
      <c r="E122">
        <f t="shared" si="15"/>
        <v>1500</v>
      </c>
      <c r="F122">
        <f t="shared" si="16"/>
        <v>1500</v>
      </c>
      <c r="G122">
        <f t="shared" si="17"/>
        <v>1000</v>
      </c>
      <c r="H122" s="1">
        <f t="shared" si="18"/>
        <v>3000</v>
      </c>
    </row>
    <row r="123" spans="1:8" x14ac:dyDescent="0.2">
      <c r="A123">
        <f t="shared" si="19"/>
        <v>101</v>
      </c>
      <c r="B123">
        <f t="shared" si="20"/>
        <v>547550851</v>
      </c>
      <c r="C123">
        <f t="shared" si="21"/>
        <v>0.25497323426183932</v>
      </c>
      <c r="D123" t="str">
        <f t="shared" si="22"/>
        <v>Good</v>
      </c>
      <c r="E123">
        <f t="shared" si="15"/>
        <v>2400</v>
      </c>
      <c r="F123">
        <f t="shared" si="16"/>
        <v>2400</v>
      </c>
      <c r="G123">
        <f t="shared" si="17"/>
        <v>100</v>
      </c>
      <c r="H123" s="1">
        <f t="shared" si="18"/>
        <v>4800</v>
      </c>
    </row>
    <row r="124" spans="1:8" x14ac:dyDescent="0.2">
      <c r="A124">
        <f t="shared" si="19"/>
        <v>102</v>
      </c>
      <c r="B124">
        <f t="shared" si="20"/>
        <v>1719503250</v>
      </c>
      <c r="C124">
        <f t="shared" si="21"/>
        <v>0.80070609729769926</v>
      </c>
      <c r="D124" t="str">
        <f t="shared" si="22"/>
        <v>Bad</v>
      </c>
      <c r="E124">
        <f t="shared" si="15"/>
        <v>1500</v>
      </c>
      <c r="F124">
        <f t="shared" si="16"/>
        <v>1500</v>
      </c>
      <c r="G124">
        <f t="shared" si="17"/>
        <v>1000</v>
      </c>
      <c r="H124" s="1">
        <f t="shared" si="18"/>
        <v>3000</v>
      </c>
    </row>
    <row r="125" spans="1:8" x14ac:dyDescent="0.2">
      <c r="A125">
        <f t="shared" si="19"/>
        <v>103</v>
      </c>
      <c r="B125">
        <f t="shared" si="20"/>
        <v>2003462959</v>
      </c>
      <c r="C125">
        <f t="shared" si="21"/>
        <v>0.93293514099574426</v>
      </c>
      <c r="D125" t="str">
        <f t="shared" si="22"/>
        <v>Bad</v>
      </c>
      <c r="E125">
        <f t="shared" si="15"/>
        <v>1600</v>
      </c>
      <c r="F125">
        <f t="shared" si="16"/>
        <v>1600</v>
      </c>
      <c r="G125">
        <f t="shared" si="17"/>
        <v>900</v>
      </c>
      <c r="H125" s="1">
        <f t="shared" si="18"/>
        <v>3200</v>
      </c>
    </row>
    <row r="126" spans="1:8" x14ac:dyDescent="0.2">
      <c r="A126">
        <f t="shared" si="19"/>
        <v>104</v>
      </c>
      <c r="B126">
        <f t="shared" si="20"/>
        <v>658144841</v>
      </c>
      <c r="C126">
        <f t="shared" si="21"/>
        <v>0.30647257403771977</v>
      </c>
      <c r="D126" t="str">
        <f t="shared" si="22"/>
        <v>Good</v>
      </c>
      <c r="E126">
        <f t="shared" si="15"/>
        <v>2400</v>
      </c>
      <c r="F126">
        <f t="shared" si="16"/>
        <v>2400</v>
      </c>
      <c r="G126">
        <f t="shared" si="17"/>
        <v>100</v>
      </c>
      <c r="H126" s="1">
        <f t="shared" si="18"/>
        <v>4800</v>
      </c>
    </row>
    <row r="127" spans="1:8" x14ac:dyDescent="0.2">
      <c r="A127">
        <f t="shared" si="19"/>
        <v>105</v>
      </c>
      <c r="B127">
        <f t="shared" si="20"/>
        <v>751854878</v>
      </c>
      <c r="C127">
        <f t="shared" si="21"/>
        <v>0.35010971052111578</v>
      </c>
      <c r="D127" t="str">
        <f t="shared" si="22"/>
        <v>Good</v>
      </c>
      <c r="E127">
        <f t="shared" si="15"/>
        <v>2400</v>
      </c>
      <c r="F127">
        <f t="shared" si="16"/>
        <v>2400</v>
      </c>
      <c r="G127">
        <f t="shared" si="17"/>
        <v>100</v>
      </c>
      <c r="H127" s="1">
        <f t="shared" si="18"/>
        <v>4800</v>
      </c>
    </row>
    <row r="128" spans="1:8" x14ac:dyDescent="0.2">
      <c r="A128">
        <f t="shared" si="19"/>
        <v>106</v>
      </c>
      <c r="B128">
        <f t="shared" si="20"/>
        <v>1630933486</v>
      </c>
      <c r="C128">
        <f t="shared" si="21"/>
        <v>0.75946258695771107</v>
      </c>
      <c r="D128" t="str">
        <f t="shared" si="22"/>
        <v>Good</v>
      </c>
      <c r="E128">
        <f t="shared" si="15"/>
        <v>2600</v>
      </c>
      <c r="F128">
        <f t="shared" si="16"/>
        <v>2500</v>
      </c>
      <c r="G128">
        <f t="shared" si="17"/>
        <v>0</v>
      </c>
      <c r="H128" s="1">
        <f t="shared" si="18"/>
        <v>5000</v>
      </c>
    </row>
    <row r="129" spans="1:8" x14ac:dyDescent="0.2">
      <c r="A129">
        <f t="shared" si="19"/>
        <v>107</v>
      </c>
      <c r="B129">
        <f t="shared" si="20"/>
        <v>1617606782</v>
      </c>
      <c r="C129">
        <f t="shared" si="21"/>
        <v>0.75325685681461207</v>
      </c>
      <c r="D129" t="str">
        <f t="shared" si="22"/>
        <v>Good</v>
      </c>
      <c r="E129">
        <f t="shared" si="15"/>
        <v>2600</v>
      </c>
      <c r="F129">
        <f t="shared" si="16"/>
        <v>2500</v>
      </c>
      <c r="G129">
        <f t="shared" si="17"/>
        <v>0</v>
      </c>
      <c r="H129" s="1">
        <f t="shared" si="18"/>
        <v>5000</v>
      </c>
    </row>
    <row r="130" spans="1:8" x14ac:dyDescent="0.2">
      <c r="A130">
        <f t="shared" si="19"/>
        <v>108</v>
      </c>
      <c r="B130">
        <f t="shared" si="20"/>
        <v>973991942</v>
      </c>
      <c r="C130">
        <f t="shared" si="21"/>
        <v>0.45355034175028575</v>
      </c>
      <c r="D130" t="str">
        <f t="shared" si="22"/>
        <v>Good</v>
      </c>
      <c r="E130">
        <f t="shared" si="15"/>
        <v>2500</v>
      </c>
      <c r="F130">
        <f t="shared" si="16"/>
        <v>2500</v>
      </c>
      <c r="G130">
        <f t="shared" si="17"/>
        <v>0</v>
      </c>
      <c r="H130" s="1">
        <f t="shared" si="18"/>
        <v>5000</v>
      </c>
    </row>
    <row r="131" spans="1:8" x14ac:dyDescent="0.2">
      <c r="A131">
        <f t="shared" si="19"/>
        <v>109</v>
      </c>
      <c r="B131">
        <f t="shared" si="20"/>
        <v>614506001</v>
      </c>
      <c r="C131">
        <f t="shared" si="21"/>
        <v>0.28615165561724065</v>
      </c>
      <c r="D131" t="str">
        <f t="shared" si="22"/>
        <v>Good</v>
      </c>
      <c r="E131">
        <f t="shared" si="15"/>
        <v>2400</v>
      </c>
      <c r="F131">
        <f t="shared" si="16"/>
        <v>2400</v>
      </c>
      <c r="G131">
        <f t="shared" si="17"/>
        <v>100</v>
      </c>
      <c r="H131" s="1">
        <f t="shared" si="18"/>
        <v>4800</v>
      </c>
    </row>
    <row r="132" spans="1:8" x14ac:dyDescent="0.2">
      <c r="A132">
        <f t="shared" si="19"/>
        <v>110</v>
      </c>
      <c r="B132">
        <f t="shared" si="20"/>
        <v>1753278272</v>
      </c>
      <c r="C132">
        <f t="shared" si="21"/>
        <v>0.81643381752839028</v>
      </c>
      <c r="D132" t="str">
        <f t="shared" si="22"/>
        <v>Bad</v>
      </c>
      <c r="E132">
        <f t="shared" si="15"/>
        <v>1500</v>
      </c>
      <c r="F132">
        <f t="shared" si="16"/>
        <v>1500</v>
      </c>
      <c r="G132">
        <f t="shared" si="17"/>
        <v>1000</v>
      </c>
      <c r="H132" s="1">
        <f t="shared" si="18"/>
        <v>3000</v>
      </c>
    </row>
    <row r="133" spans="1:8" x14ac:dyDescent="0.2">
      <c r="A133">
        <f t="shared" si="19"/>
        <v>111</v>
      </c>
      <c r="B133">
        <f t="shared" si="20"/>
        <v>577091258</v>
      </c>
      <c r="C133">
        <f t="shared" si="21"/>
        <v>0.26872905821945942</v>
      </c>
      <c r="D133" t="str">
        <f t="shared" si="22"/>
        <v>Good</v>
      </c>
      <c r="E133">
        <f t="shared" si="15"/>
        <v>2400</v>
      </c>
      <c r="F133">
        <f t="shared" si="16"/>
        <v>2400</v>
      </c>
      <c r="G133">
        <f t="shared" si="17"/>
        <v>100</v>
      </c>
      <c r="H133" s="1">
        <f t="shared" si="18"/>
        <v>4800</v>
      </c>
    </row>
    <row r="134" spans="1:8" x14ac:dyDescent="0.2">
      <c r="A134">
        <f t="shared" si="19"/>
        <v>112</v>
      </c>
      <c r="B134">
        <f t="shared" si="20"/>
        <v>2136401242</v>
      </c>
      <c r="C134">
        <f t="shared" si="21"/>
        <v>0.9948393530188312</v>
      </c>
      <c r="D134" t="str">
        <f t="shared" si="22"/>
        <v>Bad</v>
      </c>
      <c r="E134">
        <f t="shared" si="15"/>
        <v>1600</v>
      </c>
      <c r="F134">
        <f t="shared" si="16"/>
        <v>1600</v>
      </c>
      <c r="G134">
        <f t="shared" si="17"/>
        <v>900</v>
      </c>
      <c r="H134" s="1">
        <f t="shared" si="18"/>
        <v>3200</v>
      </c>
    </row>
    <row r="135" spans="1:8" x14ac:dyDescent="0.2">
      <c r="A135">
        <f t="shared" si="19"/>
        <v>113</v>
      </c>
      <c r="B135">
        <f t="shared" si="20"/>
        <v>1568874342</v>
      </c>
      <c r="C135">
        <f t="shared" si="21"/>
        <v>0.73056404605999781</v>
      </c>
      <c r="D135" t="str">
        <f t="shared" si="22"/>
        <v>Good</v>
      </c>
      <c r="E135">
        <f t="shared" si="15"/>
        <v>2600</v>
      </c>
      <c r="F135">
        <f t="shared" si="16"/>
        <v>2500</v>
      </c>
      <c r="G135">
        <f t="shared" si="17"/>
        <v>0</v>
      </c>
      <c r="H135" s="1">
        <f t="shared" si="18"/>
        <v>5000</v>
      </c>
    </row>
    <row r="136" spans="1:8" x14ac:dyDescent="0.2">
      <c r="A136">
        <f t="shared" si="19"/>
        <v>114</v>
      </c>
      <c r="B136">
        <f t="shared" si="20"/>
        <v>119142369</v>
      </c>
      <c r="C136">
        <f t="shared" si="21"/>
        <v>5.547998894726857E-2</v>
      </c>
      <c r="D136" t="str">
        <f t="shared" si="22"/>
        <v>Good</v>
      </c>
      <c r="E136">
        <f t="shared" si="15"/>
        <v>2300</v>
      </c>
      <c r="F136">
        <f t="shared" si="16"/>
        <v>2300</v>
      </c>
      <c r="G136">
        <f t="shared" si="17"/>
        <v>200</v>
      </c>
      <c r="H136" s="1">
        <f t="shared" si="18"/>
        <v>4600</v>
      </c>
    </row>
    <row r="137" spans="1:8" x14ac:dyDescent="0.2">
      <c r="A137">
        <f t="shared" si="19"/>
        <v>115</v>
      </c>
      <c r="B137">
        <f t="shared" si="20"/>
        <v>1970814667</v>
      </c>
      <c r="C137">
        <f t="shared" si="21"/>
        <v>0.91773209530754574</v>
      </c>
      <c r="D137" t="str">
        <f t="shared" si="22"/>
        <v>Bad</v>
      </c>
      <c r="E137">
        <f t="shared" si="15"/>
        <v>1600</v>
      </c>
      <c r="F137">
        <f t="shared" si="16"/>
        <v>1600</v>
      </c>
      <c r="G137">
        <f t="shared" si="17"/>
        <v>900</v>
      </c>
      <c r="H137" s="1">
        <f t="shared" si="18"/>
        <v>3200</v>
      </c>
    </row>
    <row r="138" spans="1:8" x14ac:dyDescent="0.2">
      <c r="A138">
        <f t="shared" si="19"/>
        <v>116</v>
      </c>
      <c r="B138">
        <f t="shared" si="20"/>
        <v>1694114829</v>
      </c>
      <c r="C138">
        <f t="shared" si="21"/>
        <v>0.78888369248662316</v>
      </c>
      <c r="D138" t="str">
        <f t="shared" si="22"/>
        <v>Good</v>
      </c>
      <c r="E138">
        <f t="shared" si="15"/>
        <v>2600</v>
      </c>
      <c r="F138">
        <f t="shared" si="16"/>
        <v>2500</v>
      </c>
      <c r="G138">
        <f t="shared" si="17"/>
        <v>0</v>
      </c>
      <c r="H138" s="1">
        <f t="shared" si="18"/>
        <v>5000</v>
      </c>
    </row>
    <row r="139" spans="1:8" x14ac:dyDescent="0.2">
      <c r="A139">
        <f t="shared" si="19"/>
        <v>117</v>
      </c>
      <c r="B139">
        <f t="shared" si="20"/>
        <v>502033318</v>
      </c>
      <c r="C139">
        <f t="shared" si="21"/>
        <v>0.23377748124011674</v>
      </c>
      <c r="D139" t="str">
        <f t="shared" si="22"/>
        <v>Good</v>
      </c>
      <c r="E139">
        <f t="shared" si="15"/>
        <v>2400</v>
      </c>
      <c r="F139">
        <f t="shared" si="16"/>
        <v>2400</v>
      </c>
      <c r="G139">
        <f t="shared" si="17"/>
        <v>100</v>
      </c>
      <c r="H139" s="1">
        <f t="shared" si="18"/>
        <v>4800</v>
      </c>
    </row>
    <row r="140" spans="1:8" x14ac:dyDescent="0.2">
      <c r="A140">
        <f t="shared" si="19"/>
        <v>118</v>
      </c>
      <c r="B140">
        <f t="shared" si="20"/>
        <v>1210504451</v>
      </c>
      <c r="C140">
        <f t="shared" si="21"/>
        <v>0.56368506120689454</v>
      </c>
      <c r="D140" t="str">
        <f t="shared" si="22"/>
        <v>Good</v>
      </c>
      <c r="E140">
        <f t="shared" si="15"/>
        <v>2500</v>
      </c>
      <c r="F140">
        <f t="shared" si="16"/>
        <v>2500</v>
      </c>
      <c r="G140">
        <f t="shared" si="17"/>
        <v>0</v>
      </c>
      <c r="H140" s="1">
        <f t="shared" si="18"/>
        <v>5000</v>
      </c>
    </row>
    <row r="141" spans="1:8" x14ac:dyDescent="0.2">
      <c r="A141">
        <f t="shared" si="19"/>
        <v>119</v>
      </c>
      <c r="B141">
        <f t="shared" si="20"/>
        <v>688014167</v>
      </c>
      <c r="C141">
        <f t="shared" si="21"/>
        <v>0.32038156284037117</v>
      </c>
      <c r="D141" t="str">
        <f t="shared" si="22"/>
        <v>Good</v>
      </c>
      <c r="E141">
        <f t="shared" si="15"/>
        <v>2400</v>
      </c>
      <c r="F141">
        <f t="shared" si="16"/>
        <v>2400</v>
      </c>
      <c r="G141">
        <f t="shared" si="17"/>
        <v>100</v>
      </c>
      <c r="H141" s="1">
        <f t="shared" si="18"/>
        <v>4800</v>
      </c>
    </row>
    <row r="142" spans="1:8" x14ac:dyDescent="0.2">
      <c r="A142">
        <f t="shared" si="19"/>
        <v>120</v>
      </c>
      <c r="B142">
        <f t="shared" si="20"/>
        <v>254443562</v>
      </c>
      <c r="C142">
        <f t="shared" si="21"/>
        <v>0.11848451668326022</v>
      </c>
      <c r="D142" t="str">
        <f t="shared" si="22"/>
        <v>Good</v>
      </c>
      <c r="E142">
        <f t="shared" si="15"/>
        <v>2300</v>
      </c>
      <c r="F142">
        <f t="shared" si="16"/>
        <v>2300</v>
      </c>
      <c r="G142">
        <f t="shared" si="17"/>
        <v>200</v>
      </c>
      <c r="H142" s="1">
        <f t="shared" si="18"/>
        <v>4600</v>
      </c>
    </row>
    <row r="143" spans="1:8" x14ac:dyDescent="0.2">
      <c r="A143">
        <f t="shared" si="19"/>
        <v>121</v>
      </c>
      <c r="B143">
        <f t="shared" si="20"/>
        <v>1792783245</v>
      </c>
      <c r="C143">
        <f t="shared" si="21"/>
        <v>0.83482975411919402</v>
      </c>
      <c r="D143" t="str">
        <f t="shared" si="22"/>
        <v>Bad</v>
      </c>
      <c r="E143">
        <f t="shared" si="15"/>
        <v>1500</v>
      </c>
      <c r="F143">
        <f t="shared" si="16"/>
        <v>1500</v>
      </c>
      <c r="G143">
        <f t="shared" si="17"/>
        <v>1000</v>
      </c>
      <c r="H143" s="1">
        <f t="shared" si="18"/>
        <v>3000</v>
      </c>
    </row>
    <row r="144" spans="1:8" x14ac:dyDescent="0.2">
      <c r="A144">
        <f t="shared" si="19"/>
        <v>122</v>
      </c>
      <c r="B144">
        <f t="shared" si="20"/>
        <v>964725546</v>
      </c>
      <c r="C144">
        <f t="shared" si="21"/>
        <v>0.44923533985821312</v>
      </c>
      <c r="D144" t="str">
        <f t="shared" si="22"/>
        <v>Good</v>
      </c>
      <c r="E144">
        <f t="shared" si="15"/>
        <v>2500</v>
      </c>
      <c r="F144">
        <f t="shared" si="16"/>
        <v>2500</v>
      </c>
      <c r="G144">
        <f t="shared" si="17"/>
        <v>0</v>
      </c>
      <c r="H144" s="1">
        <f t="shared" si="18"/>
        <v>5000</v>
      </c>
    </row>
    <row r="145" spans="1:8" x14ac:dyDescent="0.2">
      <c r="A145">
        <f t="shared" si="19"/>
        <v>123</v>
      </c>
      <c r="B145">
        <f t="shared" si="20"/>
        <v>1640494660</v>
      </c>
      <c r="C145">
        <f t="shared" si="21"/>
        <v>0.76391485555279759</v>
      </c>
      <c r="D145" t="str">
        <f t="shared" si="22"/>
        <v>Good</v>
      </c>
      <c r="E145">
        <f t="shared" si="15"/>
        <v>2600</v>
      </c>
      <c r="F145">
        <f t="shared" si="16"/>
        <v>2500</v>
      </c>
      <c r="G145">
        <f t="shared" si="17"/>
        <v>0</v>
      </c>
      <c r="H145" s="1">
        <f t="shared" si="18"/>
        <v>5000</v>
      </c>
    </row>
    <row r="146" spans="1:8" x14ac:dyDescent="0.2">
      <c r="A146">
        <f t="shared" si="19"/>
        <v>124</v>
      </c>
      <c r="B146">
        <f t="shared" si="20"/>
        <v>1250984675</v>
      </c>
      <c r="C146">
        <f t="shared" si="21"/>
        <v>0.58253513443401783</v>
      </c>
      <c r="D146" t="str">
        <f t="shared" si="22"/>
        <v>Good</v>
      </c>
      <c r="E146">
        <f t="shared" si="15"/>
        <v>2500</v>
      </c>
      <c r="F146">
        <f t="shared" si="16"/>
        <v>2500</v>
      </c>
      <c r="G146">
        <f t="shared" si="17"/>
        <v>0</v>
      </c>
      <c r="H146" s="1">
        <f t="shared" si="18"/>
        <v>5000</v>
      </c>
    </row>
    <row r="147" spans="1:8" x14ac:dyDescent="0.2">
      <c r="A147">
        <f t="shared" si="19"/>
        <v>125</v>
      </c>
      <c r="B147">
        <f t="shared" si="20"/>
        <v>286822836</v>
      </c>
      <c r="C147">
        <f t="shared" si="21"/>
        <v>0.13356229110321136</v>
      </c>
      <c r="D147" t="str">
        <f t="shared" si="22"/>
        <v>Good</v>
      </c>
      <c r="E147">
        <f t="shared" si="15"/>
        <v>2300</v>
      </c>
      <c r="F147">
        <f t="shared" si="16"/>
        <v>2300</v>
      </c>
      <c r="G147">
        <f t="shared" si="17"/>
        <v>200</v>
      </c>
      <c r="H147" s="1">
        <f t="shared" si="18"/>
        <v>4600</v>
      </c>
    </row>
    <row r="148" spans="1:8" x14ac:dyDescent="0.2">
      <c r="A148">
        <f t="shared" si="19"/>
        <v>126</v>
      </c>
      <c r="B148">
        <f t="shared" si="20"/>
        <v>530395025</v>
      </c>
      <c r="C148">
        <f t="shared" si="21"/>
        <v>0.24698443023813163</v>
      </c>
      <c r="D148" t="str">
        <f t="shared" si="22"/>
        <v>Good</v>
      </c>
      <c r="E148">
        <f t="shared" si="15"/>
        <v>2400</v>
      </c>
      <c r="F148">
        <f t="shared" si="16"/>
        <v>2400</v>
      </c>
      <c r="G148">
        <f t="shared" si="17"/>
        <v>100</v>
      </c>
      <c r="H148" s="1">
        <f t="shared" si="18"/>
        <v>4800</v>
      </c>
    </row>
    <row r="149" spans="1:8" x14ac:dyDescent="0.2">
      <c r="A149">
        <f t="shared" si="19"/>
        <v>127</v>
      </c>
      <c r="B149">
        <f t="shared" si="20"/>
        <v>1144344366</v>
      </c>
      <c r="C149">
        <f t="shared" si="21"/>
        <v>0.5328768708430589</v>
      </c>
      <c r="D149" t="str">
        <f t="shared" si="22"/>
        <v>Good</v>
      </c>
      <c r="E149">
        <f t="shared" si="15"/>
        <v>2500</v>
      </c>
      <c r="F149">
        <f t="shared" si="16"/>
        <v>2500</v>
      </c>
      <c r="G149">
        <f t="shared" si="17"/>
        <v>0</v>
      </c>
      <c r="H149" s="1">
        <f t="shared" si="18"/>
        <v>5000</v>
      </c>
    </row>
    <row r="150" spans="1:8" x14ac:dyDescent="0.2">
      <c r="A150">
        <f t="shared" si="19"/>
        <v>128</v>
      </c>
      <c r="B150">
        <f t="shared" si="20"/>
        <v>1131994718</v>
      </c>
      <c r="C150">
        <f t="shared" si="21"/>
        <v>0.52712611785490349</v>
      </c>
      <c r="D150" t="str">
        <f t="shared" si="22"/>
        <v>Good</v>
      </c>
      <c r="E150">
        <f t="shared" si="15"/>
        <v>2500</v>
      </c>
      <c r="F150">
        <f t="shared" si="16"/>
        <v>2500</v>
      </c>
      <c r="G150">
        <f t="shared" si="17"/>
        <v>0</v>
      </c>
      <c r="H150" s="1">
        <f t="shared" si="18"/>
        <v>5000</v>
      </c>
    </row>
    <row r="151" spans="1:8" x14ac:dyDescent="0.2">
      <c r="A151">
        <f t="shared" si="19"/>
        <v>129</v>
      </c>
      <c r="B151">
        <f t="shared" si="20"/>
        <v>1877374541</v>
      </c>
      <c r="C151">
        <f t="shared" si="21"/>
        <v>0.87422064592792681</v>
      </c>
      <c r="D151" t="str">
        <f t="shared" si="22"/>
        <v>Bad</v>
      </c>
      <c r="E151">
        <f t="shared" ref="E151:E214" si="23">IF(D151="Good",VLOOKUP(C151,good_weather,3,TRUE),VLOOKUP(C151,poor_weather,3,TRUE))</f>
        <v>1600</v>
      </c>
      <c r="F151">
        <f t="shared" ref="F151:F214" si="24">MIN(E151,$P$7)</f>
        <v>1600</v>
      </c>
      <c r="G151">
        <f t="shared" ref="G151:G214" si="25">MAX($P$7-F151,0)</f>
        <v>900</v>
      </c>
      <c r="H151" s="1">
        <f t="shared" ref="H151:H214" si="26">F151*$P$13</f>
        <v>3200</v>
      </c>
    </row>
    <row r="152" spans="1:8" x14ac:dyDescent="0.2">
      <c r="A152">
        <f t="shared" ref="A152:A215" si="27">+A151+1</f>
        <v>130</v>
      </c>
      <c r="B152">
        <f t="shared" ref="B152:B215" si="28">MOD($C$18*B151+$C$17,$C$19)</f>
        <v>1056463104</v>
      </c>
      <c r="C152">
        <f t="shared" ref="C152:C215" si="29">B152/$C$19</f>
        <v>0.49195396923085394</v>
      </c>
      <c r="D152" t="str">
        <f t="shared" ref="D152:D215" si="30">VLOOKUP(C152,$R$2:$T$3,3,TRUE)</f>
        <v>Good</v>
      </c>
      <c r="E152">
        <f t="shared" si="23"/>
        <v>2500</v>
      </c>
      <c r="F152">
        <f t="shared" si="24"/>
        <v>2500</v>
      </c>
      <c r="G152">
        <f t="shared" si="25"/>
        <v>0</v>
      </c>
      <c r="H152" s="1">
        <f t="shared" si="26"/>
        <v>5000</v>
      </c>
    </row>
    <row r="153" spans="1:8" x14ac:dyDescent="0.2">
      <c r="A153">
        <f t="shared" si="27"/>
        <v>131</v>
      </c>
      <c r="B153">
        <f t="shared" si="28"/>
        <v>1580373420</v>
      </c>
      <c r="C153">
        <f t="shared" si="29"/>
        <v>0.73591872152682336</v>
      </c>
      <c r="D153" t="str">
        <f t="shared" si="30"/>
        <v>Good</v>
      </c>
      <c r="E153">
        <f t="shared" si="23"/>
        <v>2600</v>
      </c>
      <c r="F153">
        <f t="shared" si="24"/>
        <v>2500</v>
      </c>
      <c r="G153">
        <f t="shared" si="25"/>
        <v>0</v>
      </c>
      <c r="H153" s="1">
        <f t="shared" si="26"/>
        <v>5000</v>
      </c>
    </row>
    <row r="154" spans="1:8" x14ac:dyDescent="0.2">
      <c r="A154">
        <f t="shared" si="27"/>
        <v>132</v>
      </c>
      <c r="B154">
        <f t="shared" si="28"/>
        <v>110618085</v>
      </c>
      <c r="C154">
        <f t="shared" si="29"/>
        <v>5.1510559884603395E-2</v>
      </c>
      <c r="D154" t="str">
        <f t="shared" si="30"/>
        <v>Good</v>
      </c>
      <c r="E154">
        <f t="shared" si="23"/>
        <v>2300</v>
      </c>
      <c r="F154">
        <f t="shared" si="24"/>
        <v>2300</v>
      </c>
      <c r="G154">
        <f t="shared" si="25"/>
        <v>200</v>
      </c>
      <c r="H154" s="1">
        <f t="shared" si="26"/>
        <v>4600</v>
      </c>
    </row>
    <row r="155" spans="1:8" x14ac:dyDescent="0.2">
      <c r="A155">
        <f t="shared" si="27"/>
        <v>133</v>
      </c>
      <c r="B155">
        <f t="shared" si="28"/>
        <v>437094181</v>
      </c>
      <c r="C155">
        <f t="shared" si="29"/>
        <v>0.20353783909396167</v>
      </c>
      <c r="D155" t="str">
        <f t="shared" si="30"/>
        <v>Good</v>
      </c>
      <c r="E155">
        <f t="shared" si="23"/>
        <v>2400</v>
      </c>
      <c r="F155">
        <f t="shared" si="24"/>
        <v>2400</v>
      </c>
      <c r="G155">
        <f t="shared" si="25"/>
        <v>100</v>
      </c>
      <c r="H155" s="1">
        <f t="shared" si="26"/>
        <v>4800</v>
      </c>
    </row>
    <row r="156" spans="1:8" x14ac:dyDescent="0.2">
      <c r="A156">
        <f t="shared" si="27"/>
        <v>134</v>
      </c>
      <c r="B156">
        <f t="shared" si="28"/>
        <v>700121568</v>
      </c>
      <c r="C156">
        <f t="shared" si="29"/>
        <v>0.32601951077860758</v>
      </c>
      <c r="D156" t="str">
        <f t="shared" si="30"/>
        <v>Good</v>
      </c>
      <c r="E156">
        <f t="shared" si="23"/>
        <v>2400</v>
      </c>
      <c r="F156">
        <f t="shared" si="24"/>
        <v>2400</v>
      </c>
      <c r="G156">
        <f t="shared" si="25"/>
        <v>100</v>
      </c>
      <c r="H156" s="1">
        <f t="shared" si="26"/>
        <v>4800</v>
      </c>
    </row>
    <row r="157" spans="1:8" x14ac:dyDescent="0.2">
      <c r="A157">
        <f t="shared" si="27"/>
        <v>135</v>
      </c>
      <c r="B157">
        <f t="shared" si="28"/>
        <v>1880069351</v>
      </c>
      <c r="C157">
        <f t="shared" si="29"/>
        <v>0.87547551462216089</v>
      </c>
      <c r="D157" t="str">
        <f t="shared" si="30"/>
        <v>Bad</v>
      </c>
      <c r="E157">
        <f t="shared" si="23"/>
        <v>1600</v>
      </c>
      <c r="F157">
        <f t="shared" si="24"/>
        <v>1600</v>
      </c>
      <c r="G157">
        <f t="shared" si="25"/>
        <v>900</v>
      </c>
      <c r="H157" s="1">
        <f t="shared" si="26"/>
        <v>3200</v>
      </c>
    </row>
    <row r="158" spans="1:8" x14ac:dyDescent="0.2">
      <c r="A158">
        <f t="shared" si="27"/>
        <v>136</v>
      </c>
      <c r="B158">
        <f t="shared" si="28"/>
        <v>1250978187</v>
      </c>
      <c r="C158">
        <f t="shared" si="29"/>
        <v>0.58253211322358445</v>
      </c>
      <c r="D158" t="str">
        <f t="shared" si="30"/>
        <v>Good</v>
      </c>
      <c r="E158">
        <f t="shared" si="23"/>
        <v>2500</v>
      </c>
      <c r="F158">
        <f t="shared" si="24"/>
        <v>2500</v>
      </c>
      <c r="G158">
        <f t="shared" si="25"/>
        <v>0</v>
      </c>
      <c r="H158" s="1">
        <f t="shared" si="26"/>
        <v>5000</v>
      </c>
    </row>
    <row r="159" spans="1:8" x14ac:dyDescent="0.2">
      <c r="A159">
        <f t="shared" si="27"/>
        <v>137</v>
      </c>
      <c r="B159">
        <f t="shared" si="28"/>
        <v>177779020</v>
      </c>
      <c r="C159">
        <f t="shared" si="29"/>
        <v>8.2784807348058001E-2</v>
      </c>
      <c r="D159" t="str">
        <f t="shared" si="30"/>
        <v>Good</v>
      </c>
      <c r="E159">
        <f t="shared" si="23"/>
        <v>2300</v>
      </c>
      <c r="F159">
        <f t="shared" si="24"/>
        <v>2300</v>
      </c>
      <c r="G159">
        <f t="shared" si="25"/>
        <v>200</v>
      </c>
      <c r="H159" s="1">
        <f t="shared" si="26"/>
        <v>4600</v>
      </c>
    </row>
    <row r="160" spans="1:8" x14ac:dyDescent="0.2">
      <c r="A160">
        <f t="shared" si="27"/>
        <v>138</v>
      </c>
      <c r="B160">
        <f t="shared" si="28"/>
        <v>1782014051</v>
      </c>
      <c r="C160">
        <f t="shared" si="29"/>
        <v>0.829814957375552</v>
      </c>
      <c r="D160" t="str">
        <f t="shared" si="30"/>
        <v>Bad</v>
      </c>
      <c r="E160">
        <f t="shared" si="23"/>
        <v>1500</v>
      </c>
      <c r="F160">
        <f t="shared" si="24"/>
        <v>1500</v>
      </c>
      <c r="G160">
        <f t="shared" si="25"/>
        <v>1000</v>
      </c>
      <c r="H160" s="1">
        <f t="shared" si="26"/>
        <v>3000</v>
      </c>
    </row>
    <row r="161" spans="1:8" x14ac:dyDescent="0.2">
      <c r="A161">
        <f t="shared" si="27"/>
        <v>139</v>
      </c>
      <c r="B161">
        <f t="shared" si="28"/>
        <v>355508336</v>
      </c>
      <c r="C161">
        <f t="shared" si="29"/>
        <v>0.16554646946748089</v>
      </c>
      <c r="D161" t="str">
        <f t="shared" si="30"/>
        <v>Good</v>
      </c>
      <c r="E161">
        <f t="shared" si="23"/>
        <v>2400</v>
      </c>
      <c r="F161">
        <f t="shared" si="24"/>
        <v>2400</v>
      </c>
      <c r="G161">
        <f t="shared" si="25"/>
        <v>100</v>
      </c>
      <c r="H161" s="1">
        <f t="shared" si="26"/>
        <v>4800</v>
      </c>
    </row>
    <row r="162" spans="1:8" x14ac:dyDescent="0.2">
      <c r="A162">
        <f t="shared" si="27"/>
        <v>140</v>
      </c>
      <c r="B162">
        <f t="shared" si="28"/>
        <v>1728875086</v>
      </c>
      <c r="C162">
        <f t="shared" si="29"/>
        <v>0.80507019851592843</v>
      </c>
      <c r="D162" t="str">
        <f t="shared" si="30"/>
        <v>Bad</v>
      </c>
      <c r="E162">
        <f t="shared" si="23"/>
        <v>1500</v>
      </c>
      <c r="F162">
        <f t="shared" si="24"/>
        <v>1500</v>
      </c>
      <c r="G162">
        <f t="shared" si="25"/>
        <v>1000</v>
      </c>
      <c r="H162" s="1">
        <f t="shared" si="26"/>
        <v>3000</v>
      </c>
    </row>
    <row r="163" spans="1:8" x14ac:dyDescent="0.2">
      <c r="A163">
        <f t="shared" si="27"/>
        <v>141</v>
      </c>
      <c r="B163">
        <f t="shared" si="28"/>
        <v>602120733</v>
      </c>
      <c r="C163">
        <f t="shared" si="29"/>
        <v>0.28038431577402367</v>
      </c>
      <c r="D163" t="str">
        <f t="shared" si="30"/>
        <v>Good</v>
      </c>
      <c r="E163">
        <f t="shared" si="23"/>
        <v>2400</v>
      </c>
      <c r="F163">
        <f t="shared" si="24"/>
        <v>2400</v>
      </c>
      <c r="G163">
        <f t="shared" si="25"/>
        <v>100</v>
      </c>
      <c r="H163" s="1">
        <f t="shared" si="26"/>
        <v>4800</v>
      </c>
    </row>
    <row r="164" spans="1:8" x14ac:dyDescent="0.2">
      <c r="A164">
        <f t="shared" si="27"/>
        <v>142</v>
      </c>
      <c r="B164">
        <f t="shared" si="28"/>
        <v>1899992755</v>
      </c>
      <c r="C164">
        <f t="shared" si="29"/>
        <v>0.88475307258067326</v>
      </c>
      <c r="D164" t="str">
        <f t="shared" si="30"/>
        <v>Bad</v>
      </c>
      <c r="E164">
        <f t="shared" si="23"/>
        <v>1600</v>
      </c>
      <c r="F164">
        <f t="shared" si="24"/>
        <v>1600</v>
      </c>
      <c r="G164">
        <f t="shared" si="25"/>
        <v>900</v>
      </c>
      <c r="H164" s="1">
        <f t="shared" si="26"/>
        <v>3200</v>
      </c>
    </row>
    <row r="165" spans="1:8" x14ac:dyDescent="0.2">
      <c r="A165">
        <f t="shared" si="27"/>
        <v>143</v>
      </c>
      <c r="B165">
        <f t="shared" si="28"/>
        <v>1096180283</v>
      </c>
      <c r="C165">
        <f t="shared" si="29"/>
        <v>0.51044872194083812</v>
      </c>
      <c r="D165" t="str">
        <f t="shared" si="30"/>
        <v>Good</v>
      </c>
      <c r="E165">
        <f t="shared" si="23"/>
        <v>2500</v>
      </c>
      <c r="F165">
        <f t="shared" si="24"/>
        <v>2500</v>
      </c>
      <c r="G165">
        <f t="shared" si="25"/>
        <v>0</v>
      </c>
      <c r="H165" s="1">
        <f t="shared" si="26"/>
        <v>5000</v>
      </c>
    </row>
    <row r="166" spans="1:8" x14ac:dyDescent="0.2">
      <c r="A166">
        <f t="shared" si="27"/>
        <v>144</v>
      </c>
      <c r="B166">
        <f t="shared" si="28"/>
        <v>1239586656</v>
      </c>
      <c r="C166">
        <f t="shared" si="29"/>
        <v>0.57722751823124829</v>
      </c>
      <c r="D166" t="str">
        <f t="shared" si="30"/>
        <v>Good</v>
      </c>
      <c r="E166">
        <f t="shared" si="23"/>
        <v>2500</v>
      </c>
      <c r="F166">
        <f t="shared" si="24"/>
        <v>2500</v>
      </c>
      <c r="G166">
        <f t="shared" si="25"/>
        <v>0</v>
      </c>
      <c r="H166" s="1">
        <f t="shared" si="26"/>
        <v>5000</v>
      </c>
    </row>
    <row r="167" spans="1:8" x14ac:dyDescent="0.2">
      <c r="A167">
        <f t="shared" si="27"/>
        <v>145</v>
      </c>
      <c r="B167">
        <f t="shared" si="28"/>
        <v>1993845733</v>
      </c>
      <c r="C167">
        <f t="shared" si="29"/>
        <v>0.92845677115416936</v>
      </c>
      <c r="D167" t="str">
        <f t="shared" si="30"/>
        <v>Bad</v>
      </c>
      <c r="E167">
        <f t="shared" si="23"/>
        <v>1600</v>
      </c>
      <c r="F167">
        <f t="shared" si="24"/>
        <v>1600</v>
      </c>
      <c r="G167">
        <f t="shared" si="25"/>
        <v>900</v>
      </c>
      <c r="H167" s="1">
        <f t="shared" si="26"/>
        <v>3200</v>
      </c>
    </row>
    <row r="168" spans="1:8" x14ac:dyDescent="0.2">
      <c r="A168">
        <f t="shared" si="27"/>
        <v>146</v>
      </c>
      <c r="B168">
        <f t="shared" si="28"/>
        <v>82700984</v>
      </c>
      <c r="C168">
        <f t="shared" si="29"/>
        <v>3.8510646688989666E-2</v>
      </c>
      <c r="D168" t="str">
        <f t="shared" si="30"/>
        <v>Good</v>
      </c>
      <c r="E168">
        <f t="shared" si="23"/>
        <v>2300</v>
      </c>
      <c r="F168">
        <f t="shared" si="24"/>
        <v>2300</v>
      </c>
      <c r="G168">
        <f t="shared" si="25"/>
        <v>200</v>
      </c>
      <c r="H168" s="1">
        <f t="shared" si="26"/>
        <v>4600</v>
      </c>
    </row>
    <row r="169" spans="1:8" x14ac:dyDescent="0.2">
      <c r="A169">
        <f t="shared" si="27"/>
        <v>147</v>
      </c>
      <c r="B169">
        <f t="shared" si="28"/>
        <v>1533296367</v>
      </c>
      <c r="C169">
        <f t="shared" si="29"/>
        <v>0.71399676041398041</v>
      </c>
      <c r="D169" t="str">
        <f t="shared" si="30"/>
        <v>Good</v>
      </c>
      <c r="E169">
        <f t="shared" si="23"/>
        <v>2600</v>
      </c>
      <c r="F169">
        <f t="shared" si="24"/>
        <v>2500</v>
      </c>
      <c r="G169">
        <f t="shared" si="25"/>
        <v>0</v>
      </c>
      <c r="H169" s="1">
        <f t="shared" si="26"/>
        <v>5000</v>
      </c>
    </row>
    <row r="170" spans="1:8" x14ac:dyDescent="0.2">
      <c r="A170">
        <f t="shared" si="27"/>
        <v>148</v>
      </c>
      <c r="B170">
        <f t="shared" si="28"/>
        <v>1308054057</v>
      </c>
      <c r="C170">
        <f t="shared" si="29"/>
        <v>0.60911013633436994</v>
      </c>
      <c r="D170" t="str">
        <f t="shared" si="30"/>
        <v>Good</v>
      </c>
      <c r="E170">
        <f t="shared" si="23"/>
        <v>2500</v>
      </c>
      <c r="F170">
        <f t="shared" si="24"/>
        <v>2500</v>
      </c>
      <c r="G170">
        <f t="shared" si="25"/>
        <v>0</v>
      </c>
      <c r="H170" s="1">
        <f t="shared" si="26"/>
        <v>5000</v>
      </c>
    </row>
    <row r="171" spans="1:8" x14ac:dyDescent="0.2">
      <c r="A171">
        <f t="shared" si="27"/>
        <v>149</v>
      </c>
      <c r="B171">
        <f t="shared" si="28"/>
        <v>1674219548</v>
      </c>
      <c r="C171">
        <f t="shared" si="29"/>
        <v>0.77961923032049985</v>
      </c>
      <c r="D171" t="str">
        <f t="shared" si="30"/>
        <v>Good</v>
      </c>
      <c r="E171">
        <f t="shared" si="23"/>
        <v>2600</v>
      </c>
      <c r="F171">
        <f t="shared" si="24"/>
        <v>2500</v>
      </c>
      <c r="G171">
        <f t="shared" si="25"/>
        <v>0</v>
      </c>
      <c r="H171" s="1">
        <f t="shared" si="26"/>
        <v>5000</v>
      </c>
    </row>
    <row r="172" spans="1:8" x14ac:dyDescent="0.2">
      <c r="A172">
        <f t="shared" si="27"/>
        <v>150</v>
      </c>
      <c r="B172">
        <f t="shared" si="28"/>
        <v>1129494483</v>
      </c>
      <c r="C172">
        <f t="shared" si="29"/>
        <v>0.5259618552056895</v>
      </c>
      <c r="D172" t="str">
        <f t="shared" si="30"/>
        <v>Good</v>
      </c>
      <c r="E172">
        <f t="shared" si="23"/>
        <v>2500</v>
      </c>
      <c r="F172">
        <f t="shared" si="24"/>
        <v>2500</v>
      </c>
      <c r="G172">
        <f t="shared" si="25"/>
        <v>0</v>
      </c>
      <c r="H172" s="1">
        <f t="shared" si="26"/>
        <v>5000</v>
      </c>
    </row>
    <row r="173" spans="1:8" x14ac:dyDescent="0.2">
      <c r="A173">
        <f t="shared" si="27"/>
        <v>151</v>
      </c>
      <c r="B173">
        <f t="shared" si="28"/>
        <v>658114189</v>
      </c>
      <c r="C173">
        <f t="shared" si="29"/>
        <v>0.30645830058793461</v>
      </c>
      <c r="D173" t="str">
        <f t="shared" si="30"/>
        <v>Good</v>
      </c>
      <c r="E173">
        <f t="shared" si="23"/>
        <v>2400</v>
      </c>
      <c r="F173">
        <f t="shared" si="24"/>
        <v>2400</v>
      </c>
      <c r="G173">
        <f t="shared" si="25"/>
        <v>100</v>
      </c>
      <c r="H173" s="1">
        <f t="shared" si="26"/>
        <v>4800</v>
      </c>
    </row>
    <row r="174" spans="1:8" x14ac:dyDescent="0.2">
      <c r="A174">
        <f t="shared" si="27"/>
        <v>152</v>
      </c>
      <c r="B174">
        <f t="shared" si="28"/>
        <v>236686714</v>
      </c>
      <c r="C174">
        <f t="shared" si="29"/>
        <v>0.11021583998120196</v>
      </c>
      <c r="D174" t="str">
        <f t="shared" si="30"/>
        <v>Good</v>
      </c>
      <c r="E174">
        <f t="shared" si="23"/>
        <v>2300</v>
      </c>
      <c r="F174">
        <f t="shared" si="24"/>
        <v>2300</v>
      </c>
      <c r="G174">
        <f t="shared" si="25"/>
        <v>200</v>
      </c>
      <c r="H174" s="1">
        <f t="shared" si="26"/>
        <v>4600</v>
      </c>
    </row>
    <row r="175" spans="1:8" x14ac:dyDescent="0.2">
      <c r="A175">
        <f t="shared" si="27"/>
        <v>153</v>
      </c>
      <c r="B175">
        <f t="shared" si="28"/>
        <v>1853665842</v>
      </c>
      <c r="C175">
        <f t="shared" si="29"/>
        <v>0.8631804226260541</v>
      </c>
      <c r="D175" t="str">
        <f t="shared" si="30"/>
        <v>Bad</v>
      </c>
      <c r="E175">
        <f t="shared" si="23"/>
        <v>1600</v>
      </c>
      <c r="F175">
        <f t="shared" si="24"/>
        <v>1600</v>
      </c>
      <c r="G175">
        <f t="shared" si="25"/>
        <v>900</v>
      </c>
      <c r="H175" s="1">
        <f t="shared" si="26"/>
        <v>3200</v>
      </c>
    </row>
    <row r="176" spans="1:8" x14ac:dyDescent="0.2">
      <c r="A176">
        <f t="shared" si="27"/>
        <v>154</v>
      </c>
      <c r="B176">
        <f t="shared" si="28"/>
        <v>2016317353</v>
      </c>
      <c r="C176">
        <f t="shared" si="29"/>
        <v>0.93892093465613247</v>
      </c>
      <c r="D176" t="str">
        <f t="shared" si="30"/>
        <v>Bad</v>
      </c>
      <c r="E176">
        <f t="shared" si="23"/>
        <v>1600</v>
      </c>
      <c r="F176">
        <f t="shared" si="24"/>
        <v>1600</v>
      </c>
      <c r="G176">
        <f t="shared" si="25"/>
        <v>900</v>
      </c>
      <c r="H176" s="1">
        <f t="shared" si="26"/>
        <v>3200</v>
      </c>
    </row>
    <row r="177" spans="1:8" x14ac:dyDescent="0.2">
      <c r="A177">
        <f t="shared" si="27"/>
        <v>155</v>
      </c>
      <c r="B177">
        <f t="shared" si="28"/>
        <v>1953580099</v>
      </c>
      <c r="C177">
        <f t="shared" si="29"/>
        <v>0.90970662418273585</v>
      </c>
      <c r="D177" t="str">
        <f t="shared" si="30"/>
        <v>Bad</v>
      </c>
      <c r="E177">
        <f t="shared" si="23"/>
        <v>1600</v>
      </c>
      <c r="F177">
        <f t="shared" si="24"/>
        <v>1600</v>
      </c>
      <c r="G177">
        <f t="shared" si="25"/>
        <v>900</v>
      </c>
      <c r="H177" s="1">
        <f t="shared" si="26"/>
        <v>3200</v>
      </c>
    </row>
    <row r="178" spans="1:8" x14ac:dyDescent="0.2">
      <c r="A178">
        <f t="shared" si="27"/>
        <v>156</v>
      </c>
      <c r="B178">
        <f t="shared" si="28"/>
        <v>1943022798</v>
      </c>
      <c r="C178">
        <f t="shared" si="29"/>
        <v>0.90479049780629128</v>
      </c>
      <c r="D178" t="str">
        <f t="shared" si="30"/>
        <v>Bad</v>
      </c>
      <c r="E178">
        <f t="shared" si="23"/>
        <v>1600</v>
      </c>
      <c r="F178">
        <f t="shared" si="24"/>
        <v>1600</v>
      </c>
      <c r="G178">
        <f t="shared" si="25"/>
        <v>900</v>
      </c>
      <c r="H178" s="1">
        <f t="shared" si="26"/>
        <v>3200</v>
      </c>
    </row>
    <row r="179" spans="1:8" x14ac:dyDescent="0.2">
      <c r="A179">
        <f t="shared" si="27"/>
        <v>157</v>
      </c>
      <c r="B179">
        <f t="shared" si="28"/>
        <v>600123945</v>
      </c>
      <c r="C179">
        <f t="shared" si="29"/>
        <v>0.27945448890303004</v>
      </c>
      <c r="D179" t="str">
        <f t="shared" si="30"/>
        <v>Good</v>
      </c>
      <c r="E179">
        <f t="shared" si="23"/>
        <v>2400</v>
      </c>
      <c r="F179">
        <f t="shared" si="24"/>
        <v>2400</v>
      </c>
      <c r="G179">
        <f t="shared" si="25"/>
        <v>100</v>
      </c>
      <c r="H179" s="1">
        <f t="shared" si="26"/>
        <v>4800</v>
      </c>
    </row>
    <row r="180" spans="1:8" x14ac:dyDescent="0.2">
      <c r="A180">
        <f t="shared" si="27"/>
        <v>158</v>
      </c>
      <c r="B180">
        <f t="shared" si="28"/>
        <v>552231544</v>
      </c>
      <c r="C180">
        <f t="shared" si="29"/>
        <v>0.25715285179072656</v>
      </c>
      <c r="D180" t="str">
        <f t="shared" si="30"/>
        <v>Good</v>
      </c>
      <c r="E180">
        <f t="shared" si="23"/>
        <v>2400</v>
      </c>
      <c r="F180">
        <f t="shared" si="24"/>
        <v>2400</v>
      </c>
      <c r="G180">
        <f t="shared" si="25"/>
        <v>100</v>
      </c>
      <c r="H180" s="1">
        <f t="shared" si="26"/>
        <v>4800</v>
      </c>
    </row>
    <row r="181" spans="1:8" x14ac:dyDescent="0.2">
      <c r="A181">
        <f t="shared" si="27"/>
        <v>159</v>
      </c>
      <c r="B181">
        <f t="shared" si="28"/>
        <v>931015562</v>
      </c>
      <c r="C181">
        <f t="shared" si="29"/>
        <v>0.43353790530634018</v>
      </c>
      <c r="D181" t="str">
        <f t="shared" si="30"/>
        <v>Good</v>
      </c>
      <c r="E181">
        <f t="shared" si="23"/>
        <v>2500</v>
      </c>
      <c r="F181">
        <f t="shared" si="24"/>
        <v>2500</v>
      </c>
      <c r="G181">
        <f t="shared" si="25"/>
        <v>0</v>
      </c>
      <c r="H181" s="1">
        <f t="shared" si="26"/>
        <v>5000</v>
      </c>
    </row>
    <row r="182" spans="1:8" x14ac:dyDescent="0.2">
      <c r="A182">
        <f t="shared" si="27"/>
        <v>160</v>
      </c>
      <c r="B182">
        <f t="shared" si="28"/>
        <v>2012476380</v>
      </c>
      <c r="C182">
        <f t="shared" si="29"/>
        <v>0.93713234222360531</v>
      </c>
      <c r="D182" t="str">
        <f t="shared" si="30"/>
        <v>Bad</v>
      </c>
      <c r="E182">
        <f t="shared" si="23"/>
        <v>1600</v>
      </c>
      <c r="F182">
        <f t="shared" si="24"/>
        <v>1600</v>
      </c>
      <c r="G182">
        <f t="shared" si="25"/>
        <v>900</v>
      </c>
      <c r="H182" s="1">
        <f t="shared" si="26"/>
        <v>3200</v>
      </c>
    </row>
    <row r="183" spans="1:8" x14ac:dyDescent="0.2">
      <c r="A183">
        <f t="shared" si="27"/>
        <v>161</v>
      </c>
      <c r="B183">
        <f t="shared" si="28"/>
        <v>1822856298</v>
      </c>
      <c r="C183">
        <f t="shared" si="29"/>
        <v>0.8488336106989689</v>
      </c>
      <c r="D183" t="str">
        <f t="shared" si="30"/>
        <v>Bad</v>
      </c>
      <c r="E183">
        <f t="shared" si="23"/>
        <v>1500</v>
      </c>
      <c r="F183">
        <f t="shared" si="24"/>
        <v>1500</v>
      </c>
      <c r="G183">
        <f t="shared" si="25"/>
        <v>1000</v>
      </c>
      <c r="H183" s="1">
        <f t="shared" si="26"/>
        <v>3000</v>
      </c>
    </row>
    <row r="184" spans="1:8" x14ac:dyDescent="0.2">
      <c r="A184">
        <f t="shared" si="27"/>
        <v>162</v>
      </c>
      <c r="B184">
        <f t="shared" si="28"/>
        <v>1743870272</v>
      </c>
      <c r="C184">
        <f t="shared" si="29"/>
        <v>0.81205287613535904</v>
      </c>
      <c r="D184" t="str">
        <f t="shared" si="30"/>
        <v>Bad</v>
      </c>
      <c r="E184">
        <f t="shared" si="23"/>
        <v>1500</v>
      </c>
      <c r="F184">
        <f t="shared" si="24"/>
        <v>1500</v>
      </c>
      <c r="G184">
        <f t="shared" si="25"/>
        <v>1000</v>
      </c>
      <c r="H184" s="1">
        <f t="shared" si="26"/>
        <v>3000</v>
      </c>
    </row>
    <row r="185" spans="1:8" x14ac:dyDescent="0.2">
      <c r="A185">
        <f t="shared" si="27"/>
        <v>163</v>
      </c>
      <c r="B185">
        <f t="shared" si="28"/>
        <v>1370625136</v>
      </c>
      <c r="C185">
        <f t="shared" si="29"/>
        <v>0.63824706554331212</v>
      </c>
      <c r="D185" t="str">
        <f t="shared" si="30"/>
        <v>Good</v>
      </c>
      <c r="E185">
        <f t="shared" si="23"/>
        <v>2600</v>
      </c>
      <c r="F185">
        <f t="shared" si="24"/>
        <v>2500</v>
      </c>
      <c r="G185">
        <f t="shared" si="25"/>
        <v>0</v>
      </c>
      <c r="H185" s="1">
        <f t="shared" si="26"/>
        <v>5000</v>
      </c>
    </row>
    <row r="186" spans="1:8" x14ac:dyDescent="0.2">
      <c r="A186">
        <f t="shared" si="27"/>
        <v>164</v>
      </c>
      <c r="B186">
        <f t="shared" si="28"/>
        <v>1039357271</v>
      </c>
      <c r="C186">
        <f t="shared" si="29"/>
        <v>0.48398844501189348</v>
      </c>
      <c r="D186" t="str">
        <f t="shared" si="30"/>
        <v>Good</v>
      </c>
      <c r="E186">
        <f t="shared" si="23"/>
        <v>2500</v>
      </c>
      <c r="F186">
        <f t="shared" si="24"/>
        <v>2500</v>
      </c>
      <c r="G186">
        <f t="shared" si="25"/>
        <v>0</v>
      </c>
      <c r="H186" s="1">
        <f t="shared" si="26"/>
        <v>5000</v>
      </c>
    </row>
    <row r="187" spans="1:8" x14ac:dyDescent="0.2">
      <c r="A187">
        <f t="shared" si="27"/>
        <v>165</v>
      </c>
      <c r="B187">
        <f t="shared" si="28"/>
        <v>1845446887</v>
      </c>
      <c r="C187">
        <f t="shared" si="29"/>
        <v>0.85935317345864748</v>
      </c>
      <c r="D187" t="str">
        <f t="shared" si="30"/>
        <v>Bad</v>
      </c>
      <c r="E187">
        <f t="shared" si="23"/>
        <v>1600</v>
      </c>
      <c r="F187">
        <f t="shared" si="24"/>
        <v>1600</v>
      </c>
      <c r="G187">
        <f t="shared" si="25"/>
        <v>900</v>
      </c>
      <c r="H187" s="1">
        <f t="shared" si="26"/>
        <v>3200</v>
      </c>
    </row>
    <row r="188" spans="1:8" x14ac:dyDescent="0.2">
      <c r="A188">
        <f t="shared" si="27"/>
        <v>166</v>
      </c>
      <c r="B188">
        <f t="shared" si="28"/>
        <v>1319294076</v>
      </c>
      <c r="C188">
        <f t="shared" si="29"/>
        <v>0.61434417805371067</v>
      </c>
      <c r="D188" t="str">
        <f t="shared" si="30"/>
        <v>Good</v>
      </c>
      <c r="E188">
        <f t="shared" si="23"/>
        <v>2600</v>
      </c>
      <c r="F188">
        <f t="shared" si="24"/>
        <v>2500</v>
      </c>
      <c r="G188">
        <f t="shared" si="25"/>
        <v>0</v>
      </c>
      <c r="H188" s="1">
        <f t="shared" si="26"/>
        <v>5000</v>
      </c>
    </row>
    <row r="189" spans="1:8" x14ac:dyDescent="0.2">
      <c r="A189">
        <f t="shared" si="27"/>
        <v>167</v>
      </c>
      <c r="B189">
        <f t="shared" si="28"/>
        <v>1606657945</v>
      </c>
      <c r="C189">
        <f t="shared" si="29"/>
        <v>0.74815840728029537</v>
      </c>
      <c r="D189" t="str">
        <f t="shared" si="30"/>
        <v>Good</v>
      </c>
      <c r="E189">
        <f t="shared" si="23"/>
        <v>2600</v>
      </c>
      <c r="F189">
        <f t="shared" si="24"/>
        <v>2500</v>
      </c>
      <c r="G189">
        <f t="shared" si="25"/>
        <v>0</v>
      </c>
      <c r="H189" s="1">
        <f t="shared" si="26"/>
        <v>5000</v>
      </c>
    </row>
    <row r="190" spans="1:8" x14ac:dyDescent="0.2">
      <c r="A190">
        <f t="shared" si="27"/>
        <v>168</v>
      </c>
      <c r="B190">
        <f t="shared" si="28"/>
        <v>1640482125</v>
      </c>
      <c r="C190">
        <f t="shared" si="29"/>
        <v>0.76390901848855852</v>
      </c>
      <c r="D190" t="str">
        <f t="shared" si="30"/>
        <v>Good</v>
      </c>
      <c r="E190">
        <f t="shared" si="23"/>
        <v>2600</v>
      </c>
      <c r="F190">
        <f t="shared" si="24"/>
        <v>2500</v>
      </c>
      <c r="G190">
        <f t="shared" si="25"/>
        <v>0</v>
      </c>
      <c r="H190" s="1">
        <f t="shared" si="26"/>
        <v>5000</v>
      </c>
    </row>
    <row r="191" spans="1:8" x14ac:dyDescent="0.2">
      <c r="A191">
        <f t="shared" si="27"/>
        <v>169</v>
      </c>
      <c r="B191">
        <f t="shared" si="28"/>
        <v>1040308930</v>
      </c>
      <c r="C191">
        <f t="shared" si="29"/>
        <v>0.48443159576711786</v>
      </c>
      <c r="D191" t="str">
        <f t="shared" si="30"/>
        <v>Good</v>
      </c>
      <c r="E191">
        <f t="shared" si="23"/>
        <v>2500</v>
      </c>
      <c r="F191">
        <f t="shared" si="24"/>
        <v>2500</v>
      </c>
      <c r="G191">
        <f t="shared" si="25"/>
        <v>0</v>
      </c>
      <c r="H191" s="1">
        <f t="shared" si="26"/>
        <v>5000</v>
      </c>
    </row>
    <row r="192" spans="1:8" x14ac:dyDescent="0.2">
      <c r="A192">
        <f t="shared" si="27"/>
        <v>170</v>
      </c>
      <c r="B192">
        <f t="shared" si="28"/>
        <v>660110524</v>
      </c>
      <c r="C192">
        <f t="shared" si="29"/>
        <v>0.30738791651436498</v>
      </c>
      <c r="D192" t="str">
        <f t="shared" si="30"/>
        <v>Good</v>
      </c>
      <c r="E192">
        <f t="shared" si="23"/>
        <v>2400</v>
      </c>
      <c r="F192">
        <f t="shared" si="24"/>
        <v>2400</v>
      </c>
      <c r="G192">
        <f t="shared" si="25"/>
        <v>100</v>
      </c>
      <c r="H192" s="1">
        <f t="shared" si="26"/>
        <v>4800</v>
      </c>
    </row>
    <row r="193" spans="1:8" x14ac:dyDescent="0.2">
      <c r="A193">
        <f t="shared" si="27"/>
        <v>171</v>
      </c>
      <c r="B193">
        <f t="shared" si="28"/>
        <v>1576834354</v>
      </c>
      <c r="C193">
        <f t="shared" si="29"/>
        <v>0.73427071549662892</v>
      </c>
      <c r="D193" t="str">
        <f t="shared" si="30"/>
        <v>Good</v>
      </c>
      <c r="E193">
        <f t="shared" si="23"/>
        <v>2600</v>
      </c>
      <c r="F193">
        <f t="shared" si="24"/>
        <v>2500</v>
      </c>
      <c r="G193">
        <f t="shared" si="25"/>
        <v>0</v>
      </c>
      <c r="H193" s="1">
        <f t="shared" si="26"/>
        <v>5000</v>
      </c>
    </row>
    <row r="194" spans="1:8" x14ac:dyDescent="0.2">
      <c r="A194">
        <f t="shared" si="27"/>
        <v>172</v>
      </c>
      <c r="B194">
        <f t="shared" si="28"/>
        <v>759077939</v>
      </c>
      <c r="C194">
        <f t="shared" si="29"/>
        <v>0.35347321040624435</v>
      </c>
      <c r="D194" t="str">
        <f t="shared" si="30"/>
        <v>Good</v>
      </c>
      <c r="E194">
        <f t="shared" si="23"/>
        <v>2400</v>
      </c>
      <c r="F194">
        <f t="shared" si="24"/>
        <v>2400</v>
      </c>
      <c r="G194">
        <f t="shared" si="25"/>
        <v>100</v>
      </c>
      <c r="H194" s="1">
        <f t="shared" si="26"/>
        <v>4800</v>
      </c>
    </row>
    <row r="195" spans="1:8" x14ac:dyDescent="0.2">
      <c r="A195">
        <f t="shared" si="27"/>
        <v>173</v>
      </c>
      <c r="B195">
        <f t="shared" si="28"/>
        <v>622351834</v>
      </c>
      <c r="C195">
        <f t="shared" si="29"/>
        <v>0.2898051563137235</v>
      </c>
      <c r="D195" t="str">
        <f t="shared" si="30"/>
        <v>Good</v>
      </c>
      <c r="E195">
        <f t="shared" si="23"/>
        <v>2400</v>
      </c>
      <c r="F195">
        <f t="shared" si="24"/>
        <v>2400</v>
      </c>
      <c r="G195">
        <f t="shared" si="25"/>
        <v>100</v>
      </c>
      <c r="H195" s="1">
        <f t="shared" si="26"/>
        <v>4800</v>
      </c>
    </row>
    <row r="196" spans="1:8" x14ac:dyDescent="0.2">
      <c r="A196">
        <f t="shared" si="27"/>
        <v>174</v>
      </c>
      <c r="B196">
        <f t="shared" si="28"/>
        <v>474207389</v>
      </c>
      <c r="C196">
        <f t="shared" si="29"/>
        <v>0.2208200233154092</v>
      </c>
      <c r="D196" t="str">
        <f t="shared" si="30"/>
        <v>Good</v>
      </c>
      <c r="E196">
        <f t="shared" si="23"/>
        <v>2400</v>
      </c>
      <c r="F196">
        <f t="shared" si="24"/>
        <v>2400</v>
      </c>
      <c r="G196">
        <f t="shared" si="25"/>
        <v>100</v>
      </c>
      <c r="H196" s="1">
        <f t="shared" si="26"/>
        <v>4800</v>
      </c>
    </row>
    <row r="197" spans="1:8" x14ac:dyDescent="0.2">
      <c r="A197">
        <f t="shared" si="27"/>
        <v>175</v>
      </c>
      <c r="B197">
        <f t="shared" si="28"/>
        <v>1691550794</v>
      </c>
      <c r="C197">
        <f t="shared" si="29"/>
        <v>0.78768972064726506</v>
      </c>
      <c r="D197" t="str">
        <f t="shared" si="30"/>
        <v>Good</v>
      </c>
      <c r="E197">
        <f t="shared" si="23"/>
        <v>2600</v>
      </c>
      <c r="F197">
        <f t="shared" si="24"/>
        <v>2500</v>
      </c>
      <c r="G197">
        <f t="shared" si="25"/>
        <v>0</v>
      </c>
      <c r="H197" s="1">
        <f t="shared" si="26"/>
        <v>5000</v>
      </c>
    </row>
    <row r="198" spans="1:8" x14ac:dyDescent="0.2">
      <c r="A198">
        <f t="shared" si="27"/>
        <v>176</v>
      </c>
      <c r="B198">
        <f t="shared" si="28"/>
        <v>357970013</v>
      </c>
      <c r="C198">
        <f t="shared" si="29"/>
        <v>0.16669277714877054</v>
      </c>
      <c r="D198" t="str">
        <f t="shared" si="30"/>
        <v>Good</v>
      </c>
      <c r="E198">
        <f t="shared" si="23"/>
        <v>2400</v>
      </c>
      <c r="F198">
        <f t="shared" si="24"/>
        <v>2400</v>
      </c>
      <c r="G198">
        <f t="shared" si="25"/>
        <v>100</v>
      </c>
      <c r="H198" s="1">
        <f t="shared" si="26"/>
        <v>4800</v>
      </c>
    </row>
    <row r="199" spans="1:8" x14ac:dyDescent="0.2">
      <c r="A199">
        <f t="shared" si="27"/>
        <v>177</v>
      </c>
      <c r="B199">
        <f t="shared" si="28"/>
        <v>152607485</v>
      </c>
      <c r="C199">
        <f t="shared" si="29"/>
        <v>7.1063397950987983E-2</v>
      </c>
      <c r="D199" t="str">
        <f t="shared" si="30"/>
        <v>Good</v>
      </c>
      <c r="E199">
        <f t="shared" si="23"/>
        <v>2300</v>
      </c>
      <c r="F199">
        <f t="shared" si="24"/>
        <v>2300</v>
      </c>
      <c r="G199">
        <f t="shared" si="25"/>
        <v>200</v>
      </c>
      <c r="H199" s="1">
        <f t="shared" si="26"/>
        <v>4600</v>
      </c>
    </row>
    <row r="200" spans="1:8" x14ac:dyDescent="0.2">
      <c r="A200">
        <f t="shared" si="27"/>
        <v>178</v>
      </c>
      <c r="B200">
        <f t="shared" si="28"/>
        <v>1778303765</v>
      </c>
      <c r="C200">
        <f t="shared" si="29"/>
        <v>0.82808722081970765</v>
      </c>
      <c r="D200" t="str">
        <f t="shared" si="30"/>
        <v>Bad</v>
      </c>
      <c r="E200">
        <f t="shared" si="23"/>
        <v>1500</v>
      </c>
      <c r="F200">
        <f t="shared" si="24"/>
        <v>1500</v>
      </c>
      <c r="G200">
        <f t="shared" si="25"/>
        <v>1000</v>
      </c>
      <c r="H200" s="1">
        <f t="shared" si="26"/>
        <v>3000</v>
      </c>
    </row>
    <row r="201" spans="1:8" x14ac:dyDescent="0.2">
      <c r="A201">
        <f t="shared" si="27"/>
        <v>179</v>
      </c>
      <c r="B201">
        <f t="shared" si="28"/>
        <v>273757297</v>
      </c>
      <c r="C201">
        <f t="shared" si="29"/>
        <v>0.12747817539026876</v>
      </c>
      <c r="D201" t="str">
        <f t="shared" si="30"/>
        <v>Good</v>
      </c>
      <c r="E201">
        <f t="shared" si="23"/>
        <v>2300</v>
      </c>
      <c r="F201">
        <f t="shared" si="24"/>
        <v>2300</v>
      </c>
      <c r="G201">
        <f t="shared" si="25"/>
        <v>200</v>
      </c>
      <c r="H201" s="1">
        <f t="shared" si="26"/>
        <v>4600</v>
      </c>
    </row>
    <row r="202" spans="1:8" x14ac:dyDescent="0.2">
      <c r="A202">
        <f t="shared" si="27"/>
        <v>180</v>
      </c>
      <c r="B202">
        <f t="shared" si="28"/>
        <v>2128696693</v>
      </c>
      <c r="C202">
        <f t="shared" si="29"/>
        <v>0.99125164281169498</v>
      </c>
      <c r="D202" t="str">
        <f t="shared" si="30"/>
        <v>Bad</v>
      </c>
      <c r="E202">
        <f t="shared" si="23"/>
        <v>1600</v>
      </c>
      <c r="F202">
        <f t="shared" si="24"/>
        <v>1600</v>
      </c>
      <c r="G202">
        <f t="shared" si="25"/>
        <v>900</v>
      </c>
      <c r="H202" s="1">
        <f t="shared" si="26"/>
        <v>3200</v>
      </c>
    </row>
    <row r="203" spans="1:8" x14ac:dyDescent="0.2">
      <c r="A203">
        <f t="shared" si="27"/>
        <v>181</v>
      </c>
      <c r="B203">
        <f t="shared" si="28"/>
        <v>927538119</v>
      </c>
      <c r="C203">
        <f t="shared" si="29"/>
        <v>0.43191859472166683</v>
      </c>
      <c r="D203" t="str">
        <f t="shared" si="30"/>
        <v>Good</v>
      </c>
      <c r="E203">
        <f t="shared" si="23"/>
        <v>2500</v>
      </c>
      <c r="F203">
        <f t="shared" si="24"/>
        <v>2500</v>
      </c>
      <c r="G203">
        <f t="shared" si="25"/>
        <v>0</v>
      </c>
      <c r="H203" s="1">
        <f t="shared" si="26"/>
        <v>5000</v>
      </c>
    </row>
    <row r="204" spans="1:8" x14ac:dyDescent="0.2">
      <c r="A204">
        <f t="shared" si="27"/>
        <v>182</v>
      </c>
      <c r="B204">
        <f t="shared" si="28"/>
        <v>1549150348</v>
      </c>
      <c r="C204">
        <f t="shared" si="29"/>
        <v>0.72137934561883066</v>
      </c>
      <c r="D204" t="str">
        <f t="shared" si="30"/>
        <v>Good</v>
      </c>
      <c r="E204">
        <f t="shared" si="23"/>
        <v>2600</v>
      </c>
      <c r="F204">
        <f t="shared" si="24"/>
        <v>2500</v>
      </c>
      <c r="G204">
        <f t="shared" si="25"/>
        <v>0</v>
      </c>
      <c r="H204" s="1">
        <f t="shared" si="26"/>
        <v>5000</v>
      </c>
    </row>
    <row r="205" spans="1:8" x14ac:dyDescent="0.2">
      <c r="A205">
        <f t="shared" si="27"/>
        <v>183</v>
      </c>
      <c r="B205">
        <f t="shared" si="28"/>
        <v>1477940496</v>
      </c>
      <c r="C205">
        <f t="shared" si="29"/>
        <v>0.68821967425207597</v>
      </c>
      <c r="D205" t="str">
        <f t="shared" si="30"/>
        <v>Good</v>
      </c>
      <c r="E205">
        <f t="shared" si="23"/>
        <v>2600</v>
      </c>
      <c r="F205">
        <f t="shared" si="24"/>
        <v>2500</v>
      </c>
      <c r="G205">
        <f t="shared" si="25"/>
        <v>0</v>
      </c>
      <c r="H205" s="1">
        <f t="shared" si="26"/>
        <v>5000</v>
      </c>
    </row>
    <row r="206" spans="1:8" x14ac:dyDescent="0.2">
      <c r="A206">
        <f t="shared" si="27"/>
        <v>184</v>
      </c>
      <c r="B206">
        <f t="shared" si="28"/>
        <v>802349311</v>
      </c>
      <c r="C206">
        <f t="shared" si="29"/>
        <v>0.37362301320471941</v>
      </c>
      <c r="D206" t="str">
        <f t="shared" si="30"/>
        <v>Good</v>
      </c>
      <c r="E206">
        <f t="shared" si="23"/>
        <v>2500</v>
      </c>
      <c r="F206">
        <f t="shared" si="24"/>
        <v>2500</v>
      </c>
      <c r="G206">
        <f t="shared" si="25"/>
        <v>0</v>
      </c>
      <c r="H206" s="1">
        <f t="shared" si="26"/>
        <v>5000</v>
      </c>
    </row>
    <row r="207" spans="1:8" x14ac:dyDescent="0.2">
      <c r="A207">
        <f t="shared" si="27"/>
        <v>185</v>
      </c>
      <c r="B207">
        <f t="shared" si="28"/>
        <v>2034828352</v>
      </c>
      <c r="C207">
        <f t="shared" si="29"/>
        <v>0.94754079028383864</v>
      </c>
      <c r="D207" t="str">
        <f t="shared" si="30"/>
        <v>Bad</v>
      </c>
      <c r="E207">
        <f t="shared" si="23"/>
        <v>1600</v>
      </c>
      <c r="F207">
        <f t="shared" si="24"/>
        <v>1600</v>
      </c>
      <c r="G207">
        <f t="shared" si="25"/>
        <v>900</v>
      </c>
      <c r="H207" s="1">
        <f t="shared" si="26"/>
        <v>3200</v>
      </c>
    </row>
    <row r="208" spans="1:8" x14ac:dyDescent="0.2">
      <c r="A208">
        <f t="shared" si="27"/>
        <v>186</v>
      </c>
      <c r="B208">
        <f t="shared" si="28"/>
        <v>1682811477</v>
      </c>
      <c r="C208">
        <f t="shared" si="29"/>
        <v>0.78362015904095961</v>
      </c>
      <c r="D208" t="str">
        <f t="shared" si="30"/>
        <v>Good</v>
      </c>
      <c r="E208">
        <f t="shared" si="23"/>
        <v>2600</v>
      </c>
      <c r="F208">
        <f t="shared" si="24"/>
        <v>2500</v>
      </c>
      <c r="G208">
        <f t="shared" si="25"/>
        <v>0</v>
      </c>
      <c r="H208" s="1">
        <f t="shared" si="26"/>
        <v>5000</v>
      </c>
    </row>
    <row r="209" spans="1:8" x14ac:dyDescent="0.2">
      <c r="A209">
        <f t="shared" si="27"/>
        <v>187</v>
      </c>
      <c r="B209">
        <f t="shared" si="28"/>
        <v>1652640837</v>
      </c>
      <c r="C209">
        <f t="shared" si="29"/>
        <v>0.76957085997311903</v>
      </c>
      <c r="D209" t="str">
        <f t="shared" si="30"/>
        <v>Good</v>
      </c>
      <c r="E209">
        <f t="shared" si="23"/>
        <v>2600</v>
      </c>
      <c r="F209">
        <f t="shared" si="24"/>
        <v>2500</v>
      </c>
      <c r="G209">
        <f t="shared" si="25"/>
        <v>0</v>
      </c>
      <c r="H209" s="1">
        <f t="shared" si="26"/>
        <v>5000</v>
      </c>
    </row>
    <row r="210" spans="1:8" x14ac:dyDescent="0.2">
      <c r="A210">
        <f t="shared" si="27"/>
        <v>188</v>
      </c>
      <c r="B210">
        <f t="shared" si="28"/>
        <v>1380835049</v>
      </c>
      <c r="C210">
        <f t="shared" si="29"/>
        <v>0.64300142677640604</v>
      </c>
      <c r="D210" t="str">
        <f t="shared" si="30"/>
        <v>Good</v>
      </c>
      <c r="E210">
        <f t="shared" si="23"/>
        <v>2600</v>
      </c>
      <c r="F210">
        <f t="shared" si="24"/>
        <v>2500</v>
      </c>
      <c r="G210">
        <f t="shared" si="25"/>
        <v>0</v>
      </c>
      <c r="H210" s="1">
        <f t="shared" si="26"/>
        <v>5000</v>
      </c>
    </row>
    <row r="211" spans="1:8" x14ac:dyDescent="0.2">
      <c r="A211">
        <f t="shared" si="27"/>
        <v>189</v>
      </c>
      <c r="B211">
        <f t="shared" si="28"/>
        <v>838673302</v>
      </c>
      <c r="C211">
        <f t="shared" si="29"/>
        <v>0.39053768962181068</v>
      </c>
      <c r="D211" t="str">
        <f t="shared" si="30"/>
        <v>Good</v>
      </c>
      <c r="E211">
        <f t="shared" si="23"/>
        <v>2500</v>
      </c>
      <c r="F211">
        <f t="shared" si="24"/>
        <v>2500</v>
      </c>
      <c r="G211">
        <f t="shared" si="25"/>
        <v>0</v>
      </c>
      <c r="H211" s="1">
        <f t="shared" si="26"/>
        <v>5000</v>
      </c>
    </row>
    <row r="212" spans="1:8" x14ac:dyDescent="0.2">
      <c r="A212">
        <f t="shared" si="27"/>
        <v>190</v>
      </c>
      <c r="B212">
        <f t="shared" si="28"/>
        <v>499305694</v>
      </c>
      <c r="C212">
        <f t="shared" si="29"/>
        <v>0.23250733233639381</v>
      </c>
      <c r="D212" t="str">
        <f t="shared" si="30"/>
        <v>Good</v>
      </c>
      <c r="E212">
        <f t="shared" si="23"/>
        <v>2400</v>
      </c>
      <c r="F212">
        <f t="shared" si="24"/>
        <v>2400</v>
      </c>
      <c r="G212">
        <f t="shared" si="25"/>
        <v>100</v>
      </c>
      <c r="H212" s="1">
        <f t="shared" si="26"/>
        <v>4800</v>
      </c>
    </row>
    <row r="213" spans="1:8" x14ac:dyDescent="0.2">
      <c r="A213">
        <f t="shared" si="27"/>
        <v>191</v>
      </c>
      <c r="B213">
        <f t="shared" si="28"/>
        <v>464484470</v>
      </c>
      <c r="C213">
        <f t="shared" si="29"/>
        <v>0.21629243633537201</v>
      </c>
      <c r="D213" t="str">
        <f t="shared" si="30"/>
        <v>Good</v>
      </c>
      <c r="E213">
        <f t="shared" si="23"/>
        <v>2400</v>
      </c>
      <c r="F213">
        <f t="shared" si="24"/>
        <v>2400</v>
      </c>
      <c r="G213">
        <f t="shared" si="25"/>
        <v>100</v>
      </c>
      <c r="H213" s="1">
        <f t="shared" si="26"/>
        <v>4800</v>
      </c>
    </row>
    <row r="214" spans="1:8" x14ac:dyDescent="0.2">
      <c r="A214">
        <f t="shared" si="27"/>
        <v>192</v>
      </c>
      <c r="B214">
        <f t="shared" si="28"/>
        <v>1487208333</v>
      </c>
      <c r="C214">
        <f t="shared" si="29"/>
        <v>0.69253534716206389</v>
      </c>
      <c r="D214" t="str">
        <f t="shared" si="30"/>
        <v>Good</v>
      </c>
      <c r="E214">
        <f t="shared" si="23"/>
        <v>2600</v>
      </c>
      <c r="F214">
        <f t="shared" si="24"/>
        <v>2500</v>
      </c>
      <c r="G214">
        <f t="shared" si="25"/>
        <v>0</v>
      </c>
      <c r="H214" s="1">
        <f t="shared" si="26"/>
        <v>5000</v>
      </c>
    </row>
    <row r="215" spans="1:8" x14ac:dyDescent="0.2">
      <c r="A215">
        <f t="shared" si="27"/>
        <v>193</v>
      </c>
      <c r="B215">
        <f t="shared" si="28"/>
        <v>1948063186</v>
      </c>
      <c r="C215">
        <f t="shared" si="29"/>
        <v>0.90713761137199478</v>
      </c>
      <c r="D215" t="str">
        <f t="shared" si="30"/>
        <v>Bad</v>
      </c>
      <c r="E215">
        <f t="shared" ref="E215:E272" si="31">IF(D215="Good",VLOOKUP(C215,good_weather,3,TRUE),VLOOKUP(C215,poor_weather,3,TRUE))</f>
        <v>1600</v>
      </c>
      <c r="F215">
        <f t="shared" ref="F215:F272" si="32">MIN(E215,$P$7)</f>
        <v>1600</v>
      </c>
      <c r="G215">
        <f t="shared" ref="G215:G272" si="33">MAX($P$7-F215,0)</f>
        <v>900</v>
      </c>
      <c r="H215" s="1">
        <f t="shared" ref="H215:H272" si="34">F215*$P$13</f>
        <v>3200</v>
      </c>
    </row>
    <row r="216" spans="1:8" x14ac:dyDescent="0.2">
      <c r="A216">
        <f t="shared" ref="A216:A272" si="35">+A215+1</f>
        <v>194</v>
      </c>
      <c r="B216">
        <f t="shared" ref="B216:B272" si="36">MOD($C$18*B215+$C$17,$C$19)</f>
        <v>1562062828</v>
      </c>
      <c r="C216">
        <f t="shared" ref="C216:C272" si="37">B216/$C$19</f>
        <v>0.72739218768076608</v>
      </c>
      <c r="D216" t="str">
        <f t="shared" ref="D216:D272" si="38">VLOOKUP(C216,$R$2:$T$3,3,TRUE)</f>
        <v>Good</v>
      </c>
      <c r="E216">
        <f t="shared" si="31"/>
        <v>2600</v>
      </c>
      <c r="F216">
        <f t="shared" si="32"/>
        <v>2500</v>
      </c>
      <c r="G216">
        <f t="shared" si="33"/>
        <v>0</v>
      </c>
      <c r="H216" s="1">
        <f t="shared" si="34"/>
        <v>5000</v>
      </c>
    </row>
    <row r="217" spans="1:8" x14ac:dyDescent="0.2">
      <c r="A217">
        <f t="shared" si="35"/>
        <v>195</v>
      </c>
      <c r="B217">
        <f t="shared" si="36"/>
        <v>1602143509</v>
      </c>
      <c r="C217">
        <f t="shared" si="37"/>
        <v>0.74605620920008808</v>
      </c>
      <c r="D217" t="str">
        <f t="shared" si="38"/>
        <v>Good</v>
      </c>
      <c r="E217">
        <f t="shared" si="31"/>
        <v>2600</v>
      </c>
      <c r="F217">
        <f t="shared" si="32"/>
        <v>2500</v>
      </c>
      <c r="G217">
        <f t="shared" si="33"/>
        <v>0</v>
      </c>
      <c r="H217" s="1">
        <f t="shared" si="34"/>
        <v>5000</v>
      </c>
    </row>
    <row r="218" spans="1:8" x14ac:dyDescent="0.2">
      <c r="A218">
        <f t="shared" si="35"/>
        <v>196</v>
      </c>
      <c r="B218">
        <f t="shared" si="36"/>
        <v>928283918</v>
      </c>
      <c r="C218">
        <f t="shared" si="37"/>
        <v>0.43226588444424136</v>
      </c>
      <c r="D218" t="str">
        <f t="shared" si="38"/>
        <v>Good</v>
      </c>
      <c r="E218">
        <f t="shared" si="31"/>
        <v>2500</v>
      </c>
      <c r="F218">
        <f t="shared" si="32"/>
        <v>2500</v>
      </c>
      <c r="G218">
        <f t="shared" si="33"/>
        <v>0</v>
      </c>
      <c r="H218" s="1">
        <f t="shared" si="34"/>
        <v>5000</v>
      </c>
    </row>
    <row r="219" spans="1:8" x14ac:dyDescent="0.2">
      <c r="A219">
        <f t="shared" si="35"/>
        <v>197</v>
      </c>
      <c r="B219">
        <f t="shared" si="36"/>
        <v>1198892259</v>
      </c>
      <c r="C219">
        <f t="shared" si="37"/>
        <v>0.55827771292919182</v>
      </c>
      <c r="D219" t="str">
        <f t="shared" si="38"/>
        <v>Good</v>
      </c>
      <c r="E219">
        <f t="shared" si="31"/>
        <v>2500</v>
      </c>
      <c r="F219">
        <f t="shared" si="32"/>
        <v>2500</v>
      </c>
      <c r="G219">
        <f t="shared" si="33"/>
        <v>0</v>
      </c>
      <c r="H219" s="1">
        <f t="shared" si="34"/>
        <v>5000</v>
      </c>
    </row>
    <row r="220" spans="1:8" x14ac:dyDescent="0.2">
      <c r="A220">
        <f t="shared" si="35"/>
        <v>198</v>
      </c>
      <c r="B220">
        <f t="shared" si="36"/>
        <v>942915100</v>
      </c>
      <c r="C220">
        <f t="shared" si="37"/>
        <v>0.43907905949236781</v>
      </c>
      <c r="D220" t="str">
        <f t="shared" si="38"/>
        <v>Good</v>
      </c>
      <c r="E220">
        <f t="shared" si="31"/>
        <v>2500</v>
      </c>
      <c r="F220">
        <f t="shared" si="32"/>
        <v>2500</v>
      </c>
      <c r="G220">
        <f t="shared" si="33"/>
        <v>0</v>
      </c>
      <c r="H220" s="1">
        <f t="shared" si="34"/>
        <v>5000</v>
      </c>
    </row>
    <row r="221" spans="1:8" x14ac:dyDescent="0.2">
      <c r="A221">
        <f t="shared" si="35"/>
        <v>199</v>
      </c>
      <c r="B221">
        <f t="shared" si="36"/>
        <v>144548728</v>
      </c>
      <c r="C221">
        <f t="shared" si="37"/>
        <v>6.7310746790520265E-2</v>
      </c>
      <c r="D221" t="str">
        <f t="shared" si="38"/>
        <v>Good</v>
      </c>
      <c r="E221">
        <f t="shared" si="31"/>
        <v>2300</v>
      </c>
      <c r="F221">
        <f t="shared" si="32"/>
        <v>2300</v>
      </c>
      <c r="G221">
        <f t="shared" si="33"/>
        <v>200</v>
      </c>
      <c r="H221" s="1">
        <f t="shared" si="34"/>
        <v>4600</v>
      </c>
    </row>
    <row r="222" spans="1:8" x14ac:dyDescent="0.2">
      <c r="A222">
        <f t="shared" si="35"/>
        <v>200</v>
      </c>
      <c r="B222">
        <f t="shared" si="36"/>
        <v>1626244627</v>
      </c>
      <c r="C222">
        <f t="shared" si="37"/>
        <v>0.75727916683874985</v>
      </c>
      <c r="D222" t="str">
        <f t="shared" si="38"/>
        <v>Good</v>
      </c>
      <c r="E222">
        <f t="shared" si="31"/>
        <v>2600</v>
      </c>
      <c r="F222">
        <f t="shared" si="32"/>
        <v>2500</v>
      </c>
      <c r="G222">
        <f t="shared" si="33"/>
        <v>0</v>
      </c>
      <c r="H222" s="1">
        <f t="shared" si="34"/>
        <v>5000</v>
      </c>
    </row>
    <row r="223" spans="1:8" x14ac:dyDescent="0.2">
      <c r="A223">
        <f t="shared" si="35"/>
        <v>201</v>
      </c>
      <c r="B223">
        <f t="shared" si="36"/>
        <v>121364861</v>
      </c>
      <c r="C223">
        <f t="shared" si="37"/>
        <v>5.6514917433501649E-2</v>
      </c>
      <c r="D223" t="str">
        <f t="shared" si="38"/>
        <v>Good</v>
      </c>
      <c r="E223">
        <f t="shared" si="31"/>
        <v>2300</v>
      </c>
      <c r="F223">
        <f t="shared" si="32"/>
        <v>2300</v>
      </c>
      <c r="G223">
        <f t="shared" si="33"/>
        <v>200</v>
      </c>
      <c r="H223" s="1">
        <f t="shared" si="34"/>
        <v>4600</v>
      </c>
    </row>
    <row r="224" spans="1:8" x14ac:dyDescent="0.2">
      <c r="A224">
        <f t="shared" si="35"/>
        <v>202</v>
      </c>
      <c r="B224">
        <f t="shared" si="36"/>
        <v>669532065</v>
      </c>
      <c r="C224">
        <f t="shared" si="37"/>
        <v>0.3117751634268906</v>
      </c>
      <c r="D224" t="str">
        <f t="shared" si="38"/>
        <v>Good</v>
      </c>
      <c r="E224">
        <f t="shared" si="31"/>
        <v>2400</v>
      </c>
      <c r="F224">
        <f t="shared" si="32"/>
        <v>2400</v>
      </c>
      <c r="G224">
        <f t="shared" si="33"/>
        <v>100</v>
      </c>
      <c r="H224" s="1">
        <f t="shared" si="34"/>
        <v>4800</v>
      </c>
    </row>
    <row r="225" spans="1:8" x14ac:dyDescent="0.2">
      <c r="A225">
        <f t="shared" si="35"/>
        <v>203</v>
      </c>
      <c r="B225">
        <f t="shared" si="36"/>
        <v>1010884063</v>
      </c>
      <c r="C225">
        <f t="shared" si="37"/>
        <v>0.47072957431465834</v>
      </c>
      <c r="D225" t="str">
        <f t="shared" si="38"/>
        <v>Good</v>
      </c>
      <c r="E225">
        <f t="shared" si="31"/>
        <v>2500</v>
      </c>
      <c r="F225">
        <f t="shared" si="32"/>
        <v>2500</v>
      </c>
      <c r="G225">
        <f t="shared" si="33"/>
        <v>0</v>
      </c>
      <c r="H225" s="1">
        <f t="shared" si="34"/>
        <v>5000</v>
      </c>
    </row>
    <row r="226" spans="1:8" x14ac:dyDescent="0.2">
      <c r="A226">
        <f t="shared" si="35"/>
        <v>204</v>
      </c>
      <c r="B226">
        <f t="shared" si="36"/>
        <v>37609665</v>
      </c>
      <c r="C226">
        <f t="shared" si="37"/>
        <v>1.7513365027268121E-2</v>
      </c>
      <c r="D226" t="str">
        <f t="shared" si="38"/>
        <v>Good</v>
      </c>
      <c r="E226">
        <f t="shared" si="31"/>
        <v>2300</v>
      </c>
      <c r="F226">
        <f t="shared" si="32"/>
        <v>2300</v>
      </c>
      <c r="G226">
        <f t="shared" si="33"/>
        <v>200</v>
      </c>
      <c r="H226" s="1">
        <f t="shared" si="34"/>
        <v>4600</v>
      </c>
    </row>
    <row r="227" spans="1:8" x14ac:dyDescent="0.2">
      <c r="A227">
        <f t="shared" si="35"/>
        <v>205</v>
      </c>
      <c r="B227">
        <f t="shared" si="36"/>
        <v>1745225325</v>
      </c>
      <c r="C227">
        <f t="shared" si="37"/>
        <v>0.81268387186000302</v>
      </c>
      <c r="D227" t="str">
        <f t="shared" si="38"/>
        <v>Bad</v>
      </c>
      <c r="E227">
        <f t="shared" si="31"/>
        <v>1500</v>
      </c>
      <c r="F227">
        <f t="shared" si="32"/>
        <v>1500</v>
      </c>
      <c r="G227">
        <f t="shared" si="33"/>
        <v>1000</v>
      </c>
      <c r="H227" s="1">
        <f t="shared" si="34"/>
        <v>3000</v>
      </c>
    </row>
    <row r="228" spans="1:8" x14ac:dyDescent="0.2">
      <c r="A228">
        <f t="shared" si="35"/>
        <v>206</v>
      </c>
      <c r="B228">
        <f t="shared" si="36"/>
        <v>522680790</v>
      </c>
      <c r="C228">
        <f t="shared" si="37"/>
        <v>0.24339220963576447</v>
      </c>
      <c r="D228" t="str">
        <f t="shared" si="38"/>
        <v>Good</v>
      </c>
      <c r="E228">
        <f t="shared" si="31"/>
        <v>2400</v>
      </c>
      <c r="F228">
        <f t="shared" si="32"/>
        <v>2400</v>
      </c>
      <c r="G228">
        <f t="shared" si="33"/>
        <v>100</v>
      </c>
      <c r="H228" s="1">
        <f t="shared" si="34"/>
        <v>4800</v>
      </c>
    </row>
    <row r="229" spans="1:8" x14ac:dyDescent="0.2">
      <c r="A229">
        <f t="shared" si="35"/>
        <v>207</v>
      </c>
      <c r="B229">
        <f t="shared" si="36"/>
        <v>340215541</v>
      </c>
      <c r="C229">
        <f t="shared" si="37"/>
        <v>0.15842520685793143</v>
      </c>
      <c r="D229" t="str">
        <f t="shared" si="38"/>
        <v>Good</v>
      </c>
      <c r="E229">
        <f t="shared" si="31"/>
        <v>2400</v>
      </c>
      <c r="F229">
        <f t="shared" si="32"/>
        <v>2400</v>
      </c>
      <c r="G229">
        <f t="shared" si="33"/>
        <v>100</v>
      </c>
      <c r="H229" s="1">
        <f t="shared" si="34"/>
        <v>4800</v>
      </c>
    </row>
    <row r="230" spans="1:8" x14ac:dyDescent="0.2">
      <c r="A230">
        <f t="shared" si="35"/>
        <v>208</v>
      </c>
      <c r="B230">
        <f t="shared" si="36"/>
        <v>253423514</v>
      </c>
      <c r="C230">
        <f t="shared" si="37"/>
        <v>0.11800951981824334</v>
      </c>
      <c r="D230" t="str">
        <f t="shared" si="38"/>
        <v>Good</v>
      </c>
      <c r="E230">
        <f t="shared" si="31"/>
        <v>2300</v>
      </c>
      <c r="F230">
        <f t="shared" si="32"/>
        <v>2300</v>
      </c>
      <c r="G230">
        <f t="shared" si="33"/>
        <v>200</v>
      </c>
      <c r="H230" s="1">
        <f t="shared" si="34"/>
        <v>4600</v>
      </c>
    </row>
    <row r="231" spans="1:8" x14ac:dyDescent="0.2">
      <c r="A231">
        <f t="shared" si="35"/>
        <v>209</v>
      </c>
      <c r="B231">
        <f t="shared" si="36"/>
        <v>1828705685</v>
      </c>
      <c r="C231">
        <f t="shared" si="37"/>
        <v>0.85155744378061848</v>
      </c>
      <c r="D231" t="str">
        <f t="shared" si="38"/>
        <v>Bad</v>
      </c>
      <c r="E231">
        <f t="shared" si="31"/>
        <v>1600</v>
      </c>
      <c r="F231">
        <f t="shared" si="32"/>
        <v>1600</v>
      </c>
      <c r="G231">
        <f t="shared" si="33"/>
        <v>900</v>
      </c>
      <c r="H231" s="1">
        <f t="shared" si="34"/>
        <v>3200</v>
      </c>
    </row>
    <row r="232" spans="1:8" x14ac:dyDescent="0.2">
      <c r="A232">
        <f t="shared" si="35"/>
        <v>210</v>
      </c>
      <c r="B232">
        <f t="shared" si="36"/>
        <v>1270269819</v>
      </c>
      <c r="C232">
        <f t="shared" si="37"/>
        <v>0.59151547941915483</v>
      </c>
      <c r="D232" t="str">
        <f t="shared" si="38"/>
        <v>Good</v>
      </c>
      <c r="E232">
        <f t="shared" si="31"/>
        <v>2500</v>
      </c>
      <c r="F232">
        <f t="shared" si="32"/>
        <v>2500</v>
      </c>
      <c r="G232">
        <f t="shared" si="33"/>
        <v>0</v>
      </c>
      <c r="H232" s="1">
        <f t="shared" si="34"/>
        <v>5000</v>
      </c>
    </row>
    <row r="233" spans="1:8" x14ac:dyDescent="0.2">
      <c r="A233">
        <f t="shared" si="35"/>
        <v>211</v>
      </c>
      <c r="B233">
        <f t="shared" si="36"/>
        <v>142207347</v>
      </c>
      <c r="C233">
        <f t="shared" si="37"/>
        <v>6.6220456299474678E-2</v>
      </c>
      <c r="D233" t="str">
        <f t="shared" si="38"/>
        <v>Good</v>
      </c>
      <c r="E233">
        <f t="shared" si="31"/>
        <v>2300</v>
      </c>
      <c r="F233">
        <f t="shared" si="32"/>
        <v>2300</v>
      </c>
      <c r="G233">
        <f t="shared" si="33"/>
        <v>200</v>
      </c>
      <c r="H233" s="1">
        <f t="shared" si="34"/>
        <v>4600</v>
      </c>
    </row>
    <row r="234" spans="1:8" x14ac:dyDescent="0.2">
      <c r="A234">
        <f t="shared" si="35"/>
        <v>212</v>
      </c>
      <c r="B234">
        <f t="shared" si="36"/>
        <v>929359806</v>
      </c>
      <c r="C234">
        <f t="shared" si="37"/>
        <v>0.43276688383555362</v>
      </c>
      <c r="D234" t="str">
        <f t="shared" si="38"/>
        <v>Good</v>
      </c>
      <c r="E234">
        <f t="shared" si="31"/>
        <v>2500</v>
      </c>
      <c r="F234">
        <f t="shared" si="32"/>
        <v>2500</v>
      </c>
      <c r="G234">
        <f t="shared" si="33"/>
        <v>0</v>
      </c>
      <c r="H234" s="1">
        <f t="shared" si="34"/>
        <v>5000</v>
      </c>
    </row>
    <row r="235" spans="1:8" x14ac:dyDescent="0.2">
      <c r="A235">
        <f t="shared" si="35"/>
        <v>213</v>
      </c>
      <c r="B235">
        <f t="shared" si="36"/>
        <v>2101472699</v>
      </c>
      <c r="C235">
        <f t="shared" si="37"/>
        <v>0.97857448271409353</v>
      </c>
      <c r="D235" t="str">
        <f t="shared" si="38"/>
        <v>Bad</v>
      </c>
      <c r="E235">
        <f t="shared" si="31"/>
        <v>1600</v>
      </c>
      <c r="F235">
        <f t="shared" si="32"/>
        <v>1600</v>
      </c>
      <c r="G235">
        <f t="shared" si="33"/>
        <v>900</v>
      </c>
      <c r="H235" s="1">
        <f t="shared" si="34"/>
        <v>3200</v>
      </c>
    </row>
    <row r="236" spans="1:8" x14ac:dyDescent="0.2">
      <c r="A236">
        <f t="shared" si="35"/>
        <v>214</v>
      </c>
      <c r="B236">
        <f t="shared" si="36"/>
        <v>787887772</v>
      </c>
      <c r="C236">
        <f t="shared" si="37"/>
        <v>0.36688883433439251</v>
      </c>
      <c r="D236" t="str">
        <f t="shared" si="38"/>
        <v>Good</v>
      </c>
      <c r="E236">
        <f t="shared" si="31"/>
        <v>2400</v>
      </c>
      <c r="F236">
        <f t="shared" si="32"/>
        <v>2400</v>
      </c>
      <c r="G236">
        <f t="shared" si="33"/>
        <v>100</v>
      </c>
      <c r="H236" s="1">
        <f t="shared" si="34"/>
        <v>4800</v>
      </c>
    </row>
    <row r="237" spans="1:8" x14ac:dyDescent="0.2">
      <c r="A237">
        <f t="shared" si="35"/>
        <v>215</v>
      </c>
      <c r="B237">
        <f t="shared" si="36"/>
        <v>1645394490</v>
      </c>
      <c r="C237">
        <f t="shared" si="37"/>
        <v>0.76619651669924915</v>
      </c>
      <c r="D237" t="str">
        <f t="shared" si="38"/>
        <v>Good</v>
      </c>
      <c r="E237">
        <f t="shared" si="31"/>
        <v>2600</v>
      </c>
      <c r="F237">
        <f t="shared" si="32"/>
        <v>2500</v>
      </c>
      <c r="G237">
        <f t="shared" si="33"/>
        <v>0</v>
      </c>
      <c r="H237" s="1">
        <f t="shared" si="34"/>
        <v>5000</v>
      </c>
    </row>
    <row r="238" spans="1:8" x14ac:dyDescent="0.2">
      <c r="A238">
        <f t="shared" si="35"/>
        <v>216</v>
      </c>
      <c r="B238">
        <f t="shared" si="36"/>
        <v>1998048899</v>
      </c>
      <c r="C238">
        <f t="shared" si="37"/>
        <v>0.93041402284540886</v>
      </c>
      <c r="D238" t="str">
        <f t="shared" si="38"/>
        <v>Bad</v>
      </c>
      <c r="E238">
        <f t="shared" si="31"/>
        <v>1600</v>
      </c>
      <c r="F238">
        <f t="shared" si="32"/>
        <v>1600</v>
      </c>
      <c r="G238">
        <f t="shared" si="33"/>
        <v>900</v>
      </c>
      <c r="H238" s="1">
        <f t="shared" si="34"/>
        <v>3200</v>
      </c>
    </row>
    <row r="239" spans="1:8" x14ac:dyDescent="0.2">
      <c r="A239">
        <f t="shared" si="35"/>
        <v>217</v>
      </c>
      <c r="B239">
        <f t="shared" si="36"/>
        <v>2005835242</v>
      </c>
      <c r="C239">
        <f t="shared" si="37"/>
        <v>0.93403982135189689</v>
      </c>
      <c r="D239" t="str">
        <f t="shared" si="38"/>
        <v>Bad</v>
      </c>
      <c r="E239">
        <f t="shared" si="31"/>
        <v>1600</v>
      </c>
      <c r="F239">
        <f t="shared" si="32"/>
        <v>1600</v>
      </c>
      <c r="G239">
        <f t="shared" si="33"/>
        <v>900</v>
      </c>
      <c r="H239" s="1">
        <f t="shared" si="34"/>
        <v>3200</v>
      </c>
    </row>
    <row r="240" spans="1:8" x14ac:dyDescent="0.2">
      <c r="A240">
        <f t="shared" si="35"/>
        <v>218</v>
      </c>
      <c r="B240">
        <f t="shared" si="36"/>
        <v>1874399576</v>
      </c>
      <c r="C240">
        <f t="shared" si="37"/>
        <v>0.8728353198956863</v>
      </c>
      <c r="D240" t="str">
        <f t="shared" si="38"/>
        <v>Bad</v>
      </c>
      <c r="E240">
        <f t="shared" si="31"/>
        <v>1600</v>
      </c>
      <c r="F240">
        <f t="shared" si="32"/>
        <v>1600</v>
      </c>
      <c r="G240">
        <f t="shared" si="33"/>
        <v>900</v>
      </c>
      <c r="H240" s="1">
        <f t="shared" si="34"/>
        <v>3200</v>
      </c>
    </row>
    <row r="241" spans="1:8" x14ac:dyDescent="0.2">
      <c r="A241">
        <f t="shared" si="35"/>
        <v>219</v>
      </c>
      <c r="B241">
        <f t="shared" si="36"/>
        <v>448350230</v>
      </c>
      <c r="C241">
        <f t="shared" si="37"/>
        <v>0.20877934536374143</v>
      </c>
      <c r="D241" t="str">
        <f t="shared" si="38"/>
        <v>Good</v>
      </c>
      <c r="E241">
        <f t="shared" si="31"/>
        <v>2400</v>
      </c>
      <c r="F241">
        <f t="shared" si="32"/>
        <v>2400</v>
      </c>
      <c r="G241">
        <f t="shared" si="33"/>
        <v>100</v>
      </c>
      <c r="H241" s="1">
        <f t="shared" si="34"/>
        <v>4800</v>
      </c>
    </row>
    <row r="242" spans="1:8" x14ac:dyDescent="0.2">
      <c r="A242">
        <f t="shared" si="35"/>
        <v>220</v>
      </c>
      <c r="B242">
        <f t="shared" si="36"/>
        <v>901976175</v>
      </c>
      <c r="C242">
        <f t="shared" si="37"/>
        <v>0.42001538696699559</v>
      </c>
      <c r="D242" t="str">
        <f t="shared" si="38"/>
        <v>Good</v>
      </c>
      <c r="E242">
        <f t="shared" si="31"/>
        <v>2500</v>
      </c>
      <c r="F242">
        <f t="shared" si="32"/>
        <v>2500</v>
      </c>
      <c r="G242">
        <f t="shared" si="33"/>
        <v>0</v>
      </c>
      <c r="H242" s="1">
        <f t="shared" si="34"/>
        <v>5000</v>
      </c>
    </row>
    <row r="243" spans="1:8" x14ac:dyDescent="0.2">
      <c r="A243">
        <f t="shared" si="35"/>
        <v>221</v>
      </c>
      <c r="B243">
        <f t="shared" si="36"/>
        <v>1426286940</v>
      </c>
      <c r="C243">
        <f t="shared" si="37"/>
        <v>0.66416661285989298</v>
      </c>
      <c r="D243" t="str">
        <f t="shared" si="38"/>
        <v>Good</v>
      </c>
      <c r="E243">
        <f t="shared" si="31"/>
        <v>2600</v>
      </c>
      <c r="F243">
        <f t="shared" si="32"/>
        <v>2500</v>
      </c>
      <c r="G243">
        <f t="shared" si="33"/>
        <v>0</v>
      </c>
      <c r="H243" s="1">
        <f t="shared" si="34"/>
        <v>5000</v>
      </c>
    </row>
    <row r="244" spans="1:8" x14ac:dyDescent="0.2">
      <c r="A244">
        <f t="shared" si="35"/>
        <v>222</v>
      </c>
      <c r="B244">
        <f t="shared" si="36"/>
        <v>244427007</v>
      </c>
      <c r="C244">
        <f t="shared" si="37"/>
        <v>0.11382019478539945</v>
      </c>
      <c r="D244" t="str">
        <f t="shared" si="38"/>
        <v>Good</v>
      </c>
      <c r="E244">
        <f t="shared" si="31"/>
        <v>2300</v>
      </c>
      <c r="F244">
        <f t="shared" si="32"/>
        <v>2300</v>
      </c>
      <c r="G244">
        <f t="shared" si="33"/>
        <v>200</v>
      </c>
      <c r="H244" s="1">
        <f t="shared" si="34"/>
        <v>4600</v>
      </c>
    </row>
    <row r="245" spans="1:8" x14ac:dyDescent="0.2">
      <c r="A245">
        <f t="shared" si="35"/>
        <v>223</v>
      </c>
      <c r="B245">
        <f t="shared" si="36"/>
        <v>948267826</v>
      </c>
      <c r="C245">
        <f t="shared" si="37"/>
        <v>0.4415716167732941</v>
      </c>
      <c r="D245" t="str">
        <f t="shared" si="38"/>
        <v>Good</v>
      </c>
      <c r="E245">
        <f t="shared" si="31"/>
        <v>2500</v>
      </c>
      <c r="F245">
        <f t="shared" si="32"/>
        <v>2500</v>
      </c>
      <c r="G245">
        <f t="shared" si="33"/>
        <v>0</v>
      </c>
      <c r="H245" s="1">
        <f t="shared" si="34"/>
        <v>5000</v>
      </c>
    </row>
    <row r="246" spans="1:8" x14ac:dyDescent="0.2">
      <c r="A246">
        <f t="shared" si="35"/>
        <v>224</v>
      </c>
      <c r="B246">
        <f t="shared" si="36"/>
        <v>2060985083</v>
      </c>
      <c r="C246">
        <f t="shared" si="37"/>
        <v>0.95972096731873269</v>
      </c>
      <c r="D246" t="str">
        <f t="shared" si="38"/>
        <v>Bad</v>
      </c>
      <c r="E246">
        <f t="shared" si="31"/>
        <v>1600</v>
      </c>
      <c r="F246">
        <f t="shared" si="32"/>
        <v>1600</v>
      </c>
      <c r="G246">
        <f t="shared" si="33"/>
        <v>900</v>
      </c>
      <c r="H246" s="1">
        <f t="shared" si="34"/>
        <v>3200</v>
      </c>
    </row>
    <row r="247" spans="1:8" x14ac:dyDescent="0.2">
      <c r="A247">
        <f t="shared" si="35"/>
        <v>225</v>
      </c>
      <c r="B247">
        <f t="shared" si="36"/>
        <v>1064841759</v>
      </c>
      <c r="C247">
        <f t="shared" si="37"/>
        <v>0.49585558450587819</v>
      </c>
      <c r="D247" t="str">
        <f t="shared" si="38"/>
        <v>Good</v>
      </c>
      <c r="E247">
        <f t="shared" si="31"/>
        <v>2500</v>
      </c>
      <c r="F247">
        <f t="shared" si="32"/>
        <v>2500</v>
      </c>
      <c r="G247">
        <f t="shared" si="33"/>
        <v>0</v>
      </c>
      <c r="H247" s="1">
        <f t="shared" si="34"/>
        <v>5000</v>
      </c>
    </row>
    <row r="248" spans="1:8" x14ac:dyDescent="0.2">
      <c r="A248">
        <f t="shared" si="35"/>
        <v>226</v>
      </c>
      <c r="B248">
        <f t="shared" si="36"/>
        <v>666507303</v>
      </c>
      <c r="C248">
        <f t="shared" si="37"/>
        <v>0.31036664885951515</v>
      </c>
      <c r="D248" t="str">
        <f t="shared" si="38"/>
        <v>Good</v>
      </c>
      <c r="E248">
        <f t="shared" si="31"/>
        <v>2400</v>
      </c>
      <c r="F248">
        <f t="shared" si="32"/>
        <v>2400</v>
      </c>
      <c r="G248">
        <f t="shared" si="33"/>
        <v>100</v>
      </c>
      <c r="H248" s="1">
        <f t="shared" si="34"/>
        <v>4800</v>
      </c>
    </row>
    <row r="249" spans="1:8" x14ac:dyDescent="0.2">
      <c r="A249">
        <f t="shared" si="35"/>
        <v>227</v>
      </c>
      <c r="B249">
        <f t="shared" si="36"/>
        <v>1713316657</v>
      </c>
      <c r="C249">
        <f t="shared" si="37"/>
        <v>0.79782524043592873</v>
      </c>
      <c r="D249" t="str">
        <f t="shared" si="38"/>
        <v>Good</v>
      </c>
      <c r="E249">
        <f t="shared" si="31"/>
        <v>2600</v>
      </c>
      <c r="F249">
        <f t="shared" si="32"/>
        <v>2500</v>
      </c>
      <c r="G249">
        <f t="shared" si="33"/>
        <v>0</v>
      </c>
      <c r="H249" s="1">
        <f t="shared" si="34"/>
        <v>5000</v>
      </c>
    </row>
    <row r="250" spans="1:8" x14ac:dyDescent="0.2">
      <c r="A250">
        <f t="shared" si="35"/>
        <v>228</v>
      </c>
      <c r="B250">
        <f t="shared" si="36"/>
        <v>1104609464</v>
      </c>
      <c r="C250">
        <f t="shared" si="37"/>
        <v>0.51437386521807582</v>
      </c>
      <c r="D250" t="str">
        <f t="shared" si="38"/>
        <v>Good</v>
      </c>
      <c r="E250">
        <f t="shared" si="31"/>
        <v>2500</v>
      </c>
      <c r="F250">
        <f t="shared" si="32"/>
        <v>2500</v>
      </c>
      <c r="G250">
        <f t="shared" si="33"/>
        <v>0</v>
      </c>
      <c r="H250" s="1">
        <f t="shared" si="34"/>
        <v>5000</v>
      </c>
    </row>
    <row r="251" spans="1:8" x14ac:dyDescent="0.2">
      <c r="A251">
        <f t="shared" si="35"/>
        <v>229</v>
      </c>
      <c r="B251">
        <f t="shared" si="36"/>
        <v>1174911021</v>
      </c>
      <c r="C251">
        <f t="shared" si="37"/>
        <v>0.54711057876567848</v>
      </c>
      <c r="D251" t="str">
        <f t="shared" si="38"/>
        <v>Good</v>
      </c>
      <c r="E251">
        <f t="shared" si="31"/>
        <v>2500</v>
      </c>
      <c r="F251">
        <f t="shared" si="32"/>
        <v>2500</v>
      </c>
      <c r="G251">
        <f t="shared" si="33"/>
        <v>0</v>
      </c>
      <c r="H251" s="1">
        <f t="shared" si="34"/>
        <v>5000</v>
      </c>
    </row>
    <row r="252" spans="1:8" x14ac:dyDescent="0.2">
      <c r="A252">
        <f t="shared" si="35"/>
        <v>230</v>
      </c>
      <c r="B252">
        <f t="shared" si="36"/>
        <v>1617173670</v>
      </c>
      <c r="C252">
        <f t="shared" si="37"/>
        <v>0.75305517332304972</v>
      </c>
      <c r="D252" t="str">
        <f t="shared" si="38"/>
        <v>Good</v>
      </c>
      <c r="E252">
        <f t="shared" si="31"/>
        <v>2600</v>
      </c>
      <c r="F252">
        <f t="shared" si="32"/>
        <v>2500</v>
      </c>
      <c r="G252">
        <f t="shared" si="33"/>
        <v>0</v>
      </c>
      <c r="H252" s="1">
        <f t="shared" si="34"/>
        <v>5000</v>
      </c>
    </row>
    <row r="253" spans="1:8" x14ac:dyDescent="0.2">
      <c r="A253">
        <f t="shared" si="35"/>
        <v>231</v>
      </c>
      <c r="B253">
        <f t="shared" si="36"/>
        <v>137129499</v>
      </c>
      <c r="C253">
        <f t="shared" si="37"/>
        <v>6.3855899061940558E-2</v>
      </c>
      <c r="D253" t="str">
        <f t="shared" si="38"/>
        <v>Good</v>
      </c>
      <c r="E253">
        <f t="shared" si="31"/>
        <v>2300</v>
      </c>
      <c r="F253">
        <f t="shared" si="32"/>
        <v>2300</v>
      </c>
      <c r="G253">
        <f t="shared" si="33"/>
        <v>200</v>
      </c>
      <c r="H253" s="1">
        <f t="shared" si="34"/>
        <v>4600</v>
      </c>
    </row>
    <row r="254" spans="1:8" x14ac:dyDescent="0.2">
      <c r="A254">
        <f t="shared" si="35"/>
        <v>232</v>
      </c>
      <c r="B254">
        <f t="shared" si="36"/>
        <v>1485314350</v>
      </c>
      <c r="C254">
        <f t="shared" si="37"/>
        <v>0.69165339259973424</v>
      </c>
      <c r="D254" t="str">
        <f t="shared" si="38"/>
        <v>Good</v>
      </c>
      <c r="E254">
        <f t="shared" si="31"/>
        <v>2600</v>
      </c>
      <c r="F254">
        <f t="shared" si="32"/>
        <v>2500</v>
      </c>
      <c r="G254">
        <f t="shared" si="33"/>
        <v>0</v>
      </c>
      <c r="H254" s="1">
        <f t="shared" si="34"/>
        <v>5000</v>
      </c>
    </row>
    <row r="255" spans="1:8" x14ac:dyDescent="0.2">
      <c r="A255">
        <f t="shared" si="35"/>
        <v>233</v>
      </c>
      <c r="B255">
        <f t="shared" si="36"/>
        <v>180661963</v>
      </c>
      <c r="C255">
        <f t="shared" si="37"/>
        <v>8.4127282297297976E-2</v>
      </c>
      <c r="D255" t="str">
        <f t="shared" si="38"/>
        <v>Good</v>
      </c>
      <c r="E255">
        <f t="shared" si="31"/>
        <v>2300</v>
      </c>
      <c r="F255">
        <f t="shared" si="32"/>
        <v>2300</v>
      </c>
      <c r="G255">
        <f t="shared" si="33"/>
        <v>200</v>
      </c>
      <c r="H255" s="1">
        <f t="shared" si="34"/>
        <v>4600</v>
      </c>
    </row>
    <row r="256" spans="1:8" x14ac:dyDescent="0.2">
      <c r="A256">
        <f t="shared" si="35"/>
        <v>234</v>
      </c>
      <c r="B256">
        <f t="shared" si="36"/>
        <v>843513171</v>
      </c>
      <c r="C256">
        <f t="shared" si="37"/>
        <v>0.39279142925180094</v>
      </c>
      <c r="D256" t="str">
        <f t="shared" si="38"/>
        <v>Good</v>
      </c>
      <c r="E256">
        <f t="shared" si="31"/>
        <v>2500</v>
      </c>
      <c r="F256">
        <f t="shared" si="32"/>
        <v>2500</v>
      </c>
      <c r="G256">
        <f t="shared" si="33"/>
        <v>0</v>
      </c>
      <c r="H256" s="1">
        <f t="shared" si="34"/>
        <v>5000</v>
      </c>
    </row>
    <row r="257" spans="1:8" x14ac:dyDescent="0.2">
      <c r="A257">
        <f t="shared" si="35"/>
        <v>235</v>
      </c>
      <c r="B257">
        <f t="shared" si="36"/>
        <v>238605391</v>
      </c>
      <c r="C257">
        <f t="shared" si="37"/>
        <v>0.11110929358336576</v>
      </c>
      <c r="D257" t="str">
        <f t="shared" si="38"/>
        <v>Good</v>
      </c>
      <c r="E257">
        <f t="shared" si="31"/>
        <v>2300</v>
      </c>
      <c r="F257">
        <f t="shared" si="32"/>
        <v>2300</v>
      </c>
      <c r="G257">
        <f t="shared" si="33"/>
        <v>200</v>
      </c>
      <c r="H257" s="1">
        <f t="shared" si="34"/>
        <v>4600</v>
      </c>
    </row>
    <row r="258" spans="1:8" x14ac:dyDescent="0.2">
      <c r="A258">
        <f t="shared" si="35"/>
        <v>236</v>
      </c>
      <c r="B258">
        <f t="shared" si="36"/>
        <v>1888615476</v>
      </c>
      <c r="C258">
        <f t="shared" si="37"/>
        <v>0.87945511419300693</v>
      </c>
      <c r="D258" t="str">
        <f t="shared" si="38"/>
        <v>Bad</v>
      </c>
      <c r="E258">
        <f t="shared" si="31"/>
        <v>1600</v>
      </c>
      <c r="F258">
        <f t="shared" si="32"/>
        <v>1600</v>
      </c>
      <c r="G258">
        <f t="shared" si="33"/>
        <v>900</v>
      </c>
      <c r="H258" s="1">
        <f t="shared" si="34"/>
        <v>3200</v>
      </c>
    </row>
    <row r="259" spans="1:8" x14ac:dyDescent="0.2">
      <c r="A259">
        <f t="shared" si="35"/>
        <v>237</v>
      </c>
      <c r="B259">
        <f t="shared" si="36"/>
        <v>1004296713</v>
      </c>
      <c r="C259">
        <f t="shared" si="37"/>
        <v>0.46766210043228329</v>
      </c>
      <c r="D259" t="str">
        <f t="shared" si="38"/>
        <v>Good</v>
      </c>
      <c r="E259">
        <f t="shared" si="31"/>
        <v>2500</v>
      </c>
      <c r="F259">
        <f t="shared" si="32"/>
        <v>2500</v>
      </c>
      <c r="G259">
        <f t="shared" si="33"/>
        <v>0</v>
      </c>
      <c r="H259" s="1">
        <f t="shared" si="34"/>
        <v>5000</v>
      </c>
    </row>
    <row r="260" spans="1:8" x14ac:dyDescent="0.2">
      <c r="A260">
        <f t="shared" si="35"/>
        <v>238</v>
      </c>
      <c r="B260">
        <f t="shared" si="36"/>
        <v>993167859</v>
      </c>
      <c r="C260">
        <f t="shared" si="37"/>
        <v>0.46247982394997023</v>
      </c>
      <c r="D260" t="str">
        <f t="shared" si="38"/>
        <v>Good</v>
      </c>
      <c r="E260">
        <f t="shared" si="31"/>
        <v>2500</v>
      </c>
      <c r="F260">
        <f t="shared" si="32"/>
        <v>2500</v>
      </c>
      <c r="G260">
        <f t="shared" si="33"/>
        <v>0</v>
      </c>
      <c r="H260" s="1">
        <f t="shared" si="34"/>
        <v>5000</v>
      </c>
    </row>
    <row r="261" spans="1:8" x14ac:dyDescent="0.2">
      <c r="A261">
        <f t="shared" si="35"/>
        <v>239</v>
      </c>
      <c r="B261">
        <f t="shared" si="36"/>
        <v>781595970</v>
      </c>
      <c r="C261">
        <f t="shared" si="37"/>
        <v>0.36395898571422275</v>
      </c>
      <c r="D261" t="str">
        <f t="shared" si="38"/>
        <v>Good</v>
      </c>
      <c r="E261">
        <f t="shared" si="31"/>
        <v>2400</v>
      </c>
      <c r="F261">
        <f t="shared" si="32"/>
        <v>2400</v>
      </c>
      <c r="G261">
        <f t="shared" si="33"/>
        <v>100</v>
      </c>
      <c r="H261" s="1">
        <f t="shared" si="34"/>
        <v>4800</v>
      </c>
    </row>
    <row r="262" spans="1:8" x14ac:dyDescent="0.2">
      <c r="A262">
        <f t="shared" si="35"/>
        <v>240</v>
      </c>
      <c r="B262">
        <f t="shared" si="36"/>
        <v>1125776979</v>
      </c>
      <c r="C262">
        <f t="shared" si="37"/>
        <v>0.5242307575066717</v>
      </c>
      <c r="D262" t="str">
        <f t="shared" si="38"/>
        <v>Good</v>
      </c>
      <c r="E262">
        <f t="shared" si="31"/>
        <v>2500</v>
      </c>
      <c r="F262">
        <f t="shared" si="32"/>
        <v>2500</v>
      </c>
      <c r="G262">
        <f t="shared" si="33"/>
        <v>0</v>
      </c>
      <c r="H262" s="1">
        <f t="shared" si="34"/>
        <v>5000</v>
      </c>
    </row>
    <row r="263" spans="1:8" x14ac:dyDescent="0.2">
      <c r="A263">
        <f t="shared" si="35"/>
        <v>241</v>
      </c>
      <c r="B263">
        <f t="shared" si="36"/>
        <v>455050224</v>
      </c>
      <c r="C263">
        <f t="shared" si="37"/>
        <v>0.2118992731961884</v>
      </c>
      <c r="D263" t="str">
        <f t="shared" si="38"/>
        <v>Good</v>
      </c>
      <c r="E263">
        <f t="shared" si="31"/>
        <v>2400</v>
      </c>
      <c r="F263">
        <f t="shared" si="32"/>
        <v>2400</v>
      </c>
      <c r="G263">
        <f t="shared" si="33"/>
        <v>100</v>
      </c>
      <c r="H263" s="1">
        <f t="shared" si="34"/>
        <v>4800</v>
      </c>
    </row>
    <row r="264" spans="1:8" x14ac:dyDescent="0.2">
      <c r="A264">
        <f t="shared" si="35"/>
        <v>242</v>
      </c>
      <c r="B264">
        <f t="shared" si="36"/>
        <v>1839625689</v>
      </c>
      <c r="C264">
        <f t="shared" si="37"/>
        <v>0.85664246690303203</v>
      </c>
      <c r="D264" t="str">
        <f t="shared" si="38"/>
        <v>Bad</v>
      </c>
      <c r="E264">
        <f t="shared" si="31"/>
        <v>1600</v>
      </c>
      <c r="F264">
        <f t="shared" si="32"/>
        <v>1600</v>
      </c>
      <c r="G264">
        <f t="shared" si="33"/>
        <v>900</v>
      </c>
      <c r="H264" s="1">
        <f t="shared" si="34"/>
        <v>3200</v>
      </c>
    </row>
    <row r="265" spans="1:8" x14ac:dyDescent="0.2">
      <c r="A265">
        <f t="shared" si="35"/>
        <v>243</v>
      </c>
      <c r="B265">
        <f t="shared" si="36"/>
        <v>119183405</v>
      </c>
      <c r="C265">
        <f t="shared" si="37"/>
        <v>5.5499097823863426E-2</v>
      </c>
      <c r="D265" t="str">
        <f t="shared" si="38"/>
        <v>Good</v>
      </c>
      <c r="E265">
        <f t="shared" si="31"/>
        <v>2300</v>
      </c>
      <c r="F265">
        <f t="shared" si="32"/>
        <v>2300</v>
      </c>
      <c r="G265">
        <f t="shared" si="33"/>
        <v>200</v>
      </c>
      <c r="H265" s="1">
        <f t="shared" si="34"/>
        <v>4600</v>
      </c>
    </row>
    <row r="266" spans="1:8" x14ac:dyDescent="0.2">
      <c r="A266">
        <f t="shared" si="35"/>
        <v>244</v>
      </c>
      <c r="B266">
        <f t="shared" si="36"/>
        <v>513023072</v>
      </c>
      <c r="C266">
        <f t="shared" si="37"/>
        <v>0.23889498423733516</v>
      </c>
      <c r="D266" t="str">
        <f t="shared" si="38"/>
        <v>Good</v>
      </c>
      <c r="E266">
        <f t="shared" si="31"/>
        <v>2400</v>
      </c>
      <c r="F266">
        <f t="shared" si="32"/>
        <v>2400</v>
      </c>
      <c r="G266">
        <f t="shared" si="33"/>
        <v>100</v>
      </c>
      <c r="H266" s="1">
        <f t="shared" si="34"/>
        <v>4800</v>
      </c>
    </row>
    <row r="267" spans="1:8" x14ac:dyDescent="0.2">
      <c r="A267">
        <f t="shared" si="35"/>
        <v>245</v>
      </c>
      <c r="B267">
        <f t="shared" si="36"/>
        <v>1231706287</v>
      </c>
      <c r="C267">
        <f t="shared" si="37"/>
        <v>0.57355793545653944</v>
      </c>
      <c r="D267" t="str">
        <f t="shared" si="38"/>
        <v>Good</v>
      </c>
      <c r="E267">
        <f t="shared" si="31"/>
        <v>2500</v>
      </c>
      <c r="F267">
        <f t="shared" si="32"/>
        <v>2500</v>
      </c>
      <c r="G267">
        <f t="shared" si="33"/>
        <v>0</v>
      </c>
      <c r="H267" s="1">
        <f t="shared" si="34"/>
        <v>5000</v>
      </c>
    </row>
    <row r="268" spans="1:8" x14ac:dyDescent="0.2">
      <c r="A268">
        <f t="shared" si="35"/>
        <v>246</v>
      </c>
      <c r="B268">
        <f t="shared" si="36"/>
        <v>544986417</v>
      </c>
      <c r="C268">
        <f t="shared" si="37"/>
        <v>0.25377907662362748</v>
      </c>
      <c r="D268" t="str">
        <f t="shared" si="38"/>
        <v>Good</v>
      </c>
      <c r="E268">
        <f t="shared" si="31"/>
        <v>2400</v>
      </c>
      <c r="F268">
        <f t="shared" si="32"/>
        <v>2400</v>
      </c>
      <c r="G268">
        <f t="shared" si="33"/>
        <v>100</v>
      </c>
      <c r="H268" s="1">
        <f t="shared" si="34"/>
        <v>4800</v>
      </c>
    </row>
    <row r="269" spans="1:8" x14ac:dyDescent="0.2">
      <c r="A269">
        <f t="shared" si="35"/>
        <v>247</v>
      </c>
      <c r="B269">
        <f t="shared" si="36"/>
        <v>1568733952</v>
      </c>
      <c r="C269">
        <f t="shared" si="37"/>
        <v>0.73049867187184225</v>
      </c>
      <c r="D269" t="str">
        <f t="shared" si="38"/>
        <v>Good</v>
      </c>
      <c r="E269">
        <f t="shared" si="31"/>
        <v>2600</v>
      </c>
      <c r="F269">
        <f t="shared" si="32"/>
        <v>2500</v>
      </c>
      <c r="G269">
        <f t="shared" si="33"/>
        <v>0</v>
      </c>
      <c r="H269" s="1">
        <f t="shared" si="34"/>
        <v>5000</v>
      </c>
    </row>
    <row r="270" spans="1:8" x14ac:dyDescent="0.2">
      <c r="A270">
        <f t="shared" si="35"/>
        <v>248</v>
      </c>
      <c r="B270">
        <f t="shared" si="36"/>
        <v>2054574933</v>
      </c>
      <c r="C270">
        <f t="shared" si="37"/>
        <v>0.95673600861650709</v>
      </c>
      <c r="D270" t="str">
        <f t="shared" si="38"/>
        <v>Bad</v>
      </c>
      <c r="E270">
        <f t="shared" si="31"/>
        <v>1600</v>
      </c>
      <c r="F270">
        <f t="shared" si="32"/>
        <v>1600</v>
      </c>
      <c r="G270">
        <f t="shared" si="33"/>
        <v>900</v>
      </c>
      <c r="H270" s="1">
        <f t="shared" si="34"/>
        <v>3200</v>
      </c>
    </row>
    <row r="271" spans="1:8" x14ac:dyDescent="0.2">
      <c r="A271">
        <f t="shared" si="35"/>
        <v>249</v>
      </c>
      <c r="B271">
        <f t="shared" si="36"/>
        <v>703633059</v>
      </c>
      <c r="C271">
        <f t="shared" si="37"/>
        <v>0.32765467619879857</v>
      </c>
      <c r="D271" t="str">
        <f t="shared" si="38"/>
        <v>Good</v>
      </c>
      <c r="E271">
        <f t="shared" si="31"/>
        <v>2400</v>
      </c>
      <c r="F271">
        <f t="shared" si="32"/>
        <v>2400</v>
      </c>
      <c r="G271">
        <f t="shared" si="33"/>
        <v>100</v>
      </c>
      <c r="H271" s="1">
        <f t="shared" si="34"/>
        <v>4800</v>
      </c>
    </row>
    <row r="272" spans="1:8" x14ac:dyDescent="0.2">
      <c r="A272">
        <f t="shared" si="35"/>
        <v>250</v>
      </c>
      <c r="B272">
        <f t="shared" si="36"/>
        <v>768156472</v>
      </c>
      <c r="C272">
        <f t="shared" si="37"/>
        <v>0.35770073177185874</v>
      </c>
      <c r="D272" t="str">
        <f t="shared" si="38"/>
        <v>Good</v>
      </c>
      <c r="E272">
        <f t="shared" si="31"/>
        <v>2400</v>
      </c>
      <c r="F272">
        <f t="shared" si="32"/>
        <v>2400</v>
      </c>
      <c r="G272">
        <f t="shared" si="33"/>
        <v>100</v>
      </c>
      <c r="H272" s="1">
        <f t="shared" si="34"/>
        <v>4800</v>
      </c>
    </row>
  </sheetData>
  <pageMargins left="0.7" right="0.7" top="0.75" bottom="0.75" header="0.3" footer="0.3"/>
  <pageSetup paperSize="9" scale="11" orientation="landscape"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04EF-AD45-4CAE-B33D-6CA9240C9C56}">
  <dimension ref="A1:U309"/>
  <sheetViews>
    <sheetView topLeftCell="B1" zoomScale="90" zoomScaleNormal="70" workbookViewId="0">
      <selection activeCell="E38" sqref="E38"/>
    </sheetView>
  </sheetViews>
  <sheetFormatPr baseColWidth="10" defaultColWidth="8.83203125" defaultRowHeight="15" x14ac:dyDescent="0.2"/>
  <cols>
    <col min="1" max="1" width="20.1640625" bestFit="1" customWidth="1"/>
    <col min="2" max="2" width="20.5" bestFit="1" customWidth="1"/>
    <col min="3" max="3" width="30" bestFit="1" customWidth="1"/>
    <col min="7" max="7" width="13.5" bestFit="1" customWidth="1"/>
    <col min="13" max="13" width="20.1640625" bestFit="1" customWidth="1"/>
    <col min="14" max="14" width="13.5" bestFit="1" customWidth="1"/>
    <col min="16" max="16" width="17.83203125" bestFit="1" customWidth="1"/>
    <col min="17" max="17" width="14.83203125" bestFit="1" customWidth="1"/>
    <col min="18" max="18" width="16.6640625" bestFit="1" customWidth="1"/>
    <col min="19" max="19" width="21.5" bestFit="1" customWidth="1"/>
    <col min="20" max="20" width="22.5" bestFit="1" customWidth="1"/>
  </cols>
  <sheetData>
    <row r="1" spans="13:21" ht="16" thickBot="1" x14ac:dyDescent="0.25">
      <c r="M1" s="2" t="s">
        <v>68</v>
      </c>
      <c r="N1" s="78">
        <v>18000</v>
      </c>
    </row>
    <row r="2" spans="13:21" x14ac:dyDescent="0.2">
      <c r="M2" s="4" t="s">
        <v>69</v>
      </c>
      <c r="N2" s="5">
        <v>600</v>
      </c>
      <c r="P2" s="36" t="s">
        <v>70</v>
      </c>
      <c r="Q2" s="79">
        <v>19000</v>
      </c>
    </row>
    <row r="3" spans="13:21" ht="16" thickBot="1" x14ac:dyDescent="0.25">
      <c r="M3" s="4"/>
      <c r="N3" s="5"/>
      <c r="P3" s="38" t="s">
        <v>98</v>
      </c>
      <c r="Q3" s="39">
        <f>AVERAGE(T10:T309)</f>
        <v>1188548.5833333333</v>
      </c>
    </row>
    <row r="4" spans="13:21" x14ac:dyDescent="0.2">
      <c r="M4" s="4" t="s">
        <v>71</v>
      </c>
      <c r="N4" s="5">
        <v>65</v>
      </c>
    </row>
    <row r="5" spans="13:21" x14ac:dyDescent="0.2">
      <c r="M5" s="4" t="s">
        <v>72</v>
      </c>
      <c r="N5" s="5">
        <v>15000</v>
      </c>
    </row>
    <row r="6" spans="13:21" x14ac:dyDescent="0.2">
      <c r="M6" s="6" t="s">
        <v>73</v>
      </c>
      <c r="N6" s="7">
        <v>1000</v>
      </c>
      <c r="P6" t="s">
        <v>96</v>
      </c>
    </row>
    <row r="7" spans="13:21" x14ac:dyDescent="0.2">
      <c r="N7">
        <v>309</v>
      </c>
    </row>
    <row r="8" spans="13:21" x14ac:dyDescent="0.2">
      <c r="M8" s="54" t="s">
        <v>74</v>
      </c>
      <c r="N8" s="55" t="s">
        <v>8</v>
      </c>
      <c r="O8" s="55" t="s">
        <v>9</v>
      </c>
      <c r="P8" s="55" t="s">
        <v>75</v>
      </c>
      <c r="Q8" s="55" t="s">
        <v>50</v>
      </c>
      <c r="R8" s="70" t="s">
        <v>76</v>
      </c>
      <c r="S8" s="55" t="s">
        <v>77</v>
      </c>
      <c r="T8" s="56" t="s">
        <v>78</v>
      </c>
      <c r="U8" s="52"/>
    </row>
    <row r="9" spans="13:21" x14ac:dyDescent="0.2">
      <c r="M9">
        <v>0</v>
      </c>
      <c r="N9">
        <f>G24</f>
        <v>999000000</v>
      </c>
    </row>
    <row r="10" spans="13:21" x14ac:dyDescent="0.2">
      <c r="M10">
        <v>1</v>
      </c>
      <c r="N10">
        <f>MOD($G$22*N9+$G$23,$G$21)</f>
        <v>1018364107</v>
      </c>
      <c r="O10">
        <f>N10/$G$21</f>
        <v>0.47421274123443885</v>
      </c>
      <c r="P10">
        <f>ROUND(_xlfn.NORM.INV(O10,$N$1,$N$2),0)</f>
        <v>17961</v>
      </c>
      <c r="Q10">
        <f>MAX(0,$Q$2-P10)</f>
        <v>1039</v>
      </c>
      <c r="R10">
        <f>VLOOKUP(Q10,$B$22:$C$24,2,TRUE)</f>
        <v>45</v>
      </c>
      <c r="S10">
        <f>R10*Q10</f>
        <v>46755</v>
      </c>
      <c r="T10">
        <f>($Q$2*N4)-(S10)</f>
        <v>1188245</v>
      </c>
    </row>
    <row r="11" spans="13:21" x14ac:dyDescent="0.2">
      <c r="M11">
        <v>2</v>
      </c>
      <c r="N11">
        <f t="shared" ref="N11:N74" si="0">MOD($G$22*N10+$G$23,$G$21)</f>
        <v>53396112</v>
      </c>
      <c r="O11">
        <f t="shared" ref="O11:O74" si="1">N11/$G$21</f>
        <v>2.486450226272666E-2</v>
      </c>
      <c r="P11">
        <f t="shared" ref="P11:P74" si="2">ROUND(_xlfn.NORM.INV(O11,$N$1,$N$2),0)</f>
        <v>16823</v>
      </c>
      <c r="Q11">
        <f t="shared" ref="Q11:Q74" si="3">MAX(0,$Q$2-P11)</f>
        <v>2177</v>
      </c>
      <c r="R11">
        <f t="shared" ref="R11:R74" si="4">VLOOKUP(Q11,$B$22:$C$24,2,TRUE)</f>
        <v>45</v>
      </c>
      <c r="S11">
        <f t="shared" ref="S11:S74" si="5">R11*Q11</f>
        <v>97965</v>
      </c>
      <c r="T11">
        <f t="shared" ref="T11:T74" si="6">($Q$2*65)-(S11)</f>
        <v>1137035</v>
      </c>
    </row>
    <row r="12" spans="13:21" x14ac:dyDescent="0.2">
      <c r="M12">
        <v>3</v>
      </c>
      <c r="N12">
        <f t="shared" si="0"/>
        <v>1780289938</v>
      </c>
      <c r="O12">
        <f t="shared" si="1"/>
        <v>0.82901210469613418</v>
      </c>
      <c r="P12">
        <f t="shared" si="2"/>
        <v>18570</v>
      </c>
      <c r="Q12">
        <f t="shared" si="3"/>
        <v>430</v>
      </c>
      <c r="R12">
        <f t="shared" si="4"/>
        <v>45</v>
      </c>
      <c r="S12">
        <f t="shared" si="5"/>
        <v>19350</v>
      </c>
      <c r="T12">
        <f t="shared" si="6"/>
        <v>1215650</v>
      </c>
    </row>
    <row r="13" spans="13:21" x14ac:dyDescent="0.2">
      <c r="M13">
        <v>4</v>
      </c>
      <c r="N13">
        <f t="shared" si="0"/>
        <v>295850668</v>
      </c>
      <c r="O13">
        <f t="shared" si="1"/>
        <v>0.13776620297588696</v>
      </c>
      <c r="P13">
        <f t="shared" si="2"/>
        <v>17346</v>
      </c>
      <c r="Q13">
        <f t="shared" si="3"/>
        <v>1654</v>
      </c>
      <c r="R13">
        <f t="shared" si="4"/>
        <v>45</v>
      </c>
      <c r="S13">
        <f t="shared" si="5"/>
        <v>74430</v>
      </c>
      <c r="T13">
        <f t="shared" si="6"/>
        <v>1160570</v>
      </c>
    </row>
    <row r="14" spans="13:21" x14ac:dyDescent="0.2">
      <c r="M14">
        <v>5</v>
      </c>
      <c r="N14">
        <f t="shared" si="0"/>
        <v>790050624</v>
      </c>
      <c r="O14">
        <f t="shared" si="1"/>
        <v>0.36789599078143759</v>
      </c>
      <c r="P14">
        <f t="shared" si="2"/>
        <v>17798</v>
      </c>
      <c r="Q14">
        <f t="shared" si="3"/>
        <v>1202</v>
      </c>
      <c r="R14">
        <f t="shared" si="4"/>
        <v>45</v>
      </c>
      <c r="S14">
        <f t="shared" si="5"/>
        <v>54090</v>
      </c>
      <c r="T14">
        <f t="shared" si="6"/>
        <v>1180910</v>
      </c>
    </row>
    <row r="15" spans="13:21" x14ac:dyDescent="0.2">
      <c r="M15">
        <v>6</v>
      </c>
      <c r="N15">
        <f t="shared" si="0"/>
        <v>341964520</v>
      </c>
      <c r="O15">
        <f t="shared" si="1"/>
        <v>0.15923963867092489</v>
      </c>
      <c r="P15">
        <f t="shared" si="2"/>
        <v>17401</v>
      </c>
      <c r="Q15">
        <f t="shared" si="3"/>
        <v>1599</v>
      </c>
      <c r="R15">
        <f t="shared" si="4"/>
        <v>45</v>
      </c>
      <c r="S15">
        <f t="shared" si="5"/>
        <v>71955</v>
      </c>
      <c r="T15">
        <f t="shared" si="6"/>
        <v>1163045</v>
      </c>
    </row>
    <row r="16" spans="13:21" x14ac:dyDescent="0.2">
      <c r="M16">
        <v>7</v>
      </c>
      <c r="N16">
        <f t="shared" si="0"/>
        <v>583964621</v>
      </c>
      <c r="O16">
        <f t="shared" si="1"/>
        <v>0.27192971728366322</v>
      </c>
      <c r="P16">
        <f t="shared" si="2"/>
        <v>17636</v>
      </c>
      <c r="Q16">
        <f t="shared" si="3"/>
        <v>1364</v>
      </c>
      <c r="R16">
        <f t="shared" si="4"/>
        <v>45</v>
      </c>
      <c r="S16">
        <f t="shared" si="5"/>
        <v>61380</v>
      </c>
      <c r="T16">
        <f t="shared" si="6"/>
        <v>1173620</v>
      </c>
    </row>
    <row r="17" spans="1:20" x14ac:dyDescent="0.2">
      <c r="M17">
        <v>8</v>
      </c>
      <c r="N17">
        <f t="shared" si="0"/>
        <v>545634710</v>
      </c>
      <c r="O17">
        <f t="shared" si="1"/>
        <v>0.25408096157670068</v>
      </c>
      <c r="P17">
        <f t="shared" si="2"/>
        <v>17603</v>
      </c>
      <c r="Q17">
        <f t="shared" si="3"/>
        <v>1397</v>
      </c>
      <c r="R17">
        <f t="shared" si="4"/>
        <v>45</v>
      </c>
      <c r="S17">
        <f t="shared" si="5"/>
        <v>62865</v>
      </c>
      <c r="T17">
        <f t="shared" si="6"/>
        <v>1172135</v>
      </c>
    </row>
    <row r="18" spans="1:20" x14ac:dyDescent="0.2">
      <c r="M18">
        <v>9</v>
      </c>
      <c r="N18">
        <f t="shared" si="0"/>
        <v>579914633</v>
      </c>
      <c r="O18">
        <f t="shared" si="1"/>
        <v>0.27004379465712414</v>
      </c>
      <c r="P18">
        <f t="shared" si="2"/>
        <v>17632</v>
      </c>
      <c r="Q18">
        <f t="shared" si="3"/>
        <v>1368</v>
      </c>
      <c r="R18">
        <f t="shared" si="4"/>
        <v>45</v>
      </c>
      <c r="S18">
        <f t="shared" si="5"/>
        <v>61560</v>
      </c>
      <c r="T18">
        <f t="shared" si="6"/>
        <v>1173440</v>
      </c>
    </row>
    <row r="19" spans="1:20" x14ac:dyDescent="0.2">
      <c r="M19">
        <v>10</v>
      </c>
      <c r="N19">
        <f t="shared" si="0"/>
        <v>1196963098</v>
      </c>
      <c r="O19">
        <f t="shared" si="1"/>
        <v>0.55737937733408971</v>
      </c>
      <c r="P19">
        <f t="shared" si="2"/>
        <v>18087</v>
      </c>
      <c r="Q19">
        <f t="shared" si="3"/>
        <v>913</v>
      </c>
      <c r="R19">
        <f t="shared" si="4"/>
        <v>45</v>
      </c>
      <c r="S19">
        <f t="shared" si="5"/>
        <v>41085</v>
      </c>
      <c r="T19">
        <f t="shared" si="6"/>
        <v>1193915</v>
      </c>
    </row>
    <row r="20" spans="1:20" x14ac:dyDescent="0.2">
      <c r="M20">
        <v>11</v>
      </c>
      <c r="N20">
        <f t="shared" si="0"/>
        <v>1731982990</v>
      </c>
      <c r="O20">
        <f t="shared" si="1"/>
        <v>0.8065174290940712</v>
      </c>
      <c r="P20">
        <f t="shared" si="2"/>
        <v>18519</v>
      </c>
      <c r="Q20">
        <f t="shared" si="3"/>
        <v>481</v>
      </c>
      <c r="R20">
        <f t="shared" si="4"/>
        <v>45</v>
      </c>
      <c r="S20">
        <f t="shared" si="5"/>
        <v>21645</v>
      </c>
      <c r="T20">
        <f t="shared" si="6"/>
        <v>1213355</v>
      </c>
    </row>
    <row r="21" spans="1:20" x14ac:dyDescent="0.2">
      <c r="A21" s="73" t="s">
        <v>79</v>
      </c>
      <c r="B21" s="75" t="s">
        <v>18</v>
      </c>
      <c r="C21" s="74" t="s">
        <v>80</v>
      </c>
      <c r="F21" t="s">
        <v>81</v>
      </c>
      <c r="G21">
        <f>2^31-1</f>
        <v>2147483647</v>
      </c>
      <c r="M21">
        <v>12</v>
      </c>
      <c r="N21">
        <f t="shared" si="0"/>
        <v>149794198</v>
      </c>
      <c r="O21">
        <f t="shared" si="1"/>
        <v>6.9753359104391816E-2</v>
      </c>
      <c r="P21">
        <f t="shared" si="2"/>
        <v>17113</v>
      </c>
      <c r="Q21">
        <f t="shared" si="3"/>
        <v>1887</v>
      </c>
      <c r="R21">
        <f t="shared" si="4"/>
        <v>45</v>
      </c>
      <c r="S21">
        <f t="shared" si="5"/>
        <v>84915</v>
      </c>
      <c r="T21">
        <f t="shared" si="6"/>
        <v>1150085</v>
      </c>
    </row>
    <row r="22" spans="1:20" x14ac:dyDescent="0.2">
      <c r="A22" s="4" t="s">
        <v>82</v>
      </c>
      <c r="B22" s="76">
        <v>0</v>
      </c>
      <c r="C22" s="71">
        <v>55</v>
      </c>
      <c r="F22" t="s">
        <v>83</v>
      </c>
      <c r="G22">
        <f>7^5</f>
        <v>16807</v>
      </c>
      <c r="M22">
        <v>13</v>
      </c>
      <c r="N22">
        <f t="shared" si="0"/>
        <v>592767855</v>
      </c>
      <c r="O22">
        <f t="shared" si="1"/>
        <v>0.27602904256248334</v>
      </c>
      <c r="P22">
        <f t="shared" si="2"/>
        <v>17643</v>
      </c>
      <c r="Q22">
        <f t="shared" si="3"/>
        <v>1357</v>
      </c>
      <c r="R22">
        <f t="shared" si="4"/>
        <v>45</v>
      </c>
      <c r="S22">
        <f t="shared" si="5"/>
        <v>61065</v>
      </c>
      <c r="T22">
        <f t="shared" si="6"/>
        <v>1173935</v>
      </c>
    </row>
    <row r="23" spans="1:20" x14ac:dyDescent="0.2">
      <c r="A23" s="4" t="s">
        <v>84</v>
      </c>
      <c r="B23" s="76">
        <v>200</v>
      </c>
      <c r="C23" s="71">
        <v>50</v>
      </c>
      <c r="F23" t="s">
        <v>85</v>
      </c>
      <c r="G23">
        <v>2000000000</v>
      </c>
      <c r="M23">
        <v>14</v>
      </c>
      <c r="N23">
        <f t="shared" si="0"/>
        <v>325216905</v>
      </c>
      <c r="O23">
        <f t="shared" si="1"/>
        <v>0.15144092270705892</v>
      </c>
      <c r="P23">
        <f t="shared" si="2"/>
        <v>17382</v>
      </c>
      <c r="Q23">
        <f t="shared" si="3"/>
        <v>1618</v>
      </c>
      <c r="R23">
        <f t="shared" si="4"/>
        <v>45</v>
      </c>
      <c r="S23">
        <f t="shared" si="5"/>
        <v>72810</v>
      </c>
      <c r="T23">
        <f t="shared" si="6"/>
        <v>1162190</v>
      </c>
    </row>
    <row r="24" spans="1:20" x14ac:dyDescent="0.2">
      <c r="A24" s="6" t="s">
        <v>86</v>
      </c>
      <c r="B24" s="77">
        <v>400</v>
      </c>
      <c r="C24" s="72">
        <v>45</v>
      </c>
      <c r="F24" t="s">
        <v>87</v>
      </c>
      <c r="G24">
        <v>999000000</v>
      </c>
      <c r="M24">
        <v>15</v>
      </c>
      <c r="N24">
        <f t="shared" si="0"/>
        <v>427157073</v>
      </c>
      <c r="O24">
        <f t="shared" si="1"/>
        <v>0.19891051258841089</v>
      </c>
      <c r="P24">
        <f t="shared" si="2"/>
        <v>17493</v>
      </c>
      <c r="Q24">
        <f t="shared" si="3"/>
        <v>1507</v>
      </c>
      <c r="R24">
        <f t="shared" si="4"/>
        <v>45</v>
      </c>
      <c r="S24">
        <f t="shared" si="5"/>
        <v>67815</v>
      </c>
      <c r="T24">
        <f t="shared" si="6"/>
        <v>1167185</v>
      </c>
    </row>
    <row r="25" spans="1:20" x14ac:dyDescent="0.2">
      <c r="B25" t="s">
        <v>88</v>
      </c>
      <c r="M25">
        <v>16</v>
      </c>
      <c r="N25">
        <f t="shared" si="0"/>
        <v>43610343</v>
      </c>
      <c r="O25">
        <f t="shared" si="1"/>
        <v>2.030764847076854E-2</v>
      </c>
      <c r="P25">
        <f t="shared" si="2"/>
        <v>16772</v>
      </c>
      <c r="Q25">
        <f t="shared" si="3"/>
        <v>2228</v>
      </c>
      <c r="R25">
        <f t="shared" si="4"/>
        <v>45</v>
      </c>
      <c r="S25">
        <f t="shared" si="5"/>
        <v>100260</v>
      </c>
      <c r="T25">
        <f t="shared" si="6"/>
        <v>1134740</v>
      </c>
    </row>
    <row r="26" spans="1:20" x14ac:dyDescent="0.2">
      <c r="C26" t="s">
        <v>89</v>
      </c>
      <c r="M26">
        <v>17</v>
      </c>
      <c r="N26">
        <f t="shared" si="0"/>
        <v>519627527</v>
      </c>
      <c r="O26">
        <f t="shared" si="1"/>
        <v>0.2419704232560333</v>
      </c>
      <c r="P26">
        <f t="shared" si="2"/>
        <v>17580</v>
      </c>
      <c r="Q26">
        <f t="shared" si="3"/>
        <v>1420</v>
      </c>
      <c r="R26">
        <f t="shared" si="4"/>
        <v>45</v>
      </c>
      <c r="S26">
        <f t="shared" si="5"/>
        <v>63900</v>
      </c>
      <c r="T26">
        <f t="shared" si="6"/>
        <v>1171100</v>
      </c>
    </row>
    <row r="27" spans="1:20" x14ac:dyDescent="0.2">
      <c r="A27" t="s">
        <v>90</v>
      </c>
      <c r="B27" t="s">
        <v>91</v>
      </c>
      <c r="C27">
        <f>AVERAGE(Q3)</f>
        <v>1188548.5833333333</v>
      </c>
      <c r="M27">
        <v>18</v>
      </c>
      <c r="N27">
        <f t="shared" si="0"/>
        <v>1563853940</v>
      </c>
      <c r="O27">
        <f t="shared" si="1"/>
        <v>0.72822623920078677</v>
      </c>
      <c r="P27">
        <f t="shared" si="2"/>
        <v>18364</v>
      </c>
      <c r="Q27">
        <f t="shared" si="3"/>
        <v>636</v>
      </c>
      <c r="R27">
        <f t="shared" si="4"/>
        <v>45</v>
      </c>
      <c r="S27">
        <f t="shared" si="5"/>
        <v>28620</v>
      </c>
      <c r="T27">
        <f t="shared" si="6"/>
        <v>1206380</v>
      </c>
    </row>
    <row r="28" spans="1:20" x14ac:dyDescent="0.2">
      <c r="A28" s="53" t="s">
        <v>92</v>
      </c>
      <c r="B28">
        <v>15000</v>
      </c>
      <c r="C28">
        <v>975000</v>
      </c>
      <c r="M28">
        <v>19</v>
      </c>
      <c r="N28">
        <f t="shared" si="0"/>
        <v>493330300</v>
      </c>
      <c r="O28">
        <f t="shared" si="1"/>
        <v>0.22972482267288716</v>
      </c>
      <c r="P28">
        <f t="shared" si="2"/>
        <v>17556</v>
      </c>
      <c r="Q28">
        <f t="shared" si="3"/>
        <v>1444</v>
      </c>
      <c r="R28">
        <f t="shared" si="4"/>
        <v>45</v>
      </c>
      <c r="S28">
        <f t="shared" si="5"/>
        <v>64980</v>
      </c>
      <c r="T28">
        <f t="shared" si="6"/>
        <v>1170020</v>
      </c>
    </row>
    <row r="29" spans="1:20" x14ac:dyDescent="0.2">
      <c r="A29" s="53">
        <v>18000</v>
      </c>
      <c r="B29">
        <v>16000</v>
      </c>
      <c r="C29">
        <v>1040000</v>
      </c>
      <c r="M29">
        <v>20</v>
      </c>
      <c r="N29">
        <f t="shared" si="0"/>
        <v>1967991033</v>
      </c>
      <c r="O29">
        <f t="shared" si="1"/>
        <v>0.91641723826360755</v>
      </c>
      <c r="P29">
        <f t="shared" si="2"/>
        <v>18829</v>
      </c>
      <c r="Q29">
        <f t="shared" si="3"/>
        <v>171</v>
      </c>
      <c r="R29">
        <f t="shared" si="4"/>
        <v>55</v>
      </c>
      <c r="S29">
        <f t="shared" si="5"/>
        <v>9405</v>
      </c>
      <c r="T29">
        <f t="shared" si="6"/>
        <v>1225595</v>
      </c>
    </row>
    <row r="30" spans="1:20" x14ac:dyDescent="0.2">
      <c r="B30">
        <v>17000</v>
      </c>
      <c r="C30">
        <v>1104279.5</v>
      </c>
      <c r="M30">
        <v>21</v>
      </c>
      <c r="N30">
        <f t="shared" si="0"/>
        <v>334676890</v>
      </c>
      <c r="O30">
        <f t="shared" si="1"/>
        <v>0.15584607150212212</v>
      </c>
      <c r="P30">
        <f t="shared" si="2"/>
        <v>17393</v>
      </c>
      <c r="Q30">
        <f t="shared" si="3"/>
        <v>1607</v>
      </c>
      <c r="R30">
        <f t="shared" si="4"/>
        <v>45</v>
      </c>
      <c r="S30">
        <f t="shared" si="5"/>
        <v>72315</v>
      </c>
      <c r="T30">
        <f t="shared" si="6"/>
        <v>1162685</v>
      </c>
    </row>
    <row r="31" spans="1:20" x14ac:dyDescent="0.2">
      <c r="B31">
        <v>18000</v>
      </c>
      <c r="C31">
        <v>1158249.3500000001</v>
      </c>
      <c r="M31">
        <v>22</v>
      </c>
      <c r="N31">
        <f t="shared" si="0"/>
        <v>507335090</v>
      </c>
      <c r="O31">
        <f t="shared" si="1"/>
        <v>0.2362463112157985</v>
      </c>
      <c r="P31">
        <f t="shared" si="2"/>
        <v>17569</v>
      </c>
      <c r="Q31">
        <f t="shared" si="3"/>
        <v>1431</v>
      </c>
      <c r="R31">
        <f t="shared" si="4"/>
        <v>45</v>
      </c>
      <c r="S31">
        <f t="shared" si="5"/>
        <v>64395</v>
      </c>
      <c r="T31">
        <f t="shared" si="6"/>
        <v>1170605</v>
      </c>
    </row>
    <row r="32" spans="1:20" x14ac:dyDescent="0.2">
      <c r="B32">
        <v>19000</v>
      </c>
      <c r="C32">
        <v>1188548.5833333333</v>
      </c>
      <c r="M32">
        <v>23</v>
      </c>
      <c r="N32">
        <f t="shared" si="0"/>
        <v>1123295393</v>
      </c>
      <c r="O32">
        <f t="shared" si="1"/>
        <v>0.52307517897480871</v>
      </c>
      <c r="P32">
        <f t="shared" si="2"/>
        <v>18035</v>
      </c>
      <c r="Q32">
        <f t="shared" si="3"/>
        <v>965</v>
      </c>
      <c r="R32">
        <f t="shared" si="4"/>
        <v>45</v>
      </c>
      <c r="S32">
        <f t="shared" si="5"/>
        <v>43425</v>
      </c>
      <c r="T32">
        <f t="shared" si="6"/>
        <v>1191575</v>
      </c>
    </row>
    <row r="33" spans="2:20" x14ac:dyDescent="0.2">
      <c r="B33">
        <v>20000</v>
      </c>
      <c r="C33">
        <v>1209278.0333333334</v>
      </c>
      <c r="M33">
        <v>24</v>
      </c>
      <c r="N33">
        <f t="shared" si="0"/>
        <v>549445727</v>
      </c>
      <c r="O33">
        <f t="shared" si="1"/>
        <v>0.2558556046596987</v>
      </c>
      <c r="P33">
        <f t="shared" si="2"/>
        <v>17606</v>
      </c>
      <c r="Q33">
        <f t="shared" si="3"/>
        <v>1394</v>
      </c>
      <c r="R33">
        <f t="shared" si="4"/>
        <v>45</v>
      </c>
      <c r="S33">
        <f t="shared" si="5"/>
        <v>62730</v>
      </c>
      <c r="T33">
        <f t="shared" si="6"/>
        <v>1172270</v>
      </c>
    </row>
    <row r="34" spans="2:20" x14ac:dyDescent="0.2">
      <c r="B34">
        <v>21000</v>
      </c>
      <c r="C34">
        <v>1229295.1499999999</v>
      </c>
      <c r="M34">
        <v>25</v>
      </c>
      <c r="N34">
        <f t="shared" si="0"/>
        <v>207167942</v>
      </c>
      <c r="O34">
        <f t="shared" si="1"/>
        <v>9.6470090605537448E-2</v>
      </c>
      <c r="P34">
        <f t="shared" si="2"/>
        <v>17219</v>
      </c>
      <c r="Q34">
        <f t="shared" si="3"/>
        <v>1781</v>
      </c>
      <c r="R34">
        <f t="shared" si="4"/>
        <v>45</v>
      </c>
      <c r="S34">
        <f t="shared" si="5"/>
        <v>80145</v>
      </c>
      <c r="T34">
        <f t="shared" si="6"/>
        <v>1154855</v>
      </c>
    </row>
    <row r="35" spans="2:20" x14ac:dyDescent="0.2">
      <c r="B35">
        <v>22000</v>
      </c>
      <c r="C35">
        <v>1249295.1499999999</v>
      </c>
      <c r="M35">
        <v>26</v>
      </c>
      <c r="N35">
        <f t="shared" si="0"/>
        <v>653125760</v>
      </c>
      <c r="O35">
        <f t="shared" si="1"/>
        <v>0.30413538231706966</v>
      </c>
      <c r="P35">
        <f t="shared" si="2"/>
        <v>17692</v>
      </c>
      <c r="Q35">
        <f t="shared" si="3"/>
        <v>1308</v>
      </c>
      <c r="R35">
        <f t="shared" si="4"/>
        <v>45</v>
      </c>
      <c r="S35">
        <f t="shared" si="5"/>
        <v>58860</v>
      </c>
      <c r="T35">
        <f t="shared" si="6"/>
        <v>1176140</v>
      </c>
    </row>
    <row r="36" spans="2:20" x14ac:dyDescent="0.2">
      <c r="M36">
        <v>27</v>
      </c>
      <c r="N36">
        <f t="shared" si="0"/>
        <v>1148244856</v>
      </c>
      <c r="O36">
        <f t="shared" si="1"/>
        <v>0.53469317803843563</v>
      </c>
      <c r="P36">
        <f t="shared" si="2"/>
        <v>18052</v>
      </c>
      <c r="Q36">
        <f t="shared" si="3"/>
        <v>948</v>
      </c>
      <c r="R36">
        <f t="shared" si="4"/>
        <v>45</v>
      </c>
      <c r="S36">
        <f t="shared" si="5"/>
        <v>42660</v>
      </c>
      <c r="T36">
        <f t="shared" si="6"/>
        <v>1192340</v>
      </c>
    </row>
    <row r="37" spans="2:20" x14ac:dyDescent="0.2">
      <c r="M37">
        <v>28</v>
      </c>
      <c r="N37">
        <f t="shared" si="0"/>
        <v>1115759203</v>
      </c>
      <c r="O37">
        <f t="shared" si="1"/>
        <v>0.51956586703637886</v>
      </c>
      <c r="P37">
        <f t="shared" si="2"/>
        <v>18029</v>
      </c>
      <c r="Q37">
        <f t="shared" si="3"/>
        <v>971</v>
      </c>
      <c r="R37">
        <f t="shared" si="4"/>
        <v>45</v>
      </c>
      <c r="S37">
        <f t="shared" si="5"/>
        <v>43695</v>
      </c>
      <c r="T37">
        <f t="shared" si="6"/>
        <v>1191305</v>
      </c>
    </row>
    <row r="38" spans="2:20" x14ac:dyDescent="0.2">
      <c r="M38">
        <v>29</v>
      </c>
      <c r="N38">
        <f t="shared" si="0"/>
        <v>590235570</v>
      </c>
      <c r="O38">
        <f t="shared" si="1"/>
        <v>0.2748498554690042</v>
      </c>
      <c r="P38">
        <f t="shared" si="2"/>
        <v>17641</v>
      </c>
      <c r="Q38">
        <f t="shared" si="3"/>
        <v>1359</v>
      </c>
      <c r="R38">
        <f t="shared" si="4"/>
        <v>45</v>
      </c>
      <c r="S38">
        <f t="shared" si="5"/>
        <v>61155</v>
      </c>
      <c r="T38">
        <f t="shared" si="6"/>
        <v>1173845</v>
      </c>
    </row>
    <row r="39" spans="2:20" x14ac:dyDescent="0.2">
      <c r="B39" t="s">
        <v>97</v>
      </c>
      <c r="C39">
        <f>Q3</f>
        <v>1188548.5833333333</v>
      </c>
      <c r="M39">
        <v>30</v>
      </c>
      <c r="N39">
        <f t="shared" si="0"/>
        <v>714775850</v>
      </c>
      <c r="O39">
        <f t="shared" si="1"/>
        <v>0.33284344260247584</v>
      </c>
      <c r="P39">
        <f t="shared" si="2"/>
        <v>17741</v>
      </c>
      <c r="Q39">
        <f t="shared" si="3"/>
        <v>1259</v>
      </c>
      <c r="R39">
        <f t="shared" si="4"/>
        <v>45</v>
      </c>
      <c r="S39">
        <f t="shared" si="5"/>
        <v>56655</v>
      </c>
      <c r="T39">
        <f t="shared" si="6"/>
        <v>1178345</v>
      </c>
    </row>
    <row r="40" spans="2:20" x14ac:dyDescent="0.2">
      <c r="B40">
        <v>15000</v>
      </c>
      <c r="C40">
        <f t="dataTable" ref="C40:C46" dt2D="0" dtr="0" r1="Q2"/>
        <v>975000</v>
      </c>
      <c r="M40">
        <v>31</v>
      </c>
      <c r="N40">
        <f t="shared" si="0"/>
        <v>66705985</v>
      </c>
      <c r="O40">
        <f t="shared" si="1"/>
        <v>3.10623948606953E-2</v>
      </c>
      <c r="P40">
        <f t="shared" si="2"/>
        <v>16881</v>
      </c>
      <c r="Q40">
        <f t="shared" si="3"/>
        <v>2119</v>
      </c>
      <c r="R40">
        <f t="shared" si="4"/>
        <v>45</v>
      </c>
      <c r="S40">
        <f t="shared" si="5"/>
        <v>95355</v>
      </c>
      <c r="T40">
        <f t="shared" si="6"/>
        <v>1139645</v>
      </c>
    </row>
    <row r="41" spans="2:20" x14ac:dyDescent="0.2">
      <c r="B41">
        <f>B40+1000</f>
        <v>16000</v>
      </c>
      <c r="C41">
        <v>1040000</v>
      </c>
      <c r="M41">
        <v>32</v>
      </c>
      <c r="N41">
        <f t="shared" si="0"/>
        <v>2141026161</v>
      </c>
      <c r="O41">
        <f t="shared" si="1"/>
        <v>0.99699299875506808</v>
      </c>
      <c r="P41">
        <f t="shared" si="2"/>
        <v>19648</v>
      </c>
      <c r="Q41">
        <f t="shared" si="3"/>
        <v>0</v>
      </c>
      <c r="R41">
        <f t="shared" si="4"/>
        <v>55</v>
      </c>
      <c r="S41">
        <f t="shared" si="5"/>
        <v>0</v>
      </c>
      <c r="T41">
        <f t="shared" si="6"/>
        <v>1235000</v>
      </c>
    </row>
    <row r="42" spans="2:20" x14ac:dyDescent="0.2">
      <c r="B42">
        <f t="shared" ref="B42:B46" si="7">B41+1000</f>
        <v>17000</v>
      </c>
      <c r="C42">
        <v>1104279.5</v>
      </c>
      <c r="M42">
        <v>33</v>
      </c>
      <c r="N42">
        <f t="shared" si="0"/>
        <v>843215148</v>
      </c>
      <c r="O42">
        <f t="shared" si="1"/>
        <v>0.39265265147790901</v>
      </c>
      <c r="P42">
        <f t="shared" si="2"/>
        <v>17837</v>
      </c>
      <c r="Q42">
        <f t="shared" si="3"/>
        <v>1163</v>
      </c>
      <c r="R42">
        <f t="shared" si="4"/>
        <v>45</v>
      </c>
      <c r="S42">
        <f t="shared" si="5"/>
        <v>52335</v>
      </c>
      <c r="T42">
        <f t="shared" si="6"/>
        <v>1182665</v>
      </c>
    </row>
    <row r="43" spans="2:20" x14ac:dyDescent="0.2">
      <c r="B43">
        <f t="shared" si="7"/>
        <v>18000</v>
      </c>
      <c r="C43">
        <v>1158249.3500000001</v>
      </c>
      <c r="M43">
        <v>34</v>
      </c>
      <c r="N43">
        <f t="shared" si="0"/>
        <v>524922236</v>
      </c>
      <c r="O43">
        <f t="shared" si="1"/>
        <v>0.24443596426604128</v>
      </c>
      <c r="P43">
        <f t="shared" si="2"/>
        <v>17585</v>
      </c>
      <c r="Q43">
        <f t="shared" si="3"/>
        <v>1415</v>
      </c>
      <c r="R43">
        <f t="shared" si="4"/>
        <v>45</v>
      </c>
      <c r="S43">
        <f t="shared" si="5"/>
        <v>63675</v>
      </c>
      <c r="T43">
        <f t="shared" si="6"/>
        <v>1171325</v>
      </c>
    </row>
    <row r="44" spans="2:20" x14ac:dyDescent="0.2">
      <c r="B44">
        <f t="shared" si="7"/>
        <v>19000</v>
      </c>
      <c r="C44">
        <v>1188548.5833333333</v>
      </c>
      <c r="M44">
        <v>35</v>
      </c>
      <c r="N44">
        <f t="shared" si="0"/>
        <v>357714929</v>
      </c>
      <c r="O44">
        <f t="shared" si="1"/>
        <v>0.16657399440490361</v>
      </c>
      <c r="P44">
        <f t="shared" si="2"/>
        <v>17419</v>
      </c>
      <c r="Q44">
        <f t="shared" si="3"/>
        <v>1581</v>
      </c>
      <c r="R44">
        <f t="shared" si="4"/>
        <v>45</v>
      </c>
      <c r="S44">
        <f t="shared" si="5"/>
        <v>71145</v>
      </c>
      <c r="T44">
        <f t="shared" si="6"/>
        <v>1163855</v>
      </c>
    </row>
    <row r="45" spans="2:20" x14ac:dyDescent="0.2">
      <c r="B45">
        <f t="shared" si="7"/>
        <v>20000</v>
      </c>
      <c r="C45">
        <v>1209278.0333333334</v>
      </c>
      <c r="M45">
        <v>36</v>
      </c>
      <c r="N45">
        <f t="shared" si="0"/>
        <v>1160600103</v>
      </c>
      <c r="O45">
        <f t="shared" si="1"/>
        <v>0.5404465382641398</v>
      </c>
      <c r="P45">
        <f t="shared" si="2"/>
        <v>18061</v>
      </c>
      <c r="Q45">
        <f t="shared" si="3"/>
        <v>939</v>
      </c>
      <c r="R45">
        <f t="shared" si="4"/>
        <v>45</v>
      </c>
      <c r="S45">
        <f t="shared" si="5"/>
        <v>42255</v>
      </c>
      <c r="T45">
        <f t="shared" si="6"/>
        <v>1192745</v>
      </c>
    </row>
    <row r="46" spans="2:20" x14ac:dyDescent="0.2">
      <c r="B46">
        <f t="shared" si="7"/>
        <v>21000</v>
      </c>
      <c r="C46">
        <v>1229295.1499999999</v>
      </c>
      <c r="M46">
        <v>37</v>
      </c>
      <c r="N46">
        <f t="shared" si="0"/>
        <v>464481773</v>
      </c>
      <c r="O46">
        <f t="shared" si="1"/>
        <v>0.21629118044687956</v>
      </c>
      <c r="P46">
        <f t="shared" si="2"/>
        <v>17529</v>
      </c>
      <c r="Q46">
        <f t="shared" si="3"/>
        <v>1471</v>
      </c>
      <c r="R46">
        <f t="shared" si="4"/>
        <v>45</v>
      </c>
      <c r="S46">
        <f t="shared" si="5"/>
        <v>66195</v>
      </c>
      <c r="T46">
        <f t="shared" si="6"/>
        <v>1168805</v>
      </c>
    </row>
    <row r="47" spans="2:20" x14ac:dyDescent="0.2">
      <c r="M47">
        <v>38</v>
      </c>
      <c r="N47">
        <f t="shared" si="0"/>
        <v>294618319</v>
      </c>
      <c r="O47">
        <f t="shared" si="1"/>
        <v>0.13719234575386735</v>
      </c>
      <c r="P47">
        <f t="shared" si="2"/>
        <v>17344</v>
      </c>
      <c r="Q47">
        <f t="shared" si="3"/>
        <v>1656</v>
      </c>
      <c r="R47">
        <f t="shared" si="4"/>
        <v>45</v>
      </c>
      <c r="S47">
        <f t="shared" si="5"/>
        <v>74520</v>
      </c>
      <c r="T47">
        <f t="shared" si="6"/>
        <v>1160480</v>
      </c>
    </row>
    <row r="48" spans="2:20" x14ac:dyDescent="0.2">
      <c r="M48">
        <v>39</v>
      </c>
      <c r="N48">
        <f t="shared" si="0"/>
        <v>1552797451</v>
      </c>
      <c r="O48">
        <f t="shared" si="1"/>
        <v>0.7230776602975455</v>
      </c>
      <c r="P48">
        <f t="shared" si="2"/>
        <v>18355</v>
      </c>
      <c r="Q48">
        <f t="shared" si="3"/>
        <v>645</v>
      </c>
      <c r="R48">
        <f t="shared" si="4"/>
        <v>45</v>
      </c>
      <c r="S48">
        <f t="shared" si="5"/>
        <v>29025</v>
      </c>
      <c r="T48">
        <f t="shared" si="6"/>
        <v>1205975</v>
      </c>
    </row>
    <row r="49" spans="13:20" x14ac:dyDescent="0.2">
      <c r="M49">
        <v>40</v>
      </c>
      <c r="N49">
        <f t="shared" si="0"/>
        <v>1497996966</v>
      </c>
      <c r="O49">
        <f t="shared" si="1"/>
        <v>0.69755919589547399</v>
      </c>
      <c r="P49">
        <f t="shared" si="2"/>
        <v>18310</v>
      </c>
      <c r="Q49">
        <f t="shared" si="3"/>
        <v>690</v>
      </c>
      <c r="R49">
        <f t="shared" si="4"/>
        <v>45</v>
      </c>
      <c r="S49">
        <f t="shared" si="5"/>
        <v>31050</v>
      </c>
      <c r="T49">
        <f t="shared" si="6"/>
        <v>1203950</v>
      </c>
    </row>
    <row r="50" spans="13:20" x14ac:dyDescent="0.2">
      <c r="M50">
        <v>41</v>
      </c>
      <c r="N50">
        <f t="shared" si="0"/>
        <v>1736730134</v>
      </c>
      <c r="O50">
        <f t="shared" si="1"/>
        <v>0.80872799028117581</v>
      </c>
      <c r="P50">
        <f t="shared" si="2"/>
        <v>18524</v>
      </c>
      <c r="Q50">
        <f t="shared" si="3"/>
        <v>476</v>
      </c>
      <c r="R50">
        <f t="shared" si="4"/>
        <v>45</v>
      </c>
      <c r="S50">
        <f t="shared" si="5"/>
        <v>21420</v>
      </c>
      <c r="T50">
        <f t="shared" si="6"/>
        <v>1213580</v>
      </c>
    </row>
    <row r="51" spans="13:20" x14ac:dyDescent="0.2">
      <c r="M51">
        <v>42</v>
      </c>
      <c r="N51">
        <f t="shared" si="0"/>
        <v>478148467</v>
      </c>
      <c r="O51">
        <f t="shared" si="1"/>
        <v>0.22265523077112401</v>
      </c>
      <c r="P51">
        <f t="shared" si="2"/>
        <v>17542</v>
      </c>
      <c r="Q51">
        <f t="shared" si="3"/>
        <v>1458</v>
      </c>
      <c r="R51">
        <f t="shared" si="4"/>
        <v>45</v>
      </c>
      <c r="S51">
        <f t="shared" si="5"/>
        <v>65610</v>
      </c>
      <c r="T51">
        <f t="shared" si="6"/>
        <v>1169390</v>
      </c>
    </row>
    <row r="52" spans="13:20" x14ac:dyDescent="0.2">
      <c r="M52">
        <v>43</v>
      </c>
      <c r="N52">
        <f t="shared" si="0"/>
        <v>209994148</v>
      </c>
      <c r="O52">
        <f t="shared" si="1"/>
        <v>9.7786145330307148E-2</v>
      </c>
      <c r="P52">
        <f t="shared" si="2"/>
        <v>17223</v>
      </c>
      <c r="Q52">
        <f t="shared" si="3"/>
        <v>1777</v>
      </c>
      <c r="R52">
        <f t="shared" si="4"/>
        <v>45</v>
      </c>
      <c r="S52">
        <f t="shared" si="5"/>
        <v>79965</v>
      </c>
      <c r="T52">
        <f t="shared" si="6"/>
        <v>1155035</v>
      </c>
    </row>
    <row r="53" spans="13:20" x14ac:dyDescent="0.2">
      <c r="M53">
        <v>44</v>
      </c>
      <c r="N53">
        <f t="shared" si="0"/>
        <v>908529768</v>
      </c>
      <c r="O53">
        <f t="shared" si="1"/>
        <v>0.42306714152128766</v>
      </c>
      <c r="P53">
        <f t="shared" si="2"/>
        <v>17884</v>
      </c>
      <c r="Q53">
        <f t="shared" si="3"/>
        <v>1116</v>
      </c>
      <c r="R53">
        <f t="shared" si="4"/>
        <v>45</v>
      </c>
      <c r="S53">
        <f t="shared" si="5"/>
        <v>50220</v>
      </c>
      <c r="T53">
        <f t="shared" si="6"/>
        <v>1184780</v>
      </c>
    </row>
    <row r="54" spans="13:20" x14ac:dyDescent="0.2">
      <c r="M54">
        <v>45</v>
      </c>
      <c r="N54">
        <f t="shared" si="0"/>
        <v>903596959</v>
      </c>
      <c r="O54">
        <f t="shared" si="1"/>
        <v>0.42077012333123487</v>
      </c>
      <c r="P54">
        <f t="shared" si="2"/>
        <v>17880</v>
      </c>
      <c r="Q54">
        <f t="shared" si="3"/>
        <v>1120</v>
      </c>
      <c r="R54">
        <f t="shared" si="4"/>
        <v>45</v>
      </c>
      <c r="S54">
        <f t="shared" si="5"/>
        <v>50400</v>
      </c>
      <c r="T54">
        <f t="shared" si="6"/>
        <v>1184600</v>
      </c>
    </row>
    <row r="55" spans="13:20" x14ac:dyDescent="0.2">
      <c r="M55">
        <v>46</v>
      </c>
      <c r="N55">
        <f t="shared" si="0"/>
        <v>1749738329</v>
      </c>
      <c r="O55">
        <f t="shared" si="1"/>
        <v>0.81478540311324665</v>
      </c>
      <c r="P55">
        <f t="shared" si="2"/>
        <v>18537</v>
      </c>
      <c r="Q55">
        <f t="shared" si="3"/>
        <v>463</v>
      </c>
      <c r="R55">
        <f t="shared" si="4"/>
        <v>45</v>
      </c>
      <c r="S55">
        <f t="shared" si="5"/>
        <v>20835</v>
      </c>
      <c r="T55">
        <f t="shared" si="6"/>
        <v>1214165</v>
      </c>
    </row>
    <row r="56" spans="13:20" x14ac:dyDescent="0.2">
      <c r="M56">
        <v>47</v>
      </c>
      <c r="N56">
        <f t="shared" si="0"/>
        <v>63549838</v>
      </c>
      <c r="O56">
        <f t="shared" si="1"/>
        <v>2.9592699385058461E-2</v>
      </c>
      <c r="P56">
        <f t="shared" si="2"/>
        <v>16868</v>
      </c>
      <c r="Q56">
        <f t="shared" si="3"/>
        <v>2132</v>
      </c>
      <c r="R56">
        <f t="shared" si="4"/>
        <v>45</v>
      </c>
      <c r="S56">
        <f t="shared" si="5"/>
        <v>95940</v>
      </c>
      <c r="T56">
        <f t="shared" si="6"/>
        <v>1139060</v>
      </c>
    </row>
    <row r="57" spans="13:20" x14ac:dyDescent="0.2">
      <c r="M57">
        <v>48</v>
      </c>
      <c r="N57">
        <f t="shared" si="0"/>
        <v>635271060</v>
      </c>
      <c r="O57">
        <f t="shared" si="1"/>
        <v>0.29582113972670454</v>
      </c>
      <c r="P57">
        <f t="shared" si="2"/>
        <v>17678</v>
      </c>
      <c r="Q57">
        <f t="shared" si="3"/>
        <v>1322</v>
      </c>
      <c r="R57">
        <f t="shared" si="4"/>
        <v>45</v>
      </c>
      <c r="S57">
        <f t="shared" si="5"/>
        <v>59490</v>
      </c>
      <c r="T57">
        <f t="shared" si="6"/>
        <v>1175510</v>
      </c>
    </row>
    <row r="58" spans="13:20" x14ac:dyDescent="0.2">
      <c r="M58">
        <v>49</v>
      </c>
      <c r="N58">
        <f t="shared" si="0"/>
        <v>1712012536</v>
      </c>
      <c r="O58">
        <f t="shared" si="1"/>
        <v>0.79721796177198079</v>
      </c>
      <c r="P58">
        <f t="shared" si="2"/>
        <v>18499</v>
      </c>
      <c r="Q58">
        <f t="shared" si="3"/>
        <v>501</v>
      </c>
      <c r="R58">
        <f t="shared" si="4"/>
        <v>45</v>
      </c>
      <c r="S58">
        <f t="shared" si="5"/>
        <v>22545</v>
      </c>
      <c r="T58">
        <f t="shared" si="6"/>
        <v>1212455</v>
      </c>
    </row>
    <row r="59" spans="13:20" x14ac:dyDescent="0.2">
      <c r="M59">
        <v>50</v>
      </c>
      <c r="N59">
        <f t="shared" si="0"/>
        <v>1661306399</v>
      </c>
      <c r="O59">
        <f t="shared" si="1"/>
        <v>0.77360607673116311</v>
      </c>
      <c r="P59">
        <f t="shared" si="2"/>
        <v>18450</v>
      </c>
      <c r="Q59">
        <f t="shared" si="3"/>
        <v>550</v>
      </c>
      <c r="R59">
        <f t="shared" si="4"/>
        <v>45</v>
      </c>
      <c r="S59">
        <f t="shared" si="5"/>
        <v>24750</v>
      </c>
      <c r="T59">
        <f t="shared" si="6"/>
        <v>1210250</v>
      </c>
    </row>
    <row r="60" spans="13:20" x14ac:dyDescent="0.2">
      <c r="M60">
        <v>51</v>
      </c>
      <c r="N60">
        <f t="shared" si="0"/>
        <v>1994269699</v>
      </c>
      <c r="O60">
        <f t="shared" si="1"/>
        <v>0.928654195707596</v>
      </c>
      <c r="P60">
        <f t="shared" si="2"/>
        <v>18880</v>
      </c>
      <c r="Q60">
        <f t="shared" si="3"/>
        <v>120</v>
      </c>
      <c r="R60">
        <f t="shared" si="4"/>
        <v>55</v>
      </c>
      <c r="S60">
        <f t="shared" si="5"/>
        <v>6600</v>
      </c>
      <c r="T60">
        <f t="shared" si="6"/>
        <v>1228400</v>
      </c>
    </row>
    <row r="61" spans="13:20" x14ac:dyDescent="0.2">
      <c r="M61">
        <v>52</v>
      </c>
      <c r="N61">
        <f t="shared" si="0"/>
        <v>1766068717</v>
      </c>
      <c r="O61">
        <f t="shared" si="1"/>
        <v>0.82238983261510257</v>
      </c>
      <c r="P61">
        <f t="shared" si="2"/>
        <v>18555</v>
      </c>
      <c r="Q61">
        <f t="shared" si="3"/>
        <v>445</v>
      </c>
      <c r="R61">
        <f t="shared" si="4"/>
        <v>45</v>
      </c>
      <c r="S61">
        <f t="shared" si="5"/>
        <v>20025</v>
      </c>
      <c r="T61">
        <f t="shared" si="6"/>
        <v>1214975</v>
      </c>
    </row>
    <row r="62" spans="13:20" x14ac:dyDescent="0.2">
      <c r="M62">
        <v>53</v>
      </c>
      <c r="N62">
        <f t="shared" si="0"/>
        <v>1797957785</v>
      </c>
      <c r="O62">
        <f t="shared" si="1"/>
        <v>0.8372393370779414</v>
      </c>
      <c r="P62">
        <f t="shared" si="2"/>
        <v>18590</v>
      </c>
      <c r="Q62">
        <f t="shared" si="3"/>
        <v>410</v>
      </c>
      <c r="R62">
        <f t="shared" si="4"/>
        <v>45</v>
      </c>
      <c r="S62">
        <f t="shared" si="5"/>
        <v>18450</v>
      </c>
      <c r="T62">
        <f t="shared" si="6"/>
        <v>1216550</v>
      </c>
    </row>
    <row r="63" spans="13:20" x14ac:dyDescent="0.2">
      <c r="M63">
        <v>54</v>
      </c>
      <c r="N63">
        <f t="shared" si="0"/>
        <v>886611911</v>
      </c>
      <c r="O63">
        <f t="shared" si="1"/>
        <v>0.41286084401088807</v>
      </c>
      <c r="P63">
        <f t="shared" si="2"/>
        <v>17868</v>
      </c>
      <c r="Q63">
        <f t="shared" si="3"/>
        <v>1132</v>
      </c>
      <c r="R63">
        <f t="shared" si="4"/>
        <v>45</v>
      </c>
      <c r="S63">
        <f t="shared" si="5"/>
        <v>50940</v>
      </c>
      <c r="T63">
        <f t="shared" si="6"/>
        <v>1184060</v>
      </c>
    </row>
    <row r="64" spans="13:20" x14ac:dyDescent="0.2">
      <c r="M64">
        <v>55</v>
      </c>
      <c r="N64">
        <f t="shared" si="0"/>
        <v>1897361644</v>
      </c>
      <c r="O64">
        <f t="shared" si="1"/>
        <v>0.88352786604479316</v>
      </c>
      <c r="P64">
        <f t="shared" si="2"/>
        <v>18716</v>
      </c>
      <c r="Q64">
        <f t="shared" si="3"/>
        <v>284</v>
      </c>
      <c r="R64">
        <f t="shared" si="4"/>
        <v>50</v>
      </c>
      <c r="S64">
        <f t="shared" si="5"/>
        <v>14200</v>
      </c>
      <c r="T64">
        <f t="shared" si="6"/>
        <v>1220800</v>
      </c>
    </row>
    <row r="65" spans="13:20" x14ac:dyDescent="0.2">
      <c r="M65">
        <v>56</v>
      </c>
      <c r="N65">
        <f t="shared" si="0"/>
        <v>824992758</v>
      </c>
      <c r="O65">
        <f t="shared" si="1"/>
        <v>0.384167189888734</v>
      </c>
      <c r="P65">
        <f t="shared" si="2"/>
        <v>17823</v>
      </c>
      <c r="Q65">
        <f t="shared" si="3"/>
        <v>1177</v>
      </c>
      <c r="R65">
        <f t="shared" si="4"/>
        <v>45</v>
      </c>
      <c r="S65">
        <f t="shared" si="5"/>
        <v>52965</v>
      </c>
      <c r="T65">
        <f t="shared" si="6"/>
        <v>1182035</v>
      </c>
    </row>
    <row r="66" spans="13:20" x14ac:dyDescent="0.2">
      <c r="M66">
        <v>57</v>
      </c>
      <c r="N66">
        <f t="shared" si="0"/>
        <v>1351375027</v>
      </c>
      <c r="O66">
        <f t="shared" si="1"/>
        <v>0.62928303500138361</v>
      </c>
      <c r="P66">
        <f t="shared" si="2"/>
        <v>18198</v>
      </c>
      <c r="Q66">
        <f t="shared" si="3"/>
        <v>802</v>
      </c>
      <c r="R66">
        <f t="shared" si="4"/>
        <v>45</v>
      </c>
      <c r="S66">
        <f t="shared" si="5"/>
        <v>36090</v>
      </c>
      <c r="T66">
        <f t="shared" si="6"/>
        <v>1198910</v>
      </c>
    </row>
    <row r="67" spans="13:20" x14ac:dyDescent="0.2">
      <c r="M67">
        <v>58</v>
      </c>
      <c r="N67">
        <f t="shared" si="0"/>
        <v>625544470</v>
      </c>
      <c r="O67">
        <f t="shared" si="1"/>
        <v>0.29129184330408081</v>
      </c>
      <c r="P67">
        <f t="shared" si="2"/>
        <v>17670</v>
      </c>
      <c r="Q67">
        <f t="shared" si="3"/>
        <v>1330</v>
      </c>
      <c r="R67">
        <f t="shared" si="4"/>
        <v>45</v>
      </c>
      <c r="S67">
        <f t="shared" si="5"/>
        <v>59850</v>
      </c>
      <c r="T67">
        <f t="shared" si="6"/>
        <v>1175150</v>
      </c>
    </row>
    <row r="68" spans="13:20" x14ac:dyDescent="0.2">
      <c r="M68">
        <v>59</v>
      </c>
      <c r="N68">
        <f t="shared" si="0"/>
        <v>1445971578</v>
      </c>
      <c r="O68">
        <f t="shared" si="1"/>
        <v>0.67333298673542819</v>
      </c>
      <c r="P68">
        <f t="shared" si="2"/>
        <v>18269</v>
      </c>
      <c r="Q68">
        <f t="shared" si="3"/>
        <v>731</v>
      </c>
      <c r="R68">
        <f t="shared" si="4"/>
        <v>45</v>
      </c>
      <c r="S68">
        <f t="shared" si="5"/>
        <v>32895</v>
      </c>
      <c r="T68">
        <f t="shared" si="6"/>
        <v>1202105</v>
      </c>
    </row>
    <row r="69" spans="13:20" x14ac:dyDescent="0.2">
      <c r="M69">
        <v>60</v>
      </c>
      <c r="N69">
        <f t="shared" si="0"/>
        <v>1371878347</v>
      </c>
      <c r="O69">
        <f t="shared" si="1"/>
        <v>0.63883063739111212</v>
      </c>
      <c r="P69">
        <f t="shared" si="2"/>
        <v>18213</v>
      </c>
      <c r="Q69">
        <f t="shared" si="3"/>
        <v>787</v>
      </c>
      <c r="R69">
        <f t="shared" si="4"/>
        <v>45</v>
      </c>
      <c r="S69">
        <f t="shared" si="5"/>
        <v>35415</v>
      </c>
      <c r="T69">
        <f t="shared" si="6"/>
        <v>1199585</v>
      </c>
    </row>
    <row r="70" spans="13:20" x14ac:dyDescent="0.2">
      <c r="M70">
        <v>61</v>
      </c>
      <c r="N70">
        <f t="shared" si="0"/>
        <v>1627460190</v>
      </c>
      <c r="O70">
        <f t="shared" si="1"/>
        <v>0.75784520747039708</v>
      </c>
      <c r="P70">
        <f t="shared" si="2"/>
        <v>18420</v>
      </c>
      <c r="Q70">
        <f t="shared" si="3"/>
        <v>580</v>
      </c>
      <c r="R70">
        <f t="shared" si="4"/>
        <v>45</v>
      </c>
      <c r="S70">
        <f t="shared" si="5"/>
        <v>26100</v>
      </c>
      <c r="T70">
        <f t="shared" si="6"/>
        <v>1208900</v>
      </c>
    </row>
    <row r="71" spans="13:20" x14ac:dyDescent="0.2">
      <c r="M71">
        <v>62</v>
      </c>
      <c r="N71">
        <f t="shared" si="0"/>
        <v>76717844</v>
      </c>
      <c r="O71">
        <f t="shared" si="1"/>
        <v>3.5724530013149854E-2</v>
      </c>
      <c r="P71">
        <f t="shared" si="2"/>
        <v>16918</v>
      </c>
      <c r="Q71">
        <f t="shared" si="3"/>
        <v>2082</v>
      </c>
      <c r="R71">
        <f t="shared" si="4"/>
        <v>45</v>
      </c>
      <c r="S71">
        <f t="shared" si="5"/>
        <v>93690</v>
      </c>
      <c r="T71">
        <f t="shared" si="6"/>
        <v>1141310</v>
      </c>
    </row>
    <row r="72" spans="13:20" x14ac:dyDescent="0.2">
      <c r="M72">
        <v>63</v>
      </c>
      <c r="N72">
        <f t="shared" si="0"/>
        <v>759132261</v>
      </c>
      <c r="O72">
        <f t="shared" si="1"/>
        <v>0.35349850605870525</v>
      </c>
      <c r="P72">
        <f t="shared" si="2"/>
        <v>17774</v>
      </c>
      <c r="Q72">
        <f t="shared" si="3"/>
        <v>1226</v>
      </c>
      <c r="R72">
        <f t="shared" si="4"/>
        <v>45</v>
      </c>
      <c r="S72">
        <f t="shared" si="5"/>
        <v>55170</v>
      </c>
      <c r="T72">
        <f t="shared" si="6"/>
        <v>1179830</v>
      </c>
    </row>
    <row r="73" spans="13:20" x14ac:dyDescent="0.2">
      <c r="M73">
        <v>64</v>
      </c>
      <c r="N73">
        <f t="shared" si="0"/>
        <v>388080153</v>
      </c>
      <c r="O73">
        <f t="shared" si="1"/>
        <v>0.18071390370871587</v>
      </c>
      <c r="P73">
        <f t="shared" si="2"/>
        <v>17452</v>
      </c>
      <c r="Q73">
        <f t="shared" si="3"/>
        <v>1548</v>
      </c>
      <c r="R73">
        <f t="shared" si="4"/>
        <v>45</v>
      </c>
      <c r="S73">
        <f t="shared" si="5"/>
        <v>69660</v>
      </c>
      <c r="T73">
        <f t="shared" si="6"/>
        <v>1165340</v>
      </c>
    </row>
    <row r="74" spans="13:20" x14ac:dyDescent="0.2">
      <c r="M74">
        <v>65</v>
      </c>
      <c r="N74">
        <f t="shared" si="0"/>
        <v>407811885</v>
      </c>
      <c r="O74">
        <f t="shared" si="1"/>
        <v>0.18990220743692582</v>
      </c>
      <c r="P74">
        <f t="shared" si="2"/>
        <v>17473</v>
      </c>
      <c r="Q74">
        <f t="shared" si="3"/>
        <v>1527</v>
      </c>
      <c r="R74">
        <f t="shared" si="4"/>
        <v>45</v>
      </c>
      <c r="S74">
        <f t="shared" si="5"/>
        <v>68715</v>
      </c>
      <c r="T74">
        <f t="shared" si="6"/>
        <v>1166285</v>
      </c>
    </row>
    <row r="75" spans="13:20" x14ac:dyDescent="0.2">
      <c r="M75">
        <v>66</v>
      </c>
      <c r="N75">
        <f t="shared" ref="N75:N138" si="8">MOD($G$22*N74+$G$23,$G$21)</f>
        <v>1326549971</v>
      </c>
      <c r="O75">
        <f t="shared" ref="O75:O138" si="9">N75/$G$21</f>
        <v>0.61772296746155386</v>
      </c>
      <c r="P75">
        <f t="shared" ref="P75:P138" si="10">ROUND(_xlfn.NORM.INV(O75,$N$1,$N$2),0)</f>
        <v>18180</v>
      </c>
      <c r="Q75">
        <f t="shared" ref="Q75:Q138" si="11">MAX(0,$Q$2-P75)</f>
        <v>820</v>
      </c>
      <c r="R75">
        <f t="shared" ref="R75:R138" si="12">VLOOKUP(Q75,$B$22:$C$24,2,TRUE)</f>
        <v>45</v>
      </c>
      <c r="S75">
        <f t="shared" ref="S75:S138" si="13">R75*Q75</f>
        <v>36900</v>
      </c>
      <c r="T75">
        <f t="shared" ref="T75:T138" si="14">($Q$2*65)-(S75)</f>
        <v>1198100</v>
      </c>
    </row>
    <row r="76" spans="13:20" x14ac:dyDescent="0.2">
      <c r="M76">
        <v>67</v>
      </c>
      <c r="N76">
        <f t="shared" si="8"/>
        <v>2655796</v>
      </c>
      <c r="O76">
        <f t="shared" si="9"/>
        <v>1.2367013847626286E-3</v>
      </c>
      <c r="P76">
        <f t="shared" si="10"/>
        <v>16184</v>
      </c>
      <c r="Q76">
        <f t="shared" si="11"/>
        <v>2816</v>
      </c>
      <c r="R76">
        <f t="shared" si="12"/>
        <v>45</v>
      </c>
      <c r="S76">
        <f t="shared" si="13"/>
        <v>126720</v>
      </c>
      <c r="T76">
        <f t="shared" si="14"/>
        <v>1108280</v>
      </c>
    </row>
    <row r="77" spans="13:20" x14ac:dyDescent="0.2">
      <c r="M77">
        <v>68</v>
      </c>
      <c r="N77">
        <f t="shared" si="8"/>
        <v>1538806785</v>
      </c>
      <c r="O77">
        <f t="shared" si="9"/>
        <v>0.71656274875465908</v>
      </c>
      <c r="P77">
        <f t="shared" si="10"/>
        <v>18344</v>
      </c>
      <c r="Q77">
        <f t="shared" si="11"/>
        <v>656</v>
      </c>
      <c r="R77">
        <f t="shared" si="12"/>
        <v>45</v>
      </c>
      <c r="S77">
        <f t="shared" si="13"/>
        <v>29520</v>
      </c>
      <c r="T77">
        <f t="shared" si="14"/>
        <v>1205480</v>
      </c>
    </row>
    <row r="78" spans="13:20" x14ac:dyDescent="0.2">
      <c r="M78">
        <v>69</v>
      </c>
      <c r="N78">
        <f t="shared" si="8"/>
        <v>432591027</v>
      </c>
      <c r="O78">
        <f t="shared" si="9"/>
        <v>0.20144089460440021</v>
      </c>
      <c r="P78">
        <f t="shared" si="10"/>
        <v>17498</v>
      </c>
      <c r="Q78">
        <f t="shared" si="11"/>
        <v>1502</v>
      </c>
      <c r="R78">
        <f t="shared" si="12"/>
        <v>45</v>
      </c>
      <c r="S78">
        <f t="shared" si="13"/>
        <v>67590</v>
      </c>
      <c r="T78">
        <f t="shared" si="14"/>
        <v>1167410</v>
      </c>
    </row>
    <row r="79" spans="13:20" x14ac:dyDescent="0.2">
      <c r="M79">
        <v>70</v>
      </c>
      <c r="N79">
        <f t="shared" si="8"/>
        <v>1177762047</v>
      </c>
      <c r="O79">
        <f t="shared" si="9"/>
        <v>0.54843819120360449</v>
      </c>
      <c r="P79">
        <f t="shared" si="10"/>
        <v>18073</v>
      </c>
      <c r="Q79">
        <f t="shared" si="11"/>
        <v>927</v>
      </c>
      <c r="R79">
        <f t="shared" si="12"/>
        <v>45</v>
      </c>
      <c r="S79">
        <f t="shared" si="13"/>
        <v>41715</v>
      </c>
      <c r="T79">
        <f t="shared" si="14"/>
        <v>1193285</v>
      </c>
    </row>
    <row r="80" spans="13:20" x14ac:dyDescent="0.2">
      <c r="M80">
        <v>71</v>
      </c>
      <c r="N80">
        <f t="shared" si="8"/>
        <v>1142465883</v>
      </c>
      <c r="O80">
        <f t="shared" si="9"/>
        <v>0.53200213403068586</v>
      </c>
      <c r="P80">
        <f t="shared" si="10"/>
        <v>18048</v>
      </c>
      <c r="Q80">
        <f t="shared" si="11"/>
        <v>952</v>
      </c>
      <c r="R80">
        <f t="shared" si="12"/>
        <v>45</v>
      </c>
      <c r="S80">
        <f t="shared" si="13"/>
        <v>42840</v>
      </c>
      <c r="T80">
        <f t="shared" si="14"/>
        <v>1192160</v>
      </c>
    </row>
    <row r="81" spans="13:20" x14ac:dyDescent="0.2">
      <c r="M81">
        <v>72</v>
      </c>
      <c r="N81">
        <f t="shared" si="8"/>
        <v>625324107</v>
      </c>
      <c r="O81">
        <f t="shared" si="9"/>
        <v>0.29118922878577802</v>
      </c>
      <c r="P81">
        <f t="shared" si="10"/>
        <v>17670</v>
      </c>
      <c r="Q81">
        <f t="shared" si="11"/>
        <v>1330</v>
      </c>
      <c r="R81">
        <f t="shared" si="12"/>
        <v>45</v>
      </c>
      <c r="S81">
        <f t="shared" si="13"/>
        <v>59850</v>
      </c>
      <c r="T81">
        <f t="shared" si="14"/>
        <v>1175150</v>
      </c>
    </row>
    <row r="82" spans="13:20" x14ac:dyDescent="0.2">
      <c r="M82">
        <v>73</v>
      </c>
      <c r="N82">
        <f t="shared" si="8"/>
        <v>2037297931</v>
      </c>
      <c r="O82">
        <f t="shared" si="9"/>
        <v>0.94869077762062237</v>
      </c>
      <c r="P82">
        <f t="shared" si="10"/>
        <v>18979</v>
      </c>
      <c r="Q82">
        <f t="shared" si="11"/>
        <v>21</v>
      </c>
      <c r="R82">
        <f t="shared" si="12"/>
        <v>55</v>
      </c>
      <c r="S82">
        <f t="shared" si="13"/>
        <v>1155</v>
      </c>
      <c r="T82">
        <f t="shared" si="14"/>
        <v>1233845</v>
      </c>
    </row>
    <row r="83" spans="13:20" x14ac:dyDescent="0.2">
      <c r="M83">
        <v>74</v>
      </c>
      <c r="N83">
        <f t="shared" si="8"/>
        <v>1239574902</v>
      </c>
      <c r="O83">
        <f t="shared" si="9"/>
        <v>0.57722204484847472</v>
      </c>
      <c r="P83">
        <f t="shared" si="10"/>
        <v>18117</v>
      </c>
      <c r="Q83">
        <f t="shared" si="11"/>
        <v>883</v>
      </c>
      <c r="R83">
        <f t="shared" si="12"/>
        <v>45</v>
      </c>
      <c r="S83">
        <f t="shared" si="13"/>
        <v>39735</v>
      </c>
      <c r="T83">
        <f t="shared" si="14"/>
        <v>1195265</v>
      </c>
    </row>
    <row r="84" spans="13:20" x14ac:dyDescent="0.2">
      <c r="M84">
        <v>75</v>
      </c>
      <c r="N84">
        <f t="shared" si="8"/>
        <v>649034720</v>
      </c>
      <c r="O84">
        <f t="shared" si="9"/>
        <v>0.30223034336335508</v>
      </c>
      <c r="P84">
        <f t="shared" si="10"/>
        <v>17689</v>
      </c>
      <c r="Q84">
        <f t="shared" si="11"/>
        <v>1311</v>
      </c>
      <c r="R84">
        <f t="shared" si="12"/>
        <v>45</v>
      </c>
      <c r="S84">
        <f t="shared" si="13"/>
        <v>58995</v>
      </c>
      <c r="T84">
        <f t="shared" si="14"/>
        <v>1176005</v>
      </c>
    </row>
    <row r="85" spans="13:20" x14ac:dyDescent="0.2">
      <c r="M85">
        <v>76</v>
      </c>
      <c r="N85">
        <f t="shared" si="8"/>
        <v>1109612280</v>
      </c>
      <c r="O85">
        <f t="shared" si="9"/>
        <v>0.51670348295788437</v>
      </c>
      <c r="P85">
        <f t="shared" si="10"/>
        <v>18025</v>
      </c>
      <c r="Q85">
        <f t="shared" si="11"/>
        <v>975</v>
      </c>
      <c r="R85">
        <f t="shared" si="12"/>
        <v>45</v>
      </c>
      <c r="S85">
        <f t="shared" si="13"/>
        <v>43875</v>
      </c>
      <c r="T85">
        <f t="shared" si="14"/>
        <v>1191125</v>
      </c>
    </row>
    <row r="86" spans="13:20" x14ac:dyDescent="0.2">
      <c r="M86">
        <v>77</v>
      </c>
      <c r="N86">
        <f t="shared" si="8"/>
        <v>358115765</v>
      </c>
      <c r="O86">
        <f t="shared" si="9"/>
        <v>0.1667606482127498</v>
      </c>
      <c r="P86">
        <f t="shared" si="10"/>
        <v>17420</v>
      </c>
      <c r="Q86">
        <f t="shared" si="11"/>
        <v>1580</v>
      </c>
      <c r="R86">
        <f t="shared" si="12"/>
        <v>45</v>
      </c>
      <c r="S86">
        <f t="shared" si="13"/>
        <v>71100</v>
      </c>
      <c r="T86">
        <f t="shared" si="14"/>
        <v>1163900</v>
      </c>
    </row>
    <row r="87" spans="13:20" x14ac:dyDescent="0.2">
      <c r="M87">
        <v>78</v>
      </c>
      <c r="N87">
        <f t="shared" si="8"/>
        <v>1454999814</v>
      </c>
      <c r="O87">
        <f t="shared" si="9"/>
        <v>0.67753708673526403</v>
      </c>
      <c r="P87">
        <f t="shared" si="10"/>
        <v>18276</v>
      </c>
      <c r="Q87">
        <f t="shared" si="11"/>
        <v>724</v>
      </c>
      <c r="R87">
        <f t="shared" si="12"/>
        <v>45</v>
      </c>
      <c r="S87">
        <f t="shared" si="13"/>
        <v>32580</v>
      </c>
      <c r="T87">
        <f t="shared" si="14"/>
        <v>1202420</v>
      </c>
    </row>
    <row r="88" spans="13:20" x14ac:dyDescent="0.2">
      <c r="M88">
        <v>79</v>
      </c>
      <c r="N88">
        <f t="shared" si="8"/>
        <v>638101862</v>
      </c>
      <c r="O88">
        <f t="shared" si="9"/>
        <v>0.29713933463075165</v>
      </c>
      <c r="P88">
        <f t="shared" si="10"/>
        <v>17680</v>
      </c>
      <c r="Q88">
        <f t="shared" si="11"/>
        <v>1320</v>
      </c>
      <c r="R88">
        <f t="shared" si="12"/>
        <v>45</v>
      </c>
      <c r="S88">
        <f t="shared" si="13"/>
        <v>59400</v>
      </c>
      <c r="T88">
        <f t="shared" si="14"/>
        <v>1175600</v>
      </c>
    </row>
    <row r="89" spans="13:20" x14ac:dyDescent="0.2">
      <c r="M89">
        <v>80</v>
      </c>
      <c r="N89">
        <f t="shared" si="8"/>
        <v>2044661516</v>
      </c>
      <c r="O89">
        <f t="shared" si="9"/>
        <v>0.95211971409251905</v>
      </c>
      <c r="P89">
        <f t="shared" si="10"/>
        <v>18999</v>
      </c>
      <c r="Q89">
        <f t="shared" si="11"/>
        <v>1</v>
      </c>
      <c r="R89">
        <f t="shared" si="12"/>
        <v>55</v>
      </c>
      <c r="S89">
        <f t="shared" si="13"/>
        <v>55</v>
      </c>
      <c r="T89">
        <f t="shared" si="14"/>
        <v>1234945</v>
      </c>
    </row>
    <row r="90" spans="13:20" x14ac:dyDescent="0.2">
      <c r="M90">
        <v>81</v>
      </c>
      <c r="N90">
        <f t="shared" si="8"/>
        <v>445296471</v>
      </c>
      <c r="O90">
        <f t="shared" si="9"/>
        <v>0.20735732801601167</v>
      </c>
      <c r="P90">
        <f t="shared" si="10"/>
        <v>17511</v>
      </c>
      <c r="Q90">
        <f t="shared" si="11"/>
        <v>1489</v>
      </c>
      <c r="R90">
        <f t="shared" si="12"/>
        <v>45</v>
      </c>
      <c r="S90">
        <f t="shared" si="13"/>
        <v>67005</v>
      </c>
      <c r="T90">
        <f t="shared" si="14"/>
        <v>1167995</v>
      </c>
    </row>
    <row r="91" spans="13:20" x14ac:dyDescent="0.2">
      <c r="M91">
        <v>82</v>
      </c>
      <c r="N91">
        <f t="shared" si="8"/>
        <v>2117278302</v>
      </c>
      <c r="O91">
        <f t="shared" si="9"/>
        <v>0.98593454015717585</v>
      </c>
      <c r="P91">
        <f t="shared" si="10"/>
        <v>19317</v>
      </c>
      <c r="Q91">
        <f t="shared" si="11"/>
        <v>0</v>
      </c>
      <c r="R91">
        <f t="shared" si="12"/>
        <v>55</v>
      </c>
      <c r="S91">
        <f t="shared" si="13"/>
        <v>0</v>
      </c>
      <c r="T91">
        <f t="shared" si="14"/>
        <v>1235000</v>
      </c>
    </row>
    <row r="92" spans="13:20" x14ac:dyDescent="0.2">
      <c r="M92">
        <v>83</v>
      </c>
      <c r="N92">
        <f t="shared" si="8"/>
        <v>1144907277</v>
      </c>
      <c r="O92">
        <f t="shared" si="9"/>
        <v>0.5331389967040806</v>
      </c>
      <c r="P92">
        <f t="shared" si="10"/>
        <v>18050</v>
      </c>
      <c r="Q92">
        <f t="shared" si="11"/>
        <v>950</v>
      </c>
      <c r="R92">
        <f t="shared" si="12"/>
        <v>45</v>
      </c>
      <c r="S92">
        <f t="shared" si="13"/>
        <v>42750</v>
      </c>
      <c r="T92">
        <f t="shared" si="14"/>
        <v>1192250</v>
      </c>
    </row>
    <row r="93" spans="13:20" x14ac:dyDescent="0.2">
      <c r="M93">
        <v>84</v>
      </c>
      <c r="N93">
        <f t="shared" si="8"/>
        <v>855643772</v>
      </c>
      <c r="O93">
        <f t="shared" si="9"/>
        <v>0.39844018053190788</v>
      </c>
      <c r="P93">
        <f t="shared" si="10"/>
        <v>17846</v>
      </c>
      <c r="Q93">
        <f t="shared" si="11"/>
        <v>1154</v>
      </c>
      <c r="R93">
        <f t="shared" si="12"/>
        <v>45</v>
      </c>
      <c r="S93">
        <f t="shared" si="13"/>
        <v>51930</v>
      </c>
      <c r="T93">
        <f t="shared" si="14"/>
        <v>1183070</v>
      </c>
    </row>
    <row r="94" spans="13:20" x14ac:dyDescent="0.2">
      <c r="M94">
        <v>85</v>
      </c>
      <c r="N94">
        <f t="shared" si="8"/>
        <v>1106892045</v>
      </c>
      <c r="O94">
        <f t="shared" si="9"/>
        <v>0.51543677482541506</v>
      </c>
      <c r="P94">
        <f t="shared" si="10"/>
        <v>18023</v>
      </c>
      <c r="Q94">
        <f t="shared" si="11"/>
        <v>977</v>
      </c>
      <c r="R94">
        <f t="shared" si="12"/>
        <v>45</v>
      </c>
      <c r="S94">
        <f t="shared" si="13"/>
        <v>43965</v>
      </c>
      <c r="T94">
        <f t="shared" si="14"/>
        <v>1191035</v>
      </c>
    </row>
    <row r="95" spans="13:20" x14ac:dyDescent="0.2">
      <c r="M95">
        <v>86</v>
      </c>
      <c r="N95">
        <f t="shared" si="8"/>
        <v>1883766354</v>
      </c>
      <c r="O95">
        <f t="shared" si="9"/>
        <v>0.87719706579912315</v>
      </c>
      <c r="P95">
        <f t="shared" si="10"/>
        <v>18697</v>
      </c>
      <c r="Q95">
        <f t="shared" si="11"/>
        <v>303</v>
      </c>
      <c r="R95">
        <f t="shared" si="12"/>
        <v>50</v>
      </c>
      <c r="S95">
        <f t="shared" si="13"/>
        <v>15150</v>
      </c>
      <c r="T95">
        <f t="shared" si="14"/>
        <v>1219850</v>
      </c>
    </row>
    <row r="96" spans="13:20" x14ac:dyDescent="0.2">
      <c r="M96">
        <v>87</v>
      </c>
      <c r="N96">
        <f t="shared" si="8"/>
        <v>2109703957</v>
      </c>
      <c r="O96">
        <f t="shared" si="9"/>
        <v>0.98240746091232056</v>
      </c>
      <c r="P96">
        <f t="shared" si="10"/>
        <v>19264</v>
      </c>
      <c r="Q96">
        <f t="shared" si="11"/>
        <v>0</v>
      </c>
      <c r="R96">
        <f t="shared" si="12"/>
        <v>55</v>
      </c>
      <c r="S96">
        <f t="shared" si="13"/>
        <v>0</v>
      </c>
      <c r="T96">
        <f t="shared" si="14"/>
        <v>1235000</v>
      </c>
    </row>
    <row r="97" spans="13:20" x14ac:dyDescent="0.2">
      <c r="M97">
        <v>88</v>
      </c>
      <c r="N97">
        <f t="shared" si="8"/>
        <v>544426035</v>
      </c>
      <c r="O97">
        <f t="shared" si="9"/>
        <v>0.25351812842000188</v>
      </c>
      <c r="P97">
        <f t="shared" si="10"/>
        <v>17602</v>
      </c>
      <c r="Q97">
        <f t="shared" si="11"/>
        <v>1398</v>
      </c>
      <c r="R97">
        <f t="shared" si="12"/>
        <v>45</v>
      </c>
      <c r="S97">
        <f t="shared" si="13"/>
        <v>62910</v>
      </c>
      <c r="T97">
        <f t="shared" si="14"/>
        <v>1172090</v>
      </c>
    </row>
    <row r="98" spans="13:20" x14ac:dyDescent="0.2">
      <c r="M98">
        <v>89</v>
      </c>
      <c r="N98">
        <f t="shared" si="8"/>
        <v>1740550378</v>
      </c>
      <c r="O98">
        <f t="shared" si="9"/>
        <v>0.81050693002087382</v>
      </c>
      <c r="P98">
        <f t="shared" si="10"/>
        <v>18528</v>
      </c>
      <c r="Q98">
        <f t="shared" si="11"/>
        <v>472</v>
      </c>
      <c r="R98">
        <f t="shared" si="12"/>
        <v>45</v>
      </c>
      <c r="S98">
        <f t="shared" si="13"/>
        <v>21240</v>
      </c>
      <c r="T98">
        <f t="shared" si="14"/>
        <v>1213760</v>
      </c>
    </row>
    <row r="99" spans="13:20" x14ac:dyDescent="0.2">
      <c r="M99">
        <v>90</v>
      </c>
      <c r="N99">
        <f t="shared" si="8"/>
        <v>260479965</v>
      </c>
      <c r="O99">
        <f t="shared" si="9"/>
        <v>0.12129543587625745</v>
      </c>
      <c r="P99">
        <f t="shared" si="10"/>
        <v>17299</v>
      </c>
      <c r="Q99">
        <f t="shared" si="11"/>
        <v>1701</v>
      </c>
      <c r="R99">
        <f t="shared" si="12"/>
        <v>45</v>
      </c>
      <c r="S99">
        <f t="shared" si="13"/>
        <v>76545</v>
      </c>
      <c r="T99">
        <f t="shared" si="14"/>
        <v>1158455</v>
      </c>
    </row>
    <row r="100" spans="13:20" x14ac:dyDescent="0.2">
      <c r="M100">
        <v>91</v>
      </c>
      <c r="N100">
        <f t="shared" si="8"/>
        <v>1167615522</v>
      </c>
      <c r="O100">
        <f t="shared" si="9"/>
        <v>0.5437133473082042</v>
      </c>
      <c r="P100">
        <f t="shared" si="10"/>
        <v>18066</v>
      </c>
      <c r="Q100">
        <f t="shared" si="11"/>
        <v>934</v>
      </c>
      <c r="R100">
        <f t="shared" si="12"/>
        <v>45</v>
      </c>
      <c r="S100">
        <f t="shared" si="13"/>
        <v>42030</v>
      </c>
      <c r="T100">
        <f t="shared" si="14"/>
        <v>1192970</v>
      </c>
    </row>
    <row r="101" spans="13:20" x14ac:dyDescent="0.2">
      <c r="M101">
        <v>92</v>
      </c>
      <c r="N101">
        <f t="shared" si="8"/>
        <v>261028321</v>
      </c>
      <c r="O101">
        <f t="shared" si="9"/>
        <v>0.12155078403723929</v>
      </c>
      <c r="P101">
        <f t="shared" si="10"/>
        <v>17300</v>
      </c>
      <c r="Q101">
        <f t="shared" si="11"/>
        <v>1700</v>
      </c>
      <c r="R101">
        <f t="shared" si="12"/>
        <v>45</v>
      </c>
      <c r="S101">
        <f t="shared" si="13"/>
        <v>76500</v>
      </c>
      <c r="T101">
        <f t="shared" si="14"/>
        <v>1158500</v>
      </c>
    </row>
    <row r="102" spans="13:20" x14ac:dyDescent="0.2">
      <c r="M102">
        <v>93</v>
      </c>
      <c r="N102">
        <f t="shared" si="8"/>
        <v>1793900226</v>
      </c>
      <c r="O102">
        <f t="shared" si="9"/>
        <v>0.83534988892979445</v>
      </c>
      <c r="P102">
        <f t="shared" si="10"/>
        <v>18585</v>
      </c>
      <c r="Q102">
        <f t="shared" si="11"/>
        <v>415</v>
      </c>
      <c r="R102">
        <f t="shared" si="12"/>
        <v>45</v>
      </c>
      <c r="S102">
        <f t="shared" si="13"/>
        <v>18675</v>
      </c>
      <c r="T102">
        <f t="shared" si="14"/>
        <v>1216325</v>
      </c>
    </row>
    <row r="103" spans="13:20" x14ac:dyDescent="0.2">
      <c r="M103">
        <v>94</v>
      </c>
      <c r="N103">
        <f t="shared" si="8"/>
        <v>1410694502</v>
      </c>
      <c r="O103">
        <f t="shared" si="9"/>
        <v>0.6569058181051658</v>
      </c>
      <c r="P103">
        <f t="shared" si="10"/>
        <v>18242</v>
      </c>
      <c r="Q103">
        <f t="shared" si="11"/>
        <v>758</v>
      </c>
      <c r="R103">
        <f t="shared" si="12"/>
        <v>45</v>
      </c>
      <c r="S103">
        <f t="shared" si="13"/>
        <v>34110</v>
      </c>
      <c r="T103">
        <f t="shared" si="14"/>
        <v>1200890</v>
      </c>
    </row>
    <row r="104" spans="13:20" x14ac:dyDescent="0.2">
      <c r="M104">
        <v>95</v>
      </c>
      <c r="N104">
        <f t="shared" si="8"/>
        <v>1175548587</v>
      </c>
      <c r="O104">
        <f t="shared" si="9"/>
        <v>0.54740746857012035</v>
      </c>
      <c r="P104">
        <f t="shared" si="10"/>
        <v>18071</v>
      </c>
      <c r="Q104">
        <f t="shared" si="11"/>
        <v>929</v>
      </c>
      <c r="R104">
        <f t="shared" si="12"/>
        <v>45</v>
      </c>
      <c r="S104">
        <f t="shared" si="13"/>
        <v>41805</v>
      </c>
      <c r="T104">
        <f t="shared" si="14"/>
        <v>1193195</v>
      </c>
    </row>
    <row r="105" spans="13:20" x14ac:dyDescent="0.2">
      <c r="M105">
        <v>96</v>
      </c>
      <c r="N105">
        <f t="shared" si="8"/>
        <v>448065662</v>
      </c>
      <c r="O105">
        <f t="shared" si="9"/>
        <v>0.20864683306247314</v>
      </c>
      <c r="P105">
        <f t="shared" si="10"/>
        <v>17513</v>
      </c>
      <c r="Q105">
        <f t="shared" si="11"/>
        <v>1487</v>
      </c>
      <c r="R105">
        <f t="shared" si="12"/>
        <v>45</v>
      </c>
      <c r="S105">
        <f t="shared" si="13"/>
        <v>66915</v>
      </c>
      <c r="T105">
        <f t="shared" si="14"/>
        <v>1168085</v>
      </c>
    </row>
    <row r="106" spans="13:20" x14ac:dyDescent="0.2">
      <c r="M106">
        <v>97</v>
      </c>
      <c r="N106">
        <f t="shared" si="8"/>
        <v>1414431205</v>
      </c>
      <c r="O106">
        <f t="shared" si="9"/>
        <v>0.65864585603524273</v>
      </c>
      <c r="P106">
        <f t="shared" si="10"/>
        <v>18245</v>
      </c>
      <c r="Q106">
        <f t="shared" si="11"/>
        <v>755</v>
      </c>
      <c r="R106">
        <f t="shared" si="12"/>
        <v>45</v>
      </c>
      <c r="S106">
        <f t="shared" si="13"/>
        <v>33975</v>
      </c>
      <c r="T106">
        <f t="shared" si="14"/>
        <v>1201025</v>
      </c>
    </row>
    <row r="107" spans="13:20" x14ac:dyDescent="0.2">
      <c r="M107">
        <v>98</v>
      </c>
      <c r="N107">
        <f t="shared" si="8"/>
        <v>1701290145</v>
      </c>
      <c r="O107">
        <f t="shared" si="9"/>
        <v>0.79222495937357884</v>
      </c>
      <c r="P107">
        <f t="shared" si="10"/>
        <v>18488</v>
      </c>
      <c r="Q107">
        <f t="shared" si="11"/>
        <v>512</v>
      </c>
      <c r="R107">
        <f t="shared" si="12"/>
        <v>45</v>
      </c>
      <c r="S107">
        <f t="shared" si="13"/>
        <v>23040</v>
      </c>
      <c r="T107">
        <f t="shared" si="14"/>
        <v>1211960</v>
      </c>
    </row>
    <row r="108" spans="13:20" x14ac:dyDescent="0.2">
      <c r="M108">
        <v>99</v>
      </c>
      <c r="N108">
        <f t="shared" si="8"/>
        <v>1838707210</v>
      </c>
      <c r="O108">
        <f t="shared" si="9"/>
        <v>0.85621476678932773</v>
      </c>
      <c r="P108">
        <f t="shared" si="10"/>
        <v>18638</v>
      </c>
      <c r="Q108">
        <f t="shared" si="11"/>
        <v>362</v>
      </c>
      <c r="R108">
        <f t="shared" si="12"/>
        <v>50</v>
      </c>
      <c r="S108">
        <f t="shared" si="13"/>
        <v>18100</v>
      </c>
      <c r="T108">
        <f t="shared" si="14"/>
        <v>1216900</v>
      </c>
    </row>
    <row r="109" spans="13:20" x14ac:dyDescent="0.2">
      <c r="M109">
        <v>100</v>
      </c>
      <c r="N109">
        <f t="shared" si="8"/>
        <v>714914493</v>
      </c>
      <c r="O109">
        <f t="shared" si="9"/>
        <v>0.33290800328036213</v>
      </c>
      <c r="P109">
        <f t="shared" si="10"/>
        <v>17741</v>
      </c>
      <c r="Q109">
        <f t="shared" si="11"/>
        <v>1259</v>
      </c>
      <c r="R109">
        <f t="shared" si="12"/>
        <v>45</v>
      </c>
      <c r="S109">
        <f t="shared" si="13"/>
        <v>56655</v>
      </c>
      <c r="T109">
        <f t="shared" si="14"/>
        <v>1178345</v>
      </c>
    </row>
    <row r="110" spans="13:20" x14ac:dyDescent="0.2">
      <c r="M110">
        <v>101</v>
      </c>
      <c r="N110">
        <f t="shared" si="8"/>
        <v>249395239</v>
      </c>
      <c r="O110">
        <f t="shared" si="9"/>
        <v>0.11613370809524028</v>
      </c>
      <c r="P110">
        <f t="shared" si="10"/>
        <v>17283</v>
      </c>
      <c r="Q110">
        <f t="shared" si="11"/>
        <v>1717</v>
      </c>
      <c r="R110">
        <f t="shared" si="12"/>
        <v>45</v>
      </c>
      <c r="S110">
        <f t="shared" si="13"/>
        <v>77265</v>
      </c>
      <c r="T110">
        <f t="shared" si="14"/>
        <v>1157735</v>
      </c>
    </row>
    <row r="111" spans="13:20" x14ac:dyDescent="0.2">
      <c r="M111">
        <v>102</v>
      </c>
      <c r="N111">
        <f t="shared" si="8"/>
        <v>1697702929</v>
      </c>
      <c r="O111">
        <f t="shared" si="9"/>
        <v>0.7905545317523901</v>
      </c>
      <c r="P111">
        <f t="shared" si="10"/>
        <v>18485</v>
      </c>
      <c r="Q111">
        <f t="shared" si="11"/>
        <v>515</v>
      </c>
      <c r="R111">
        <f t="shared" si="12"/>
        <v>45</v>
      </c>
      <c r="S111">
        <f t="shared" si="13"/>
        <v>23175</v>
      </c>
      <c r="T111">
        <f t="shared" si="14"/>
        <v>1211825</v>
      </c>
    </row>
    <row r="112" spans="13:20" x14ac:dyDescent="0.2">
      <c r="M112">
        <v>103</v>
      </c>
      <c r="N112">
        <f t="shared" si="8"/>
        <v>1677910014</v>
      </c>
      <c r="O112">
        <f t="shared" si="9"/>
        <v>0.78133773746962554</v>
      </c>
      <c r="P112">
        <f t="shared" si="10"/>
        <v>18466</v>
      </c>
      <c r="Q112">
        <f t="shared" si="11"/>
        <v>534</v>
      </c>
      <c r="R112">
        <f t="shared" si="12"/>
        <v>45</v>
      </c>
      <c r="S112">
        <f t="shared" si="13"/>
        <v>24030</v>
      </c>
      <c r="T112">
        <f t="shared" si="14"/>
        <v>1210970</v>
      </c>
    </row>
    <row r="113" spans="13:20" x14ac:dyDescent="0.2">
      <c r="M113">
        <v>104</v>
      </c>
      <c r="N113">
        <f t="shared" si="8"/>
        <v>1878352894</v>
      </c>
      <c r="O113">
        <f t="shared" si="9"/>
        <v>0.87467622704556036</v>
      </c>
      <c r="P113">
        <f t="shared" si="10"/>
        <v>18689</v>
      </c>
      <c r="Q113">
        <f t="shared" si="11"/>
        <v>311</v>
      </c>
      <c r="R113">
        <f t="shared" si="12"/>
        <v>50</v>
      </c>
      <c r="S113">
        <f t="shared" si="13"/>
        <v>15550</v>
      </c>
      <c r="T113">
        <f t="shared" si="14"/>
        <v>1219450</v>
      </c>
    </row>
    <row r="114" spans="13:20" x14ac:dyDescent="0.2">
      <c r="M114">
        <v>105</v>
      </c>
      <c r="N114">
        <f t="shared" si="8"/>
        <v>1319994911</v>
      </c>
      <c r="O114">
        <f t="shared" si="9"/>
        <v>0.61467052978215297</v>
      </c>
      <c r="P114">
        <f t="shared" si="10"/>
        <v>18175</v>
      </c>
      <c r="Q114">
        <f t="shared" si="11"/>
        <v>825</v>
      </c>
      <c r="R114">
        <f t="shared" si="12"/>
        <v>45</v>
      </c>
      <c r="S114">
        <f t="shared" si="13"/>
        <v>37125</v>
      </c>
      <c r="T114">
        <f t="shared" si="14"/>
        <v>1197875</v>
      </c>
    </row>
    <row r="115" spans="13:20" x14ac:dyDescent="0.2">
      <c r="M115">
        <v>106</v>
      </c>
      <c r="N115">
        <f t="shared" si="8"/>
        <v>1500912020</v>
      </c>
      <c r="O115">
        <f t="shared" si="9"/>
        <v>0.69891662369431773</v>
      </c>
      <c r="P115">
        <f t="shared" si="10"/>
        <v>18313</v>
      </c>
      <c r="Q115">
        <f t="shared" si="11"/>
        <v>687</v>
      </c>
      <c r="R115">
        <f t="shared" si="12"/>
        <v>45</v>
      </c>
      <c r="S115">
        <f t="shared" si="13"/>
        <v>30915</v>
      </c>
      <c r="T115">
        <f t="shared" si="14"/>
        <v>1204085</v>
      </c>
    </row>
    <row r="116" spans="13:20" x14ac:dyDescent="0.2">
      <c r="M116">
        <v>107</v>
      </c>
      <c r="N116">
        <f t="shared" si="8"/>
        <v>1337918831</v>
      </c>
      <c r="O116">
        <f t="shared" si="9"/>
        <v>0.62301700544684058</v>
      </c>
      <c r="P116">
        <f t="shared" si="10"/>
        <v>18188</v>
      </c>
      <c r="Q116">
        <f t="shared" si="11"/>
        <v>812</v>
      </c>
      <c r="R116">
        <f t="shared" si="12"/>
        <v>45</v>
      </c>
      <c r="S116">
        <f t="shared" si="13"/>
        <v>36540</v>
      </c>
      <c r="T116">
        <f t="shared" si="14"/>
        <v>1198460</v>
      </c>
    </row>
    <row r="117" spans="13:20" x14ac:dyDescent="0.2">
      <c r="M117">
        <v>108</v>
      </c>
      <c r="N117">
        <f t="shared" si="8"/>
        <v>2100524880</v>
      </c>
      <c r="O117">
        <f t="shared" si="9"/>
        <v>0.97813312009821329</v>
      </c>
      <c r="P117">
        <f t="shared" si="10"/>
        <v>19210</v>
      </c>
      <c r="Q117">
        <f t="shared" si="11"/>
        <v>0</v>
      </c>
      <c r="R117">
        <f t="shared" si="12"/>
        <v>55</v>
      </c>
      <c r="S117">
        <f t="shared" si="13"/>
        <v>0</v>
      </c>
      <c r="T117">
        <f t="shared" si="14"/>
        <v>1235000</v>
      </c>
    </row>
    <row r="118" spans="13:20" x14ac:dyDescent="0.2">
      <c r="M118">
        <v>109</v>
      </c>
      <c r="N118">
        <f t="shared" si="8"/>
        <v>890501480</v>
      </c>
      <c r="O118">
        <f t="shared" si="9"/>
        <v>0.41467206571934373</v>
      </c>
      <c r="P118">
        <f t="shared" si="10"/>
        <v>17871</v>
      </c>
      <c r="Q118">
        <f t="shared" si="11"/>
        <v>1129</v>
      </c>
      <c r="R118">
        <f t="shared" si="12"/>
        <v>45</v>
      </c>
      <c r="S118">
        <f t="shared" si="13"/>
        <v>50805</v>
      </c>
      <c r="T118">
        <f t="shared" si="14"/>
        <v>1184195</v>
      </c>
    </row>
    <row r="119" spans="13:20" x14ac:dyDescent="0.2">
      <c r="M119">
        <v>110</v>
      </c>
      <c r="N119">
        <f t="shared" si="8"/>
        <v>697354770</v>
      </c>
      <c r="O119">
        <f t="shared" si="9"/>
        <v>0.32473112005960714</v>
      </c>
      <c r="P119">
        <f t="shared" si="10"/>
        <v>17727</v>
      </c>
      <c r="Q119">
        <f t="shared" si="11"/>
        <v>1273</v>
      </c>
      <c r="R119">
        <f t="shared" si="12"/>
        <v>45</v>
      </c>
      <c r="S119">
        <f t="shared" si="13"/>
        <v>57285</v>
      </c>
      <c r="T119">
        <f t="shared" si="14"/>
        <v>1177715</v>
      </c>
    </row>
    <row r="120" spans="13:20" x14ac:dyDescent="0.2">
      <c r="M120">
        <v>111</v>
      </c>
      <c r="N120">
        <f t="shared" si="8"/>
        <v>1475874064</v>
      </c>
      <c r="O120">
        <f t="shared" si="9"/>
        <v>0.68725741686637398</v>
      </c>
      <c r="P120">
        <f t="shared" si="10"/>
        <v>18293</v>
      </c>
      <c r="Q120">
        <f t="shared" si="11"/>
        <v>707</v>
      </c>
      <c r="R120">
        <f t="shared" si="12"/>
        <v>45</v>
      </c>
      <c r="S120">
        <f t="shared" si="13"/>
        <v>31815</v>
      </c>
      <c r="T120">
        <f t="shared" si="14"/>
        <v>1203185</v>
      </c>
    </row>
    <row r="121" spans="13:20" x14ac:dyDescent="0.2">
      <c r="M121">
        <v>112</v>
      </c>
      <c r="N121">
        <f t="shared" si="8"/>
        <v>1431787151</v>
      </c>
      <c r="O121">
        <f t="shared" si="9"/>
        <v>0.66672784819580977</v>
      </c>
      <c r="P121">
        <f t="shared" si="10"/>
        <v>18259</v>
      </c>
      <c r="Q121">
        <f t="shared" si="11"/>
        <v>741</v>
      </c>
      <c r="R121">
        <f t="shared" si="12"/>
        <v>45</v>
      </c>
      <c r="S121">
        <f t="shared" si="13"/>
        <v>33345</v>
      </c>
      <c r="T121">
        <f t="shared" si="14"/>
        <v>1201655</v>
      </c>
    </row>
    <row r="122" spans="13:20" x14ac:dyDescent="0.2">
      <c r="M122">
        <v>113</v>
      </c>
      <c r="N122">
        <f t="shared" si="8"/>
        <v>1344898575</v>
      </c>
      <c r="O122">
        <f t="shared" si="9"/>
        <v>0.6262672020244725</v>
      </c>
      <c r="P122">
        <f t="shared" si="10"/>
        <v>18193</v>
      </c>
      <c r="Q122">
        <f t="shared" si="11"/>
        <v>807</v>
      </c>
      <c r="R122">
        <f t="shared" si="12"/>
        <v>45</v>
      </c>
      <c r="S122">
        <f t="shared" si="13"/>
        <v>36315</v>
      </c>
      <c r="T122">
        <f t="shared" si="14"/>
        <v>1198685</v>
      </c>
    </row>
    <row r="123" spans="13:20" x14ac:dyDescent="0.2">
      <c r="M123">
        <v>114</v>
      </c>
      <c r="N123">
        <f t="shared" si="8"/>
        <v>1297481703</v>
      </c>
      <c r="O123">
        <f t="shared" si="9"/>
        <v>0.60418700035856432</v>
      </c>
      <c r="P123">
        <f t="shared" si="10"/>
        <v>18159</v>
      </c>
      <c r="Q123">
        <f t="shared" si="11"/>
        <v>841</v>
      </c>
      <c r="R123">
        <f t="shared" si="12"/>
        <v>45</v>
      </c>
      <c r="S123">
        <f t="shared" si="13"/>
        <v>37845</v>
      </c>
      <c r="T123">
        <f t="shared" si="14"/>
        <v>1197155</v>
      </c>
    </row>
    <row r="124" spans="13:20" x14ac:dyDescent="0.2">
      <c r="M124">
        <v>115</v>
      </c>
      <c r="N124">
        <f t="shared" si="8"/>
        <v>1078547036</v>
      </c>
      <c r="O124">
        <f t="shared" si="9"/>
        <v>0.50223760143957918</v>
      </c>
      <c r="P124">
        <f t="shared" si="10"/>
        <v>18003</v>
      </c>
      <c r="Q124">
        <f t="shared" si="11"/>
        <v>997</v>
      </c>
      <c r="R124">
        <f t="shared" si="12"/>
        <v>45</v>
      </c>
      <c r="S124">
        <f t="shared" si="13"/>
        <v>44865</v>
      </c>
      <c r="T124">
        <f t="shared" si="14"/>
        <v>1190135</v>
      </c>
    </row>
    <row r="125" spans="13:20" x14ac:dyDescent="0.2">
      <c r="M125">
        <v>116</v>
      </c>
      <c r="N125">
        <f t="shared" si="8"/>
        <v>83086078</v>
      </c>
      <c r="O125">
        <f t="shared" si="9"/>
        <v>3.8689970056847656E-2</v>
      </c>
      <c r="P125">
        <f t="shared" si="10"/>
        <v>16940</v>
      </c>
      <c r="Q125">
        <f t="shared" si="11"/>
        <v>2060</v>
      </c>
      <c r="R125">
        <f t="shared" si="12"/>
        <v>45</v>
      </c>
      <c r="S125">
        <f t="shared" si="13"/>
        <v>92700</v>
      </c>
      <c r="T125">
        <f t="shared" si="14"/>
        <v>1142300</v>
      </c>
    </row>
    <row r="126" spans="13:20" x14ac:dyDescent="0.2">
      <c r="M126">
        <v>117</v>
      </c>
      <c r="N126">
        <f t="shared" si="8"/>
        <v>415858749</v>
      </c>
      <c r="O126">
        <f t="shared" si="9"/>
        <v>0.193649320487701</v>
      </c>
      <c r="P126">
        <f t="shared" si="10"/>
        <v>17481</v>
      </c>
      <c r="Q126">
        <f t="shared" si="11"/>
        <v>1519</v>
      </c>
      <c r="R126">
        <f t="shared" si="12"/>
        <v>45</v>
      </c>
      <c r="S126">
        <f t="shared" si="13"/>
        <v>68355</v>
      </c>
      <c r="T126">
        <f t="shared" si="14"/>
        <v>1166645</v>
      </c>
    </row>
    <row r="127" spans="13:20" x14ac:dyDescent="0.2">
      <c r="M127">
        <v>118</v>
      </c>
      <c r="N127">
        <f t="shared" si="8"/>
        <v>1278723458</v>
      </c>
      <c r="O127">
        <f t="shared" si="9"/>
        <v>0.59545201184016283</v>
      </c>
      <c r="P127">
        <f t="shared" si="10"/>
        <v>18145</v>
      </c>
      <c r="Q127">
        <f t="shared" si="11"/>
        <v>855</v>
      </c>
      <c r="R127">
        <f t="shared" si="12"/>
        <v>45</v>
      </c>
      <c r="S127">
        <f t="shared" si="13"/>
        <v>38475</v>
      </c>
      <c r="T127">
        <f t="shared" si="14"/>
        <v>1196525</v>
      </c>
    </row>
    <row r="128" spans="13:20" x14ac:dyDescent="0.2">
      <c r="M128">
        <v>119</v>
      </c>
      <c r="N128">
        <f t="shared" si="8"/>
        <v>1488819430</v>
      </c>
      <c r="O128">
        <f t="shared" si="9"/>
        <v>0.6932855726654108</v>
      </c>
      <c r="P128">
        <f t="shared" si="10"/>
        <v>18303</v>
      </c>
      <c r="Q128">
        <f t="shared" si="11"/>
        <v>697</v>
      </c>
      <c r="R128">
        <f t="shared" si="12"/>
        <v>45</v>
      </c>
      <c r="S128">
        <f t="shared" si="13"/>
        <v>31365</v>
      </c>
      <c r="T128">
        <f t="shared" si="14"/>
        <v>1203635</v>
      </c>
    </row>
    <row r="129" spans="13:20" x14ac:dyDescent="0.2">
      <c r="M129">
        <v>120</v>
      </c>
      <c r="N129">
        <f t="shared" si="8"/>
        <v>2108705166</v>
      </c>
      <c r="O129">
        <f t="shared" si="9"/>
        <v>0.98194236260929257</v>
      </c>
      <c r="P129">
        <f t="shared" si="10"/>
        <v>19257</v>
      </c>
      <c r="Q129">
        <f t="shared" si="11"/>
        <v>0</v>
      </c>
      <c r="R129">
        <f t="shared" si="12"/>
        <v>55</v>
      </c>
      <c r="S129">
        <f t="shared" si="13"/>
        <v>0</v>
      </c>
      <c r="T129">
        <f t="shared" si="14"/>
        <v>1235000</v>
      </c>
    </row>
    <row r="130" spans="13:20" x14ac:dyDescent="0.2">
      <c r="M130">
        <v>121</v>
      </c>
      <c r="N130">
        <f t="shared" si="8"/>
        <v>937614874</v>
      </c>
      <c r="O130">
        <f t="shared" si="9"/>
        <v>0.43661094942903655</v>
      </c>
      <c r="P130">
        <f t="shared" si="10"/>
        <v>17904</v>
      </c>
      <c r="Q130">
        <f t="shared" si="11"/>
        <v>1096</v>
      </c>
      <c r="R130">
        <f t="shared" si="12"/>
        <v>45</v>
      </c>
      <c r="S130">
        <f t="shared" si="13"/>
        <v>49320</v>
      </c>
      <c r="T130">
        <f t="shared" si="14"/>
        <v>1185680</v>
      </c>
    </row>
    <row r="131" spans="13:20" x14ac:dyDescent="0.2">
      <c r="M131">
        <v>122</v>
      </c>
      <c r="N131">
        <f t="shared" si="8"/>
        <v>110701985</v>
      </c>
      <c r="O131">
        <f t="shared" si="9"/>
        <v>5.1549628866626708E-2</v>
      </c>
      <c r="P131">
        <f t="shared" si="10"/>
        <v>17022</v>
      </c>
      <c r="Q131">
        <f t="shared" si="11"/>
        <v>1978</v>
      </c>
      <c r="R131">
        <f t="shared" si="12"/>
        <v>45</v>
      </c>
      <c r="S131">
        <f t="shared" si="13"/>
        <v>89010</v>
      </c>
      <c r="T131">
        <f t="shared" si="14"/>
        <v>1145990</v>
      </c>
    </row>
    <row r="132" spans="13:20" x14ac:dyDescent="0.2">
      <c r="M132">
        <v>123</v>
      </c>
      <c r="N132">
        <f t="shared" si="8"/>
        <v>699939946</v>
      </c>
      <c r="O132">
        <f t="shared" si="9"/>
        <v>0.32593493644424476</v>
      </c>
      <c r="P132">
        <f t="shared" si="10"/>
        <v>17729</v>
      </c>
      <c r="Q132">
        <f t="shared" si="11"/>
        <v>1271</v>
      </c>
      <c r="R132">
        <f t="shared" si="12"/>
        <v>45</v>
      </c>
      <c r="S132">
        <f t="shared" si="13"/>
        <v>57195</v>
      </c>
      <c r="T132">
        <f t="shared" si="14"/>
        <v>1177805</v>
      </c>
    </row>
    <row r="133" spans="13:20" x14ac:dyDescent="0.2">
      <c r="M133">
        <v>124</v>
      </c>
      <c r="N133">
        <f t="shared" si="8"/>
        <v>1975254156</v>
      </c>
      <c r="O133">
        <f t="shared" si="9"/>
        <v>0.91979939347123696</v>
      </c>
      <c r="P133">
        <f t="shared" si="10"/>
        <v>18842</v>
      </c>
      <c r="Q133">
        <f t="shared" si="11"/>
        <v>158</v>
      </c>
      <c r="R133">
        <f t="shared" si="12"/>
        <v>55</v>
      </c>
      <c r="S133">
        <f t="shared" si="13"/>
        <v>8690</v>
      </c>
      <c r="T133">
        <f t="shared" si="14"/>
        <v>1226310</v>
      </c>
    </row>
    <row r="134" spans="13:20" x14ac:dyDescent="0.2">
      <c r="M134">
        <v>125</v>
      </c>
      <c r="N134">
        <f t="shared" si="8"/>
        <v>2146900919</v>
      </c>
      <c r="O134">
        <f t="shared" si="9"/>
        <v>0.99972864612924339</v>
      </c>
      <c r="P134">
        <f t="shared" si="10"/>
        <v>20075</v>
      </c>
      <c r="Q134">
        <f t="shared" si="11"/>
        <v>0</v>
      </c>
      <c r="R134">
        <f t="shared" si="12"/>
        <v>55</v>
      </c>
      <c r="S134">
        <f t="shared" si="13"/>
        <v>0</v>
      </c>
      <c r="T134">
        <f t="shared" si="14"/>
        <v>1235000</v>
      </c>
    </row>
    <row r="135" spans="13:20" x14ac:dyDescent="0.2">
      <c r="M135">
        <v>126</v>
      </c>
      <c r="N135">
        <f t="shared" si="8"/>
        <v>796025092</v>
      </c>
      <c r="O135">
        <f t="shared" si="9"/>
        <v>0.370678069242592</v>
      </c>
      <c r="P135">
        <f t="shared" si="10"/>
        <v>17802</v>
      </c>
      <c r="Q135">
        <f t="shared" si="11"/>
        <v>1198</v>
      </c>
      <c r="R135">
        <f t="shared" si="12"/>
        <v>45</v>
      </c>
      <c r="S135">
        <f t="shared" si="13"/>
        <v>53910</v>
      </c>
      <c r="T135">
        <f t="shared" si="14"/>
        <v>1181090</v>
      </c>
    </row>
    <row r="136" spans="13:20" x14ac:dyDescent="0.2">
      <c r="M136">
        <v>127</v>
      </c>
      <c r="N136">
        <f t="shared" si="8"/>
        <v>1970600434</v>
      </c>
      <c r="O136">
        <f t="shared" si="9"/>
        <v>0.91763233529293553</v>
      </c>
      <c r="P136">
        <f t="shared" si="10"/>
        <v>18834</v>
      </c>
      <c r="Q136">
        <f t="shared" si="11"/>
        <v>166</v>
      </c>
      <c r="R136">
        <f t="shared" si="12"/>
        <v>55</v>
      </c>
      <c r="S136">
        <f t="shared" si="13"/>
        <v>9130</v>
      </c>
      <c r="T136">
        <f t="shared" si="14"/>
        <v>1225870</v>
      </c>
    </row>
    <row r="137" spans="13:20" x14ac:dyDescent="0.2">
      <c r="M137">
        <v>128</v>
      </c>
      <c r="N137">
        <f t="shared" si="8"/>
        <v>1241206557</v>
      </c>
      <c r="O137">
        <f t="shared" si="9"/>
        <v>0.57798184341657066</v>
      </c>
      <c r="P137">
        <f t="shared" si="10"/>
        <v>18118</v>
      </c>
      <c r="Q137">
        <f t="shared" si="11"/>
        <v>882</v>
      </c>
      <c r="R137">
        <f t="shared" si="12"/>
        <v>45</v>
      </c>
      <c r="S137">
        <f t="shared" si="13"/>
        <v>39690</v>
      </c>
      <c r="T137">
        <f t="shared" si="14"/>
        <v>1195310</v>
      </c>
    </row>
    <row r="138" spans="13:20" x14ac:dyDescent="0.2">
      <c r="M138">
        <v>129</v>
      </c>
      <c r="N138">
        <f t="shared" si="8"/>
        <v>154972894</v>
      </c>
      <c r="O138">
        <f t="shared" si="9"/>
        <v>7.2164877351450205E-2</v>
      </c>
      <c r="P138">
        <f t="shared" si="10"/>
        <v>17124</v>
      </c>
      <c r="Q138">
        <f t="shared" si="11"/>
        <v>1876</v>
      </c>
      <c r="R138">
        <f t="shared" si="12"/>
        <v>45</v>
      </c>
      <c r="S138">
        <f t="shared" si="13"/>
        <v>84420</v>
      </c>
      <c r="T138">
        <f t="shared" si="14"/>
        <v>1150580</v>
      </c>
    </row>
    <row r="139" spans="13:20" x14ac:dyDescent="0.2">
      <c r="M139">
        <v>130</v>
      </c>
      <c r="N139">
        <f t="shared" ref="N139:N202" si="15">MOD($G$22*N138+$G$23,$G$21)</f>
        <v>1731765647</v>
      </c>
      <c r="O139">
        <f t="shared" ref="O139:O202" si="16">N139/$G$21</f>
        <v>0.8064162208728568</v>
      </c>
      <c r="P139">
        <f t="shared" ref="P139:P202" si="17">ROUND(_xlfn.NORM.INV(O139,$N$1,$N$2),0)</f>
        <v>18519</v>
      </c>
      <c r="Q139">
        <f t="shared" ref="Q139:Q202" si="18">MAX(0,$Q$2-P139)</f>
        <v>481</v>
      </c>
      <c r="R139">
        <f t="shared" ref="R139:R202" si="19">VLOOKUP(Q139,$B$22:$C$24,2,TRUE)</f>
        <v>45</v>
      </c>
      <c r="S139">
        <f t="shared" ref="S139:S202" si="20">R139*Q139</f>
        <v>21645</v>
      </c>
      <c r="T139">
        <f t="shared" ref="T139:T202" si="21">($Q$2*65)-(S139)</f>
        <v>1213355</v>
      </c>
    </row>
    <row r="140" spans="13:20" x14ac:dyDescent="0.2">
      <c r="M140">
        <v>131</v>
      </c>
      <c r="N140">
        <f t="shared" si="15"/>
        <v>791877691</v>
      </c>
      <c r="O140">
        <f t="shared" si="16"/>
        <v>0.36874678515305126</v>
      </c>
      <c r="P140">
        <f t="shared" si="17"/>
        <v>17799</v>
      </c>
      <c r="Q140">
        <f t="shared" si="18"/>
        <v>1201</v>
      </c>
      <c r="R140">
        <f t="shared" si="19"/>
        <v>45</v>
      </c>
      <c r="S140">
        <f t="shared" si="20"/>
        <v>54045</v>
      </c>
      <c r="T140">
        <f t="shared" si="21"/>
        <v>1180955</v>
      </c>
    </row>
    <row r="141" spans="13:20" x14ac:dyDescent="0.2">
      <c r="M141">
        <v>132</v>
      </c>
      <c r="N141">
        <f t="shared" si="15"/>
        <v>984708531</v>
      </c>
      <c r="O141">
        <f t="shared" si="16"/>
        <v>0.45854064238189751</v>
      </c>
      <c r="P141">
        <f t="shared" si="17"/>
        <v>17938</v>
      </c>
      <c r="Q141">
        <f t="shared" si="18"/>
        <v>1062</v>
      </c>
      <c r="R141">
        <f t="shared" si="19"/>
        <v>45</v>
      </c>
      <c r="S141">
        <f t="shared" si="20"/>
        <v>47790</v>
      </c>
      <c r="T141">
        <f t="shared" si="21"/>
        <v>1187210</v>
      </c>
    </row>
    <row r="142" spans="13:20" x14ac:dyDescent="0.2">
      <c r="M142">
        <v>133</v>
      </c>
      <c r="N142">
        <f t="shared" si="15"/>
        <v>1339813088</v>
      </c>
      <c r="O142">
        <f t="shared" si="16"/>
        <v>0.62389908760036294</v>
      </c>
      <c r="P142">
        <f t="shared" si="17"/>
        <v>18189</v>
      </c>
      <c r="Q142">
        <f t="shared" si="18"/>
        <v>811</v>
      </c>
      <c r="R142">
        <f t="shared" si="19"/>
        <v>45</v>
      </c>
      <c r="S142">
        <f t="shared" si="20"/>
        <v>36495</v>
      </c>
      <c r="T142">
        <f t="shared" si="21"/>
        <v>1198505</v>
      </c>
    </row>
    <row r="143" spans="13:20" x14ac:dyDescent="0.2">
      <c r="M143">
        <v>134</v>
      </c>
      <c r="N143">
        <f t="shared" si="15"/>
        <v>1725047574</v>
      </c>
      <c r="O143">
        <f t="shared" si="16"/>
        <v>0.80328787434999271</v>
      </c>
      <c r="P143">
        <f t="shared" si="17"/>
        <v>18512</v>
      </c>
      <c r="Q143">
        <f t="shared" si="18"/>
        <v>488</v>
      </c>
      <c r="R143">
        <f t="shared" si="19"/>
        <v>45</v>
      </c>
      <c r="S143">
        <f t="shared" si="20"/>
        <v>21960</v>
      </c>
      <c r="T143">
        <f t="shared" si="21"/>
        <v>1213040</v>
      </c>
    </row>
    <row r="144" spans="13:20" x14ac:dyDescent="0.2">
      <c r="M144">
        <v>135</v>
      </c>
      <c r="N144">
        <f t="shared" si="15"/>
        <v>1697858071</v>
      </c>
      <c r="O144">
        <f t="shared" si="16"/>
        <v>0.79062677537585924</v>
      </c>
      <c r="P144">
        <f t="shared" si="17"/>
        <v>18485</v>
      </c>
      <c r="Q144">
        <f t="shared" si="18"/>
        <v>515</v>
      </c>
      <c r="R144">
        <f t="shared" si="19"/>
        <v>45</v>
      </c>
      <c r="S144">
        <f t="shared" si="20"/>
        <v>23175</v>
      </c>
      <c r="T144">
        <f t="shared" si="21"/>
        <v>1211825</v>
      </c>
    </row>
    <row r="145" spans="13:20" x14ac:dyDescent="0.2">
      <c r="M145">
        <v>136</v>
      </c>
      <c r="N145">
        <f t="shared" si="15"/>
        <v>2137897961</v>
      </c>
      <c r="O145">
        <f t="shared" si="16"/>
        <v>0.99553631711543367</v>
      </c>
      <c r="P145">
        <f t="shared" si="17"/>
        <v>19569</v>
      </c>
      <c r="Q145">
        <f t="shared" si="18"/>
        <v>0</v>
      </c>
      <c r="R145">
        <f t="shared" si="19"/>
        <v>55</v>
      </c>
      <c r="S145">
        <f t="shared" si="20"/>
        <v>0</v>
      </c>
      <c r="T145">
        <f t="shared" si="21"/>
        <v>1235000</v>
      </c>
    </row>
    <row r="146" spans="13:20" x14ac:dyDescent="0.2">
      <c r="M146">
        <v>137</v>
      </c>
      <c r="N146">
        <f t="shared" si="15"/>
        <v>1954648923</v>
      </c>
      <c r="O146">
        <f t="shared" si="16"/>
        <v>0.91020433414271307</v>
      </c>
      <c r="P146">
        <f t="shared" si="17"/>
        <v>18805</v>
      </c>
      <c r="Q146">
        <f t="shared" si="18"/>
        <v>195</v>
      </c>
      <c r="R146">
        <f t="shared" si="19"/>
        <v>55</v>
      </c>
      <c r="S146">
        <f t="shared" si="20"/>
        <v>10725</v>
      </c>
      <c r="T146">
        <f t="shared" si="21"/>
        <v>1224275</v>
      </c>
    </row>
    <row r="147" spans="13:20" x14ac:dyDescent="0.2">
      <c r="M147">
        <v>138</v>
      </c>
      <c r="N147">
        <f t="shared" si="15"/>
        <v>1579617055</v>
      </c>
      <c r="O147">
        <f t="shared" si="16"/>
        <v>0.73556651162708486</v>
      </c>
      <c r="P147">
        <f t="shared" si="17"/>
        <v>18378</v>
      </c>
      <c r="Q147">
        <f t="shared" si="18"/>
        <v>622</v>
      </c>
      <c r="R147">
        <f t="shared" si="19"/>
        <v>45</v>
      </c>
      <c r="S147">
        <f t="shared" si="20"/>
        <v>27990</v>
      </c>
      <c r="T147">
        <f t="shared" si="21"/>
        <v>1207010</v>
      </c>
    </row>
    <row r="148" spans="13:20" x14ac:dyDescent="0.2">
      <c r="M148">
        <v>139</v>
      </c>
      <c r="N148">
        <f t="shared" si="15"/>
        <v>1283515524</v>
      </c>
      <c r="O148">
        <f t="shared" si="16"/>
        <v>0.59768349146362554</v>
      </c>
      <c r="P148">
        <f t="shared" si="17"/>
        <v>18148</v>
      </c>
      <c r="Q148">
        <f t="shared" si="18"/>
        <v>852</v>
      </c>
      <c r="R148">
        <f t="shared" si="19"/>
        <v>45</v>
      </c>
      <c r="S148">
        <f t="shared" si="20"/>
        <v>38340</v>
      </c>
      <c r="T148">
        <f t="shared" si="21"/>
        <v>1196660</v>
      </c>
    </row>
    <row r="149" spans="13:20" x14ac:dyDescent="0.2">
      <c r="M149">
        <v>140</v>
      </c>
      <c r="N149">
        <f t="shared" si="15"/>
        <v>424694106</v>
      </c>
      <c r="O149">
        <f t="shared" si="16"/>
        <v>0.19776360420406033</v>
      </c>
      <c r="P149">
        <f t="shared" si="17"/>
        <v>17490</v>
      </c>
      <c r="Q149">
        <f t="shared" si="18"/>
        <v>1510</v>
      </c>
      <c r="R149">
        <f t="shared" si="19"/>
        <v>45</v>
      </c>
      <c r="S149">
        <f t="shared" si="20"/>
        <v>67950</v>
      </c>
      <c r="T149">
        <f t="shared" si="21"/>
        <v>1167050</v>
      </c>
    </row>
    <row r="150" spans="13:20" x14ac:dyDescent="0.2">
      <c r="M150">
        <v>141</v>
      </c>
      <c r="N150">
        <f t="shared" si="15"/>
        <v>1598196914</v>
      </c>
      <c r="O150">
        <f t="shared" si="16"/>
        <v>0.74421843269104992</v>
      </c>
      <c r="P150">
        <f t="shared" si="17"/>
        <v>18394</v>
      </c>
      <c r="Q150">
        <f t="shared" si="18"/>
        <v>606</v>
      </c>
      <c r="R150">
        <f t="shared" si="19"/>
        <v>45</v>
      </c>
      <c r="S150">
        <f t="shared" si="20"/>
        <v>27270</v>
      </c>
      <c r="T150">
        <f t="shared" si="21"/>
        <v>1207730</v>
      </c>
    </row>
    <row r="151" spans="13:20" x14ac:dyDescent="0.2">
      <c r="M151">
        <v>142</v>
      </c>
      <c r="N151">
        <f t="shared" si="15"/>
        <v>22593275</v>
      </c>
      <c r="O151">
        <f t="shared" si="16"/>
        <v>1.0520813525896898E-2</v>
      </c>
      <c r="P151">
        <f t="shared" si="17"/>
        <v>16616</v>
      </c>
      <c r="Q151">
        <f t="shared" si="18"/>
        <v>2384</v>
      </c>
      <c r="R151">
        <f t="shared" si="19"/>
        <v>45</v>
      </c>
      <c r="S151">
        <f t="shared" si="20"/>
        <v>107280</v>
      </c>
      <c r="T151">
        <f t="shared" si="21"/>
        <v>1127720</v>
      </c>
    </row>
    <row r="152" spans="13:20" x14ac:dyDescent="0.2">
      <c r="M152">
        <v>143</v>
      </c>
      <c r="N152">
        <f t="shared" si="15"/>
        <v>1620567406</v>
      </c>
      <c r="O152">
        <f t="shared" si="16"/>
        <v>0.7546355047983283</v>
      </c>
      <c r="P152">
        <f t="shared" si="17"/>
        <v>18413</v>
      </c>
      <c r="Q152">
        <f t="shared" si="18"/>
        <v>587</v>
      </c>
      <c r="R152">
        <f t="shared" si="19"/>
        <v>45</v>
      </c>
      <c r="S152">
        <f t="shared" si="20"/>
        <v>26415</v>
      </c>
      <c r="T152">
        <f t="shared" si="21"/>
        <v>1208585</v>
      </c>
    </row>
    <row r="153" spans="13:20" x14ac:dyDescent="0.2">
      <c r="M153">
        <v>144</v>
      </c>
      <c r="N153">
        <f t="shared" si="15"/>
        <v>193814094</v>
      </c>
      <c r="O153">
        <f t="shared" si="16"/>
        <v>9.0251720552449913E-2</v>
      </c>
      <c r="P153">
        <f t="shared" si="17"/>
        <v>17196</v>
      </c>
      <c r="Q153">
        <f t="shared" si="18"/>
        <v>1804</v>
      </c>
      <c r="R153">
        <f t="shared" si="19"/>
        <v>45</v>
      </c>
      <c r="S153">
        <f t="shared" si="20"/>
        <v>81180</v>
      </c>
      <c r="T153">
        <f t="shared" si="21"/>
        <v>1153820</v>
      </c>
    </row>
    <row r="154" spans="13:20" x14ac:dyDescent="0.2">
      <c r="M154">
        <v>145</v>
      </c>
      <c r="N154">
        <f t="shared" si="15"/>
        <v>1700785359</v>
      </c>
      <c r="O154">
        <f t="shared" si="16"/>
        <v>0.79198990007489445</v>
      </c>
      <c r="P154">
        <f t="shared" si="17"/>
        <v>18488</v>
      </c>
      <c r="Q154">
        <f t="shared" si="18"/>
        <v>512</v>
      </c>
      <c r="R154">
        <f t="shared" si="19"/>
        <v>45</v>
      </c>
      <c r="S154">
        <f t="shared" si="20"/>
        <v>23040</v>
      </c>
      <c r="T154">
        <f t="shared" si="21"/>
        <v>1211960</v>
      </c>
    </row>
    <row r="155" spans="13:20" x14ac:dyDescent="0.2">
      <c r="M155">
        <v>146</v>
      </c>
      <c r="N155">
        <f t="shared" si="15"/>
        <v>1944703496</v>
      </c>
      <c r="O155">
        <f t="shared" si="16"/>
        <v>0.90557313380091131</v>
      </c>
      <c r="P155">
        <f t="shared" si="17"/>
        <v>18788</v>
      </c>
      <c r="Q155">
        <f t="shared" si="18"/>
        <v>212</v>
      </c>
      <c r="R155">
        <f t="shared" si="19"/>
        <v>50</v>
      </c>
      <c r="S155">
        <f t="shared" si="20"/>
        <v>10600</v>
      </c>
      <c r="T155">
        <f t="shared" si="21"/>
        <v>1224400</v>
      </c>
    </row>
    <row r="156" spans="13:20" x14ac:dyDescent="0.2">
      <c r="M156">
        <v>147</v>
      </c>
      <c r="N156">
        <f t="shared" si="15"/>
        <v>1930549932</v>
      </c>
      <c r="O156">
        <f t="shared" si="16"/>
        <v>0.89898236696560974</v>
      </c>
      <c r="P156">
        <f t="shared" si="17"/>
        <v>18765</v>
      </c>
      <c r="Q156">
        <f t="shared" si="18"/>
        <v>235</v>
      </c>
      <c r="R156">
        <f t="shared" si="19"/>
        <v>50</v>
      </c>
      <c r="S156">
        <f t="shared" si="20"/>
        <v>11750</v>
      </c>
      <c r="T156">
        <f t="shared" si="21"/>
        <v>1223250</v>
      </c>
    </row>
    <row r="157" spans="13:20" x14ac:dyDescent="0.2">
      <c r="M157">
        <v>148</v>
      </c>
      <c r="N157">
        <f t="shared" si="15"/>
        <v>274800954</v>
      </c>
      <c r="O157">
        <f t="shared" si="16"/>
        <v>0.12796416605262279</v>
      </c>
      <c r="P157">
        <f t="shared" si="17"/>
        <v>17318</v>
      </c>
      <c r="Q157">
        <f t="shared" si="18"/>
        <v>1682</v>
      </c>
      <c r="R157">
        <f t="shared" si="19"/>
        <v>45</v>
      </c>
      <c r="S157">
        <f t="shared" si="20"/>
        <v>75690</v>
      </c>
      <c r="T157">
        <f t="shared" si="21"/>
        <v>1159310</v>
      </c>
    </row>
    <row r="158" spans="13:20" x14ac:dyDescent="0.2">
      <c r="M158">
        <v>149</v>
      </c>
      <c r="N158">
        <f t="shared" si="15"/>
        <v>1342309181</v>
      </c>
      <c r="O158">
        <f t="shared" si="16"/>
        <v>0.62506142148052413</v>
      </c>
      <c r="P158">
        <f t="shared" si="17"/>
        <v>18191</v>
      </c>
      <c r="Q158">
        <f t="shared" si="18"/>
        <v>809</v>
      </c>
      <c r="R158">
        <f t="shared" si="19"/>
        <v>45</v>
      </c>
      <c r="S158">
        <f t="shared" si="20"/>
        <v>36405</v>
      </c>
      <c r="T158">
        <f t="shared" si="21"/>
        <v>1198595</v>
      </c>
    </row>
    <row r="159" spans="13:20" x14ac:dyDescent="0.2">
      <c r="M159">
        <v>150</v>
      </c>
      <c r="N159">
        <f t="shared" si="15"/>
        <v>727209685</v>
      </c>
      <c r="O159">
        <f t="shared" si="16"/>
        <v>0.33863339821744404</v>
      </c>
      <c r="P159">
        <f t="shared" si="17"/>
        <v>17750</v>
      </c>
      <c r="Q159">
        <f t="shared" si="18"/>
        <v>1250</v>
      </c>
      <c r="R159">
        <f t="shared" si="19"/>
        <v>45</v>
      </c>
      <c r="S159">
        <f t="shared" si="20"/>
        <v>56250</v>
      </c>
      <c r="T159">
        <f t="shared" si="21"/>
        <v>1178750</v>
      </c>
    </row>
    <row r="160" spans="13:20" x14ac:dyDescent="0.2">
      <c r="M160">
        <v>151</v>
      </c>
      <c r="N160">
        <f t="shared" si="15"/>
        <v>736257071</v>
      </c>
      <c r="O160">
        <f t="shared" si="16"/>
        <v>0.34284641563093587</v>
      </c>
      <c r="P160">
        <f t="shared" si="17"/>
        <v>17757</v>
      </c>
      <c r="Q160">
        <f t="shared" si="18"/>
        <v>1243</v>
      </c>
      <c r="R160">
        <f t="shared" si="19"/>
        <v>45</v>
      </c>
      <c r="S160">
        <f t="shared" si="20"/>
        <v>55935</v>
      </c>
      <c r="T160">
        <f t="shared" si="21"/>
        <v>1179065</v>
      </c>
    </row>
    <row r="161" spans="13:20" x14ac:dyDescent="0.2">
      <c r="M161">
        <v>152</v>
      </c>
      <c r="N161">
        <f t="shared" si="15"/>
        <v>324334636</v>
      </c>
      <c r="O161">
        <f t="shared" si="16"/>
        <v>0.15103008418857589</v>
      </c>
      <c r="P161">
        <f t="shared" si="17"/>
        <v>17381</v>
      </c>
      <c r="Q161">
        <f t="shared" si="18"/>
        <v>1619</v>
      </c>
      <c r="R161">
        <f t="shared" si="19"/>
        <v>45</v>
      </c>
      <c r="S161">
        <f t="shared" si="20"/>
        <v>72855</v>
      </c>
      <c r="T161">
        <f t="shared" si="21"/>
        <v>1162145</v>
      </c>
    </row>
    <row r="162" spans="13:20" x14ac:dyDescent="0.2">
      <c r="M162">
        <v>153</v>
      </c>
      <c r="N162">
        <f t="shared" si="15"/>
        <v>631247519</v>
      </c>
      <c r="O162">
        <f t="shared" si="16"/>
        <v>0.2939475324442366</v>
      </c>
      <c r="P162">
        <f t="shared" si="17"/>
        <v>17675</v>
      </c>
      <c r="Q162">
        <f t="shared" si="18"/>
        <v>1325</v>
      </c>
      <c r="R162">
        <f t="shared" si="19"/>
        <v>45</v>
      </c>
      <c r="S162">
        <f t="shared" si="20"/>
        <v>59625</v>
      </c>
      <c r="T162">
        <f t="shared" si="21"/>
        <v>1175375</v>
      </c>
    </row>
    <row r="163" spans="13:20" x14ac:dyDescent="0.2">
      <c r="M163">
        <v>154</v>
      </c>
      <c r="N163">
        <f t="shared" si="15"/>
        <v>660352006</v>
      </c>
      <c r="O163">
        <f t="shared" si="16"/>
        <v>0.30750036533339897</v>
      </c>
      <c r="P163">
        <f t="shared" si="17"/>
        <v>17698</v>
      </c>
      <c r="Q163">
        <f t="shared" si="18"/>
        <v>1302</v>
      </c>
      <c r="R163">
        <f t="shared" si="19"/>
        <v>45</v>
      </c>
      <c r="S163">
        <f t="shared" si="20"/>
        <v>58590</v>
      </c>
      <c r="T163">
        <f t="shared" si="21"/>
        <v>1176410</v>
      </c>
    </row>
    <row r="164" spans="13:20" x14ac:dyDescent="0.2">
      <c r="M164">
        <v>155</v>
      </c>
      <c r="N164">
        <f t="shared" si="15"/>
        <v>193193499</v>
      </c>
      <c r="O164">
        <f t="shared" si="16"/>
        <v>8.9962733485718593E-2</v>
      </c>
      <c r="P164">
        <f t="shared" si="17"/>
        <v>17195</v>
      </c>
      <c r="Q164">
        <f t="shared" si="18"/>
        <v>1805</v>
      </c>
      <c r="R164">
        <f t="shared" si="19"/>
        <v>45</v>
      </c>
      <c r="S164">
        <f t="shared" si="20"/>
        <v>81225</v>
      </c>
      <c r="T164">
        <f t="shared" si="21"/>
        <v>1153775</v>
      </c>
    </row>
    <row r="165" spans="13:20" x14ac:dyDescent="0.2">
      <c r="M165">
        <v>156</v>
      </c>
      <c r="N165">
        <f t="shared" si="15"/>
        <v>2007863429</v>
      </c>
      <c r="O165">
        <f t="shared" si="16"/>
        <v>0.93498426952165747</v>
      </c>
      <c r="P165">
        <f t="shared" si="17"/>
        <v>18908</v>
      </c>
      <c r="Q165">
        <f t="shared" si="18"/>
        <v>92</v>
      </c>
      <c r="R165">
        <f t="shared" si="19"/>
        <v>55</v>
      </c>
      <c r="S165">
        <f t="shared" si="20"/>
        <v>5060</v>
      </c>
      <c r="T165">
        <f t="shared" si="21"/>
        <v>1229940</v>
      </c>
    </row>
    <row r="166" spans="13:20" x14ac:dyDescent="0.2">
      <c r="M166">
        <v>157</v>
      </c>
      <c r="N166">
        <f t="shared" si="15"/>
        <v>455138598</v>
      </c>
      <c r="O166">
        <f t="shared" si="16"/>
        <v>0.21194042554681208</v>
      </c>
      <c r="P166">
        <f t="shared" si="17"/>
        <v>17520</v>
      </c>
      <c r="Q166">
        <f t="shared" si="18"/>
        <v>1480</v>
      </c>
      <c r="R166">
        <f t="shared" si="19"/>
        <v>45</v>
      </c>
      <c r="S166">
        <f t="shared" si="20"/>
        <v>66600</v>
      </c>
      <c r="T166">
        <f t="shared" si="21"/>
        <v>1168400</v>
      </c>
    </row>
    <row r="167" spans="13:20" x14ac:dyDescent="0.2">
      <c r="M167">
        <v>158</v>
      </c>
      <c r="N167">
        <f t="shared" si="15"/>
        <v>30182325</v>
      </c>
      <c r="O167">
        <f t="shared" si="16"/>
        <v>1.405474031998531E-2</v>
      </c>
      <c r="P167">
        <f t="shared" si="17"/>
        <v>16683</v>
      </c>
      <c r="Q167">
        <f t="shared" si="18"/>
        <v>2317</v>
      </c>
      <c r="R167">
        <f t="shared" si="19"/>
        <v>45</v>
      </c>
      <c r="S167">
        <f t="shared" si="20"/>
        <v>104265</v>
      </c>
      <c r="T167">
        <f t="shared" si="21"/>
        <v>1130735</v>
      </c>
    </row>
    <row r="168" spans="13:20" x14ac:dyDescent="0.2">
      <c r="M168">
        <v>159</v>
      </c>
      <c r="N168">
        <f t="shared" si="15"/>
        <v>320711936</v>
      </c>
      <c r="O168">
        <f t="shared" si="16"/>
        <v>0.1493431330422606</v>
      </c>
      <c r="P168">
        <f t="shared" si="17"/>
        <v>17376</v>
      </c>
      <c r="Q168">
        <f t="shared" si="18"/>
        <v>1624</v>
      </c>
      <c r="R168">
        <f t="shared" si="19"/>
        <v>45</v>
      </c>
      <c r="S168">
        <f t="shared" si="20"/>
        <v>73080</v>
      </c>
      <c r="T168">
        <f t="shared" si="21"/>
        <v>1161920</v>
      </c>
    </row>
    <row r="169" spans="13:20" x14ac:dyDescent="0.2">
      <c r="M169">
        <v>160</v>
      </c>
      <c r="N169">
        <f t="shared" si="15"/>
        <v>2021554382</v>
      </c>
      <c r="O169">
        <f t="shared" si="16"/>
        <v>0.94135961632307597</v>
      </c>
      <c r="P169">
        <f t="shared" si="17"/>
        <v>18940</v>
      </c>
      <c r="Q169">
        <f t="shared" si="18"/>
        <v>60</v>
      </c>
      <c r="R169">
        <f t="shared" si="19"/>
        <v>55</v>
      </c>
      <c r="S169">
        <f t="shared" si="20"/>
        <v>3300</v>
      </c>
      <c r="T169">
        <f t="shared" si="21"/>
        <v>1231700</v>
      </c>
    </row>
    <row r="170" spans="13:20" x14ac:dyDescent="0.2">
      <c r="M170">
        <v>161</v>
      </c>
      <c r="N170">
        <f t="shared" si="15"/>
        <v>778235440</v>
      </c>
      <c r="O170">
        <f t="shared" si="16"/>
        <v>0.36239411698765778</v>
      </c>
      <c r="P170">
        <f t="shared" si="17"/>
        <v>17789</v>
      </c>
      <c r="Q170">
        <f t="shared" si="18"/>
        <v>1211</v>
      </c>
      <c r="R170">
        <f t="shared" si="19"/>
        <v>45</v>
      </c>
      <c r="S170">
        <f t="shared" si="20"/>
        <v>54495</v>
      </c>
      <c r="T170">
        <f t="shared" si="21"/>
        <v>1180505</v>
      </c>
    </row>
    <row r="171" spans="13:20" x14ac:dyDescent="0.2">
      <c r="M171">
        <v>162</v>
      </c>
      <c r="N171">
        <f t="shared" si="15"/>
        <v>1480146203</v>
      </c>
      <c r="O171">
        <f t="shared" si="16"/>
        <v>0.68924678661359795</v>
      </c>
      <c r="P171">
        <f t="shared" si="17"/>
        <v>18296</v>
      </c>
      <c r="Q171">
        <f t="shared" si="18"/>
        <v>704</v>
      </c>
      <c r="R171">
        <f t="shared" si="19"/>
        <v>45</v>
      </c>
      <c r="S171">
        <f t="shared" si="20"/>
        <v>31680</v>
      </c>
      <c r="T171">
        <f t="shared" si="21"/>
        <v>1203320</v>
      </c>
    </row>
    <row r="172" spans="13:20" x14ac:dyDescent="0.2">
      <c r="M172">
        <v>163</v>
      </c>
      <c r="N172">
        <f t="shared" si="15"/>
        <v>219183326</v>
      </c>
      <c r="O172">
        <f t="shared" si="16"/>
        <v>0.10206518978907968</v>
      </c>
      <c r="P172">
        <f t="shared" si="17"/>
        <v>17238</v>
      </c>
      <c r="Q172">
        <f t="shared" si="18"/>
        <v>1762</v>
      </c>
      <c r="R172">
        <f t="shared" si="19"/>
        <v>45</v>
      </c>
      <c r="S172">
        <f t="shared" si="20"/>
        <v>79290</v>
      </c>
      <c r="T172">
        <f t="shared" si="21"/>
        <v>1155710</v>
      </c>
    </row>
    <row r="173" spans="13:20" x14ac:dyDescent="0.2">
      <c r="M173">
        <v>164</v>
      </c>
      <c r="N173">
        <f t="shared" si="15"/>
        <v>732221830</v>
      </c>
      <c r="O173">
        <f t="shared" si="16"/>
        <v>0.34096736011140394</v>
      </c>
      <c r="P173">
        <f t="shared" si="17"/>
        <v>17754</v>
      </c>
      <c r="Q173">
        <f t="shared" si="18"/>
        <v>1246</v>
      </c>
      <c r="R173">
        <f t="shared" si="19"/>
        <v>45</v>
      </c>
      <c r="S173">
        <f t="shared" si="20"/>
        <v>56070</v>
      </c>
      <c r="T173">
        <f t="shared" si="21"/>
        <v>1178930</v>
      </c>
    </row>
    <row r="174" spans="13:20" x14ac:dyDescent="0.2">
      <c r="M174">
        <v>165</v>
      </c>
      <c r="N174">
        <f t="shared" si="15"/>
        <v>1223515853</v>
      </c>
      <c r="O174">
        <f t="shared" si="16"/>
        <v>0.56974396741471434</v>
      </c>
      <c r="P174">
        <f t="shared" si="17"/>
        <v>18105</v>
      </c>
      <c r="Q174">
        <f t="shared" si="18"/>
        <v>895</v>
      </c>
      <c r="R174">
        <f t="shared" si="19"/>
        <v>45</v>
      </c>
      <c r="S174">
        <f t="shared" si="20"/>
        <v>40275</v>
      </c>
      <c r="T174">
        <f t="shared" si="21"/>
        <v>1194725</v>
      </c>
    </row>
    <row r="175" spans="13:20" x14ac:dyDescent="0.2">
      <c r="M175">
        <v>166</v>
      </c>
      <c r="N175">
        <f t="shared" si="15"/>
        <v>1327537699</v>
      </c>
      <c r="O175">
        <f t="shared" si="16"/>
        <v>0.61818291415375792</v>
      </c>
      <c r="P175">
        <f t="shared" si="17"/>
        <v>18180</v>
      </c>
      <c r="Q175">
        <f t="shared" si="18"/>
        <v>820</v>
      </c>
      <c r="R175">
        <f t="shared" si="19"/>
        <v>45</v>
      </c>
      <c r="S175">
        <f t="shared" si="20"/>
        <v>36900</v>
      </c>
      <c r="T175">
        <f t="shared" si="21"/>
        <v>1198100</v>
      </c>
    </row>
    <row r="176" spans="13:20" x14ac:dyDescent="0.2">
      <c r="M176">
        <v>167</v>
      </c>
      <c r="N176">
        <f t="shared" si="15"/>
        <v>1571014763</v>
      </c>
      <c r="O176">
        <f t="shared" si="16"/>
        <v>0.7315607572587024</v>
      </c>
      <c r="P176">
        <f t="shared" si="17"/>
        <v>18371</v>
      </c>
      <c r="Q176">
        <f t="shared" si="18"/>
        <v>629</v>
      </c>
      <c r="R176">
        <f t="shared" si="19"/>
        <v>45</v>
      </c>
      <c r="S176">
        <f t="shared" si="20"/>
        <v>28305</v>
      </c>
      <c r="T176">
        <f t="shared" si="21"/>
        <v>1206695</v>
      </c>
    </row>
    <row r="177" spans="13:20" x14ac:dyDescent="0.2">
      <c r="M177">
        <v>168</v>
      </c>
      <c r="N177">
        <f t="shared" si="15"/>
        <v>586198229</v>
      </c>
      <c r="O177">
        <f t="shared" si="16"/>
        <v>0.27296982206076842</v>
      </c>
      <c r="P177">
        <f t="shared" si="17"/>
        <v>17638</v>
      </c>
      <c r="Q177">
        <f t="shared" si="18"/>
        <v>1362</v>
      </c>
      <c r="R177">
        <f t="shared" si="19"/>
        <v>45</v>
      </c>
      <c r="S177">
        <f t="shared" si="20"/>
        <v>61290</v>
      </c>
      <c r="T177">
        <f t="shared" si="21"/>
        <v>1173710</v>
      </c>
    </row>
    <row r="178" spans="13:20" x14ac:dyDescent="0.2">
      <c r="M178">
        <v>169</v>
      </c>
      <c r="N178">
        <f t="shared" si="15"/>
        <v>1578662367</v>
      </c>
      <c r="O178">
        <f t="shared" si="16"/>
        <v>0.73512195038382055</v>
      </c>
      <c r="P178">
        <f t="shared" si="17"/>
        <v>18377</v>
      </c>
      <c r="Q178">
        <f t="shared" si="18"/>
        <v>623</v>
      </c>
      <c r="R178">
        <f t="shared" si="19"/>
        <v>45</v>
      </c>
      <c r="S178">
        <f t="shared" si="20"/>
        <v>28035</v>
      </c>
      <c r="T178">
        <f t="shared" si="21"/>
        <v>1206965</v>
      </c>
    </row>
    <row r="179" spans="13:20" x14ac:dyDescent="0.2">
      <c r="M179">
        <v>170</v>
      </c>
      <c r="N179">
        <f t="shared" si="15"/>
        <v>270459837</v>
      </c>
      <c r="O179">
        <f t="shared" si="16"/>
        <v>0.12594267592110794</v>
      </c>
      <c r="P179">
        <f t="shared" si="17"/>
        <v>17313</v>
      </c>
      <c r="Q179">
        <f t="shared" si="18"/>
        <v>1687</v>
      </c>
      <c r="R179">
        <f t="shared" si="19"/>
        <v>45</v>
      </c>
      <c r="S179">
        <f t="shared" si="20"/>
        <v>75915</v>
      </c>
      <c r="T179">
        <f t="shared" si="21"/>
        <v>1159085</v>
      </c>
    </row>
    <row r="180" spans="13:20" x14ac:dyDescent="0.2">
      <c r="M180">
        <v>171</v>
      </c>
      <c r="N180">
        <f t="shared" si="15"/>
        <v>1395599760</v>
      </c>
      <c r="O180">
        <f t="shared" si="16"/>
        <v>0.64987678111059444</v>
      </c>
      <c r="P180">
        <f t="shared" si="17"/>
        <v>18231</v>
      </c>
      <c r="Q180">
        <f t="shared" si="18"/>
        <v>769</v>
      </c>
      <c r="R180">
        <f t="shared" si="19"/>
        <v>45</v>
      </c>
      <c r="S180">
        <f t="shared" si="20"/>
        <v>34605</v>
      </c>
      <c r="T180">
        <f t="shared" si="21"/>
        <v>1200395</v>
      </c>
    </row>
    <row r="181" spans="13:20" x14ac:dyDescent="0.2">
      <c r="M181">
        <v>172</v>
      </c>
      <c r="N181">
        <f t="shared" si="15"/>
        <v>881290139</v>
      </c>
      <c r="O181">
        <f t="shared" si="16"/>
        <v>0.41038270080945582</v>
      </c>
      <c r="P181">
        <f t="shared" si="17"/>
        <v>17864</v>
      </c>
      <c r="Q181">
        <f t="shared" si="18"/>
        <v>1136</v>
      </c>
      <c r="R181">
        <f t="shared" si="19"/>
        <v>45</v>
      </c>
      <c r="S181">
        <f t="shared" si="20"/>
        <v>51120</v>
      </c>
      <c r="T181">
        <f t="shared" si="21"/>
        <v>1183880</v>
      </c>
    </row>
    <row r="182" spans="13:20" x14ac:dyDescent="0.2">
      <c r="M182">
        <v>173</v>
      </c>
      <c r="N182">
        <f t="shared" si="15"/>
        <v>501169167</v>
      </c>
      <c r="O182">
        <f t="shared" si="16"/>
        <v>0.23337507957284109</v>
      </c>
      <c r="P182">
        <f t="shared" si="17"/>
        <v>17563</v>
      </c>
      <c r="Q182">
        <f t="shared" si="18"/>
        <v>1437</v>
      </c>
      <c r="R182">
        <f t="shared" si="19"/>
        <v>45</v>
      </c>
      <c r="S182">
        <f t="shared" si="20"/>
        <v>64665</v>
      </c>
      <c r="T182">
        <f t="shared" si="21"/>
        <v>1170335</v>
      </c>
    </row>
    <row r="183" spans="13:20" x14ac:dyDescent="0.2">
      <c r="M183">
        <v>174</v>
      </c>
      <c r="N183">
        <f t="shared" si="15"/>
        <v>571842588</v>
      </c>
      <c r="O183">
        <f t="shared" si="16"/>
        <v>0.26628495578946776</v>
      </c>
      <c r="P183">
        <f t="shared" si="17"/>
        <v>17626</v>
      </c>
      <c r="Q183">
        <f t="shared" si="18"/>
        <v>1374</v>
      </c>
      <c r="R183">
        <f t="shared" si="19"/>
        <v>45</v>
      </c>
      <c r="S183">
        <f t="shared" si="20"/>
        <v>61830</v>
      </c>
      <c r="T183">
        <f t="shared" si="21"/>
        <v>1173170</v>
      </c>
    </row>
    <row r="184" spans="13:20" x14ac:dyDescent="0.2">
      <c r="M184">
        <v>175</v>
      </c>
      <c r="N184">
        <f t="shared" si="15"/>
        <v>821572544</v>
      </c>
      <c r="O184">
        <f t="shared" si="16"/>
        <v>0.38257452863388441</v>
      </c>
      <c r="P184">
        <f t="shared" si="17"/>
        <v>17821</v>
      </c>
      <c r="Q184">
        <f t="shared" si="18"/>
        <v>1179</v>
      </c>
      <c r="R184">
        <f t="shared" si="19"/>
        <v>45</v>
      </c>
      <c r="S184">
        <f t="shared" si="20"/>
        <v>53055</v>
      </c>
      <c r="T184">
        <f t="shared" si="21"/>
        <v>1181945</v>
      </c>
    </row>
    <row r="185" spans="13:20" x14ac:dyDescent="0.2">
      <c r="M185">
        <v>176</v>
      </c>
      <c r="N185">
        <f t="shared" si="15"/>
        <v>1849896798</v>
      </c>
      <c r="O185">
        <f t="shared" si="16"/>
        <v>0.86142532474427735</v>
      </c>
      <c r="P185">
        <f t="shared" si="17"/>
        <v>18652</v>
      </c>
      <c r="Q185">
        <f t="shared" si="18"/>
        <v>348</v>
      </c>
      <c r="R185">
        <f t="shared" si="19"/>
        <v>50</v>
      </c>
      <c r="S185">
        <f t="shared" si="20"/>
        <v>17400</v>
      </c>
      <c r="T185">
        <f t="shared" si="21"/>
        <v>1217600</v>
      </c>
    </row>
    <row r="186" spans="13:20" x14ac:dyDescent="0.2">
      <c r="M186">
        <v>177</v>
      </c>
      <c r="N186">
        <f t="shared" si="15"/>
        <v>1947242720</v>
      </c>
      <c r="O186">
        <f t="shared" si="16"/>
        <v>0.90675555211806458</v>
      </c>
      <c r="P186">
        <f t="shared" si="17"/>
        <v>18793</v>
      </c>
      <c r="Q186">
        <f t="shared" si="18"/>
        <v>207</v>
      </c>
      <c r="R186">
        <f t="shared" si="19"/>
        <v>50</v>
      </c>
      <c r="S186">
        <f t="shared" si="20"/>
        <v>10350</v>
      </c>
      <c r="T186">
        <f t="shared" si="21"/>
        <v>1224650</v>
      </c>
    </row>
    <row r="187" spans="13:20" x14ac:dyDescent="0.2">
      <c r="M187">
        <v>178</v>
      </c>
      <c r="N187">
        <f t="shared" si="15"/>
        <v>1657614760</v>
      </c>
      <c r="O187">
        <f t="shared" si="16"/>
        <v>0.77188702336134718</v>
      </c>
      <c r="P187">
        <f t="shared" si="17"/>
        <v>18447</v>
      </c>
      <c r="Q187">
        <f t="shared" si="18"/>
        <v>553</v>
      </c>
      <c r="R187">
        <f t="shared" si="19"/>
        <v>45</v>
      </c>
      <c r="S187">
        <f t="shared" si="20"/>
        <v>24885</v>
      </c>
      <c r="T187">
        <f t="shared" si="21"/>
        <v>1210115</v>
      </c>
    </row>
    <row r="188" spans="13:20" x14ac:dyDescent="0.2">
      <c r="M188">
        <v>179</v>
      </c>
      <c r="N188">
        <f t="shared" si="15"/>
        <v>78435142</v>
      </c>
      <c r="O188">
        <f t="shared" si="16"/>
        <v>3.6524209210893235E-2</v>
      </c>
      <c r="P188">
        <f t="shared" si="17"/>
        <v>16924</v>
      </c>
      <c r="Q188">
        <f t="shared" si="18"/>
        <v>2076</v>
      </c>
      <c r="R188">
        <f t="shared" si="19"/>
        <v>45</v>
      </c>
      <c r="S188">
        <f t="shared" si="20"/>
        <v>93420</v>
      </c>
      <c r="T188">
        <f t="shared" si="21"/>
        <v>1141580</v>
      </c>
    </row>
    <row r="189" spans="13:20" x14ac:dyDescent="0.2">
      <c r="M189">
        <v>180</v>
      </c>
      <c r="N189">
        <f t="shared" si="15"/>
        <v>1704472336</v>
      </c>
      <c r="O189">
        <f t="shared" si="16"/>
        <v>0.79370678253178806</v>
      </c>
      <c r="P189">
        <f t="shared" si="17"/>
        <v>18492</v>
      </c>
      <c r="Q189">
        <f t="shared" si="18"/>
        <v>508</v>
      </c>
      <c r="R189">
        <f t="shared" si="19"/>
        <v>45</v>
      </c>
      <c r="S189">
        <f t="shared" si="20"/>
        <v>22860</v>
      </c>
      <c r="T189">
        <f t="shared" si="21"/>
        <v>1212140</v>
      </c>
    </row>
    <row r="190" spans="13:20" x14ac:dyDescent="0.2">
      <c r="M190">
        <v>181</v>
      </c>
      <c r="N190">
        <f t="shared" si="15"/>
        <v>1634700172</v>
      </c>
      <c r="O190">
        <f t="shared" si="16"/>
        <v>0.7612165868101719</v>
      </c>
      <c r="P190">
        <f t="shared" si="17"/>
        <v>18426</v>
      </c>
      <c r="Q190">
        <f t="shared" si="18"/>
        <v>574</v>
      </c>
      <c r="R190">
        <f t="shared" si="19"/>
        <v>45</v>
      </c>
      <c r="S190">
        <f t="shared" si="20"/>
        <v>25830</v>
      </c>
      <c r="T190">
        <f t="shared" si="21"/>
        <v>1209170</v>
      </c>
    </row>
    <row r="191" spans="13:20" x14ac:dyDescent="0.2">
      <c r="M191">
        <v>182</v>
      </c>
      <c r="N191">
        <f t="shared" si="15"/>
        <v>1500011086</v>
      </c>
      <c r="O191">
        <f t="shared" si="16"/>
        <v>0.69849709360790302</v>
      </c>
      <c r="P191">
        <f t="shared" si="17"/>
        <v>18312</v>
      </c>
      <c r="Q191">
        <f t="shared" si="18"/>
        <v>688</v>
      </c>
      <c r="R191">
        <f t="shared" si="19"/>
        <v>45</v>
      </c>
      <c r="S191">
        <f t="shared" si="20"/>
        <v>30960</v>
      </c>
      <c r="T191">
        <f t="shared" si="21"/>
        <v>1204040</v>
      </c>
    </row>
    <row r="192" spans="13:20" x14ac:dyDescent="0.2">
      <c r="M192">
        <v>183</v>
      </c>
      <c r="N192">
        <f t="shared" si="15"/>
        <v>1228306622</v>
      </c>
      <c r="O192">
        <f t="shared" si="16"/>
        <v>0.57197484307548718</v>
      </c>
      <c r="P192">
        <f t="shared" si="17"/>
        <v>18109</v>
      </c>
      <c r="Q192">
        <f t="shared" si="18"/>
        <v>891</v>
      </c>
      <c r="R192">
        <f t="shared" si="19"/>
        <v>45</v>
      </c>
      <c r="S192">
        <f t="shared" si="20"/>
        <v>40095</v>
      </c>
      <c r="T192">
        <f t="shared" si="21"/>
        <v>1194905</v>
      </c>
    </row>
    <row r="193" spans="13:20" x14ac:dyDescent="0.2">
      <c r="M193">
        <v>184</v>
      </c>
      <c r="N193">
        <f t="shared" si="15"/>
        <v>241613696</v>
      </c>
      <c r="O193">
        <f t="shared" si="16"/>
        <v>0.11251014476293239</v>
      </c>
      <c r="P193">
        <f t="shared" si="17"/>
        <v>17272</v>
      </c>
      <c r="Q193">
        <f t="shared" si="18"/>
        <v>1728</v>
      </c>
      <c r="R193">
        <f t="shared" si="19"/>
        <v>45</v>
      </c>
      <c r="S193">
        <f t="shared" si="20"/>
        <v>77760</v>
      </c>
      <c r="T193">
        <f t="shared" si="21"/>
        <v>1157240</v>
      </c>
    </row>
    <row r="194" spans="13:20" x14ac:dyDescent="0.2">
      <c r="M194">
        <v>185</v>
      </c>
      <c r="N194">
        <f t="shared" si="15"/>
        <v>1909812195</v>
      </c>
      <c r="O194">
        <f t="shared" si="16"/>
        <v>0.88932560565384366</v>
      </c>
      <c r="P194">
        <f t="shared" si="17"/>
        <v>18734</v>
      </c>
      <c r="Q194">
        <f t="shared" si="18"/>
        <v>266</v>
      </c>
      <c r="R194">
        <f t="shared" si="19"/>
        <v>50</v>
      </c>
      <c r="S194">
        <f t="shared" si="20"/>
        <v>13300</v>
      </c>
      <c r="T194">
        <f t="shared" si="21"/>
        <v>1221700</v>
      </c>
    </row>
    <row r="195" spans="13:20" x14ac:dyDescent="0.2">
      <c r="M195">
        <v>186</v>
      </c>
      <c r="N195">
        <f t="shared" si="15"/>
        <v>1775489656</v>
      </c>
      <c r="O195">
        <f t="shared" si="16"/>
        <v>0.82677679919953306</v>
      </c>
      <c r="P195">
        <f t="shared" si="17"/>
        <v>18565</v>
      </c>
      <c r="Q195">
        <f t="shared" si="18"/>
        <v>435</v>
      </c>
      <c r="R195">
        <f t="shared" si="19"/>
        <v>45</v>
      </c>
      <c r="S195">
        <f t="shared" si="20"/>
        <v>19575</v>
      </c>
      <c r="T195">
        <f t="shared" si="21"/>
        <v>1215425</v>
      </c>
    </row>
    <row r="196" spans="13:20" x14ac:dyDescent="0.2">
      <c r="M196">
        <v>187</v>
      </c>
      <c r="N196">
        <f t="shared" si="15"/>
        <v>1221889680</v>
      </c>
      <c r="O196">
        <f t="shared" si="16"/>
        <v>0.56898672160179664</v>
      </c>
      <c r="P196">
        <f t="shared" si="17"/>
        <v>18104</v>
      </c>
      <c r="Q196">
        <f t="shared" si="18"/>
        <v>896</v>
      </c>
      <c r="R196">
        <f t="shared" si="19"/>
        <v>45</v>
      </c>
      <c r="S196">
        <f t="shared" si="20"/>
        <v>40320</v>
      </c>
      <c r="T196">
        <f t="shared" si="21"/>
        <v>1194680</v>
      </c>
    </row>
    <row r="197" spans="13:20" x14ac:dyDescent="0.2">
      <c r="M197">
        <v>188</v>
      </c>
      <c r="N197">
        <f t="shared" si="15"/>
        <v>1913735499</v>
      </c>
      <c r="O197">
        <f t="shared" si="16"/>
        <v>0.89115253644583403</v>
      </c>
      <c r="P197">
        <f t="shared" si="17"/>
        <v>18740</v>
      </c>
      <c r="Q197">
        <f t="shared" si="18"/>
        <v>260</v>
      </c>
      <c r="R197">
        <f t="shared" si="19"/>
        <v>50</v>
      </c>
      <c r="S197">
        <f t="shared" si="20"/>
        <v>13000</v>
      </c>
      <c r="T197">
        <f t="shared" si="21"/>
        <v>1222000</v>
      </c>
    </row>
    <row r="198" spans="13:20" x14ac:dyDescent="0.2">
      <c r="M198">
        <v>189</v>
      </c>
      <c r="N198">
        <f t="shared" si="15"/>
        <v>1142466927</v>
      </c>
      <c r="O198">
        <f t="shared" si="16"/>
        <v>0.53200262018107003</v>
      </c>
      <c r="P198">
        <f t="shared" si="17"/>
        <v>18048</v>
      </c>
      <c r="Q198">
        <f t="shared" si="18"/>
        <v>952</v>
      </c>
      <c r="R198">
        <f t="shared" si="19"/>
        <v>45</v>
      </c>
      <c r="S198">
        <f t="shared" si="20"/>
        <v>42840</v>
      </c>
      <c r="T198">
        <f t="shared" si="21"/>
        <v>1192160</v>
      </c>
    </row>
    <row r="199" spans="13:20" x14ac:dyDescent="0.2">
      <c r="M199">
        <v>190</v>
      </c>
      <c r="N199">
        <f t="shared" si="15"/>
        <v>642870615</v>
      </c>
      <c r="O199">
        <f t="shared" si="16"/>
        <v>0.29935995829261836</v>
      </c>
      <c r="P199">
        <f t="shared" si="17"/>
        <v>17684</v>
      </c>
      <c r="Q199">
        <f t="shared" si="18"/>
        <v>1316</v>
      </c>
      <c r="R199">
        <f t="shared" si="19"/>
        <v>45</v>
      </c>
      <c r="S199">
        <f t="shared" si="20"/>
        <v>59220</v>
      </c>
      <c r="T199">
        <f t="shared" si="21"/>
        <v>1175780</v>
      </c>
    </row>
    <row r="200" spans="13:20" x14ac:dyDescent="0.2">
      <c r="M200">
        <v>191</v>
      </c>
      <c r="N200">
        <f t="shared" si="15"/>
        <v>588714601</v>
      </c>
      <c r="O200">
        <f t="shared" si="16"/>
        <v>0.27414159908617919</v>
      </c>
      <c r="P200">
        <f t="shared" si="17"/>
        <v>17640</v>
      </c>
      <c r="Q200">
        <f t="shared" si="18"/>
        <v>1360</v>
      </c>
      <c r="R200">
        <f t="shared" si="19"/>
        <v>45</v>
      </c>
      <c r="S200">
        <f t="shared" si="20"/>
        <v>61200</v>
      </c>
      <c r="T200">
        <f t="shared" si="21"/>
        <v>1173800</v>
      </c>
    </row>
    <row r="201" spans="13:20" x14ac:dyDescent="0.2">
      <c r="M201">
        <v>192</v>
      </c>
      <c r="N201">
        <f t="shared" si="15"/>
        <v>921653631</v>
      </c>
      <c r="O201">
        <f t="shared" si="16"/>
        <v>0.42917841646316385</v>
      </c>
      <c r="P201">
        <f t="shared" si="17"/>
        <v>17893</v>
      </c>
      <c r="Q201">
        <f t="shared" si="18"/>
        <v>1107</v>
      </c>
      <c r="R201">
        <f t="shared" si="19"/>
        <v>45</v>
      </c>
      <c r="S201">
        <f t="shared" si="20"/>
        <v>49815</v>
      </c>
      <c r="T201">
        <f t="shared" si="21"/>
        <v>1185185</v>
      </c>
    </row>
    <row r="202" spans="13:20" x14ac:dyDescent="0.2">
      <c r="M202">
        <v>193</v>
      </c>
      <c r="N202">
        <f t="shared" si="15"/>
        <v>285546759</v>
      </c>
      <c r="O202">
        <f t="shared" si="16"/>
        <v>0.13296807144441086</v>
      </c>
      <c r="P202">
        <f t="shared" si="17"/>
        <v>17333</v>
      </c>
      <c r="Q202">
        <f t="shared" si="18"/>
        <v>1667</v>
      </c>
      <c r="R202">
        <f t="shared" si="19"/>
        <v>45</v>
      </c>
      <c r="S202">
        <f t="shared" si="20"/>
        <v>75015</v>
      </c>
      <c r="T202">
        <f t="shared" si="21"/>
        <v>1159985</v>
      </c>
    </row>
    <row r="203" spans="13:20" x14ac:dyDescent="0.2">
      <c r="M203">
        <v>194</v>
      </c>
      <c r="N203">
        <f t="shared" ref="N203:N266" si="22">MOD($G$22*N202+$G$23,$G$21)</f>
        <v>1558427468</v>
      </c>
      <c r="O203">
        <f t="shared" ref="O203:O266" si="23">N203/$G$21</f>
        <v>0.72569934126255076</v>
      </c>
      <c r="P203">
        <f t="shared" ref="P203:P266" si="24">ROUND(_xlfn.NORM.INV(O203,$N$1,$N$2),0)</f>
        <v>18360</v>
      </c>
      <c r="Q203">
        <f t="shared" ref="Q203:Q266" si="25">MAX(0,$Q$2-P203)</f>
        <v>640</v>
      </c>
      <c r="R203">
        <f t="shared" ref="R203:R266" si="26">VLOOKUP(Q203,$B$22:$C$24,2,TRUE)</f>
        <v>45</v>
      </c>
      <c r="S203">
        <f t="shared" ref="S203:S266" si="27">R203*Q203</f>
        <v>28800</v>
      </c>
      <c r="T203">
        <f t="shared" ref="T203:T266" si="28">($Q$2*65)-(S203)</f>
        <v>1206200</v>
      </c>
    </row>
    <row r="204" spans="13:20" x14ac:dyDescent="0.2">
      <c r="M204">
        <v>195</v>
      </c>
      <c r="N204">
        <f t="shared" si="22"/>
        <v>1632412217</v>
      </c>
      <c r="O204">
        <f t="shared" si="23"/>
        <v>0.76015117473907357</v>
      </c>
      <c r="P204">
        <f t="shared" si="24"/>
        <v>18424</v>
      </c>
      <c r="Q204">
        <f t="shared" si="25"/>
        <v>576</v>
      </c>
      <c r="R204">
        <f t="shared" si="26"/>
        <v>45</v>
      </c>
      <c r="S204">
        <f t="shared" si="27"/>
        <v>25920</v>
      </c>
      <c r="T204">
        <f t="shared" si="28"/>
        <v>1209080</v>
      </c>
    </row>
    <row r="205" spans="13:20" x14ac:dyDescent="0.2">
      <c r="M205">
        <v>196</v>
      </c>
      <c r="N205">
        <f t="shared" si="22"/>
        <v>1701057047</v>
      </c>
      <c r="O205">
        <f t="shared" si="23"/>
        <v>0.79211641465877947</v>
      </c>
      <c r="P205">
        <f t="shared" si="24"/>
        <v>18488</v>
      </c>
      <c r="Q205">
        <f t="shared" si="25"/>
        <v>512</v>
      </c>
      <c r="R205">
        <f t="shared" si="26"/>
        <v>45</v>
      </c>
      <c r="S205">
        <f t="shared" si="27"/>
        <v>23040</v>
      </c>
      <c r="T205">
        <f t="shared" si="28"/>
        <v>1211960</v>
      </c>
    </row>
    <row r="206" spans="13:20" x14ac:dyDescent="0.2">
      <c r="M206">
        <v>197</v>
      </c>
      <c r="N206">
        <f t="shared" si="22"/>
        <v>68512771</v>
      </c>
      <c r="O206">
        <f t="shared" si="23"/>
        <v>3.1903745155736685E-2</v>
      </c>
      <c r="P206">
        <f t="shared" si="24"/>
        <v>16888</v>
      </c>
      <c r="Q206">
        <f t="shared" si="25"/>
        <v>2112</v>
      </c>
      <c r="R206">
        <f t="shared" si="26"/>
        <v>45</v>
      </c>
      <c r="S206">
        <f t="shared" si="27"/>
        <v>95040</v>
      </c>
      <c r="T206">
        <f t="shared" si="28"/>
        <v>1139960</v>
      </c>
    </row>
    <row r="207" spans="13:20" x14ac:dyDescent="0.2">
      <c r="M207">
        <v>198</v>
      </c>
      <c r="N207">
        <f t="shared" si="22"/>
        <v>295423758</v>
      </c>
      <c r="O207">
        <f t="shared" si="23"/>
        <v>0.13756740751562985</v>
      </c>
      <c r="P207">
        <f t="shared" si="24"/>
        <v>17345</v>
      </c>
      <c r="Q207">
        <f t="shared" si="25"/>
        <v>1655</v>
      </c>
      <c r="R207">
        <f t="shared" si="26"/>
        <v>45</v>
      </c>
      <c r="S207">
        <f t="shared" si="27"/>
        <v>74475</v>
      </c>
      <c r="T207">
        <f t="shared" si="28"/>
        <v>1160525</v>
      </c>
    </row>
    <row r="208" spans="13:20" x14ac:dyDescent="0.2">
      <c r="M208">
        <v>199</v>
      </c>
      <c r="N208">
        <f t="shared" si="22"/>
        <v>57425195</v>
      </c>
      <c r="O208">
        <f t="shared" si="23"/>
        <v>2.6740690240050057E-2</v>
      </c>
      <c r="P208">
        <f t="shared" si="24"/>
        <v>16841</v>
      </c>
      <c r="Q208">
        <f t="shared" si="25"/>
        <v>2159</v>
      </c>
      <c r="R208">
        <f t="shared" si="26"/>
        <v>45</v>
      </c>
      <c r="S208">
        <f t="shared" si="27"/>
        <v>97155</v>
      </c>
      <c r="T208">
        <f t="shared" si="28"/>
        <v>1137845</v>
      </c>
    </row>
    <row r="209" spans="13:20" x14ac:dyDescent="0.2">
      <c r="M209">
        <v>200</v>
      </c>
      <c r="N209">
        <f t="shared" si="22"/>
        <v>777611215</v>
      </c>
      <c r="O209">
        <f t="shared" si="23"/>
        <v>0.36210343957045277</v>
      </c>
      <c r="P209">
        <f t="shared" si="24"/>
        <v>17788</v>
      </c>
      <c r="Q209">
        <f t="shared" si="25"/>
        <v>1212</v>
      </c>
      <c r="R209">
        <f t="shared" si="26"/>
        <v>45</v>
      </c>
      <c r="S209">
        <f t="shared" si="27"/>
        <v>54540</v>
      </c>
      <c r="T209">
        <f t="shared" si="28"/>
        <v>1180460</v>
      </c>
    </row>
    <row r="210" spans="13:20" x14ac:dyDescent="0.2">
      <c r="M210">
        <v>201</v>
      </c>
      <c r="N210">
        <f t="shared" si="22"/>
        <v>1726214863</v>
      </c>
      <c r="O210">
        <f t="shared" si="23"/>
        <v>0.8038314356486459</v>
      </c>
      <c r="P210">
        <f t="shared" si="24"/>
        <v>18513</v>
      </c>
      <c r="Q210">
        <f t="shared" si="25"/>
        <v>487</v>
      </c>
      <c r="R210">
        <f t="shared" si="26"/>
        <v>45</v>
      </c>
      <c r="S210">
        <f t="shared" si="27"/>
        <v>21915</v>
      </c>
      <c r="T210">
        <f t="shared" si="28"/>
        <v>1213085</v>
      </c>
    </row>
    <row r="211" spans="13:20" x14ac:dyDescent="0.2">
      <c r="M211">
        <v>202</v>
      </c>
      <c r="N211">
        <f t="shared" si="22"/>
        <v>1989131471</v>
      </c>
      <c r="O211">
        <f t="shared" si="23"/>
        <v>0.92626152184152111</v>
      </c>
      <c r="P211">
        <f t="shared" si="24"/>
        <v>18869</v>
      </c>
      <c r="Q211">
        <f t="shared" si="25"/>
        <v>131</v>
      </c>
      <c r="R211">
        <f t="shared" si="26"/>
        <v>55</v>
      </c>
      <c r="S211">
        <f t="shared" si="27"/>
        <v>7205</v>
      </c>
      <c r="T211">
        <f t="shared" si="28"/>
        <v>1227795</v>
      </c>
    </row>
    <row r="212" spans="13:20" x14ac:dyDescent="0.2">
      <c r="M212">
        <v>203</v>
      </c>
      <c r="N212">
        <f t="shared" si="22"/>
        <v>1307216601</v>
      </c>
      <c r="O212">
        <f t="shared" si="23"/>
        <v>0.60872016549516472</v>
      </c>
      <c r="P212">
        <f t="shared" si="24"/>
        <v>18166</v>
      </c>
      <c r="Q212">
        <f t="shared" si="25"/>
        <v>834</v>
      </c>
      <c r="R212">
        <f t="shared" si="26"/>
        <v>45</v>
      </c>
      <c r="S212">
        <f t="shared" si="27"/>
        <v>37530</v>
      </c>
      <c r="T212">
        <f t="shared" si="28"/>
        <v>1197470</v>
      </c>
    </row>
    <row r="213" spans="13:20" x14ac:dyDescent="0.2">
      <c r="M213">
        <v>204</v>
      </c>
      <c r="N213">
        <f t="shared" si="22"/>
        <v>1484220550</v>
      </c>
      <c r="O213">
        <f t="shared" si="23"/>
        <v>0.69114405228343978</v>
      </c>
      <c r="P213">
        <f t="shared" si="24"/>
        <v>18299</v>
      </c>
      <c r="Q213">
        <f t="shared" si="25"/>
        <v>701</v>
      </c>
      <c r="R213">
        <f t="shared" si="26"/>
        <v>45</v>
      </c>
      <c r="S213">
        <f t="shared" si="27"/>
        <v>31545</v>
      </c>
      <c r="T213">
        <f t="shared" si="28"/>
        <v>1203455</v>
      </c>
    </row>
    <row r="214" spans="13:20" x14ac:dyDescent="0.2">
      <c r="M214">
        <v>205</v>
      </c>
      <c r="N214">
        <f t="shared" si="22"/>
        <v>2124740298</v>
      </c>
      <c r="O214">
        <f t="shared" si="23"/>
        <v>0.98940930282203909</v>
      </c>
      <c r="P214">
        <f t="shared" si="24"/>
        <v>19383</v>
      </c>
      <c r="Q214">
        <f t="shared" si="25"/>
        <v>0</v>
      </c>
      <c r="R214">
        <f t="shared" si="26"/>
        <v>55</v>
      </c>
      <c r="S214">
        <f t="shared" si="27"/>
        <v>0</v>
      </c>
      <c r="T214">
        <f t="shared" si="28"/>
        <v>1235000</v>
      </c>
    </row>
    <row r="215" spans="13:20" x14ac:dyDescent="0.2">
      <c r="M215">
        <v>206</v>
      </c>
      <c r="N215">
        <f t="shared" si="22"/>
        <v>2004622523</v>
      </c>
      <c r="O215">
        <f t="shared" si="23"/>
        <v>0.93347510506095133</v>
      </c>
      <c r="P215">
        <f t="shared" si="24"/>
        <v>18901</v>
      </c>
      <c r="Q215">
        <f t="shared" si="25"/>
        <v>99</v>
      </c>
      <c r="R215">
        <f t="shared" si="26"/>
        <v>55</v>
      </c>
      <c r="S215">
        <f t="shared" si="27"/>
        <v>5445</v>
      </c>
      <c r="T215">
        <f t="shared" si="28"/>
        <v>1229555</v>
      </c>
    </row>
    <row r="216" spans="13:20" x14ac:dyDescent="0.2">
      <c r="M216">
        <v>207</v>
      </c>
      <c r="N216">
        <f t="shared" si="22"/>
        <v>1819806278</v>
      </c>
      <c r="O216">
        <f t="shared" si="23"/>
        <v>0.84741333445879319</v>
      </c>
      <c r="P216">
        <f t="shared" si="24"/>
        <v>18615</v>
      </c>
      <c r="Q216">
        <f t="shared" si="25"/>
        <v>385</v>
      </c>
      <c r="R216">
        <f t="shared" si="26"/>
        <v>50</v>
      </c>
      <c r="S216">
        <f t="shared" si="27"/>
        <v>19250</v>
      </c>
      <c r="T216">
        <f t="shared" si="28"/>
        <v>1215750</v>
      </c>
    </row>
    <row r="217" spans="13:20" x14ac:dyDescent="0.2">
      <c r="M217">
        <v>208</v>
      </c>
      <c r="N217">
        <f t="shared" si="22"/>
        <v>874530125</v>
      </c>
      <c r="O217">
        <f t="shared" si="23"/>
        <v>0.4072348239865316</v>
      </c>
      <c r="P217">
        <f t="shared" si="24"/>
        <v>17859</v>
      </c>
      <c r="Q217">
        <f t="shared" si="25"/>
        <v>1141</v>
      </c>
      <c r="R217">
        <f t="shared" si="26"/>
        <v>45</v>
      </c>
      <c r="S217">
        <f t="shared" si="27"/>
        <v>51345</v>
      </c>
      <c r="T217">
        <f t="shared" si="28"/>
        <v>1183655</v>
      </c>
    </row>
    <row r="218" spans="13:20" x14ac:dyDescent="0.2">
      <c r="M218">
        <v>209</v>
      </c>
      <c r="N218">
        <f t="shared" si="22"/>
        <v>702247160</v>
      </c>
      <c r="O218">
        <f t="shared" si="23"/>
        <v>0.32700931668607952</v>
      </c>
      <c r="P218">
        <f t="shared" si="24"/>
        <v>17731</v>
      </c>
      <c r="Q218">
        <f t="shared" si="25"/>
        <v>1269</v>
      </c>
      <c r="R218">
        <f t="shared" si="26"/>
        <v>45</v>
      </c>
      <c r="S218">
        <f t="shared" si="27"/>
        <v>57105</v>
      </c>
      <c r="T218">
        <f t="shared" si="28"/>
        <v>1177895</v>
      </c>
    </row>
    <row r="219" spans="13:20" x14ac:dyDescent="0.2">
      <c r="M219">
        <v>210</v>
      </c>
      <c r="N219">
        <f t="shared" si="22"/>
        <v>2097894208</v>
      </c>
      <c r="O219">
        <f t="shared" si="23"/>
        <v>0.97690811798763844</v>
      </c>
      <c r="P219">
        <f t="shared" si="24"/>
        <v>19196</v>
      </c>
      <c r="Q219">
        <f t="shared" si="25"/>
        <v>0</v>
      </c>
      <c r="R219">
        <f t="shared" si="26"/>
        <v>55</v>
      </c>
      <c r="S219">
        <f t="shared" si="27"/>
        <v>0</v>
      </c>
      <c r="T219">
        <f t="shared" si="28"/>
        <v>1235000</v>
      </c>
    </row>
    <row r="220" spans="13:20" x14ac:dyDescent="0.2">
      <c r="M220">
        <v>211</v>
      </c>
      <c r="N220">
        <f t="shared" si="22"/>
        <v>1773953763</v>
      </c>
      <c r="O220">
        <f t="shared" si="23"/>
        <v>0.82606159328765305</v>
      </c>
      <c r="P220">
        <f t="shared" si="24"/>
        <v>18563</v>
      </c>
      <c r="Q220">
        <f t="shared" si="25"/>
        <v>437</v>
      </c>
      <c r="R220">
        <f t="shared" si="26"/>
        <v>45</v>
      </c>
      <c r="S220">
        <f t="shared" si="27"/>
        <v>19665</v>
      </c>
      <c r="T220">
        <f t="shared" si="28"/>
        <v>1215335</v>
      </c>
    </row>
    <row r="221" spans="13:20" x14ac:dyDescent="0.2">
      <c r="M221">
        <v>212</v>
      </c>
      <c r="N221">
        <f t="shared" si="22"/>
        <v>1177939793</v>
      </c>
      <c r="O221">
        <f t="shared" si="23"/>
        <v>0.54852096063481692</v>
      </c>
      <c r="P221">
        <f t="shared" si="24"/>
        <v>18073</v>
      </c>
      <c r="Q221">
        <f t="shared" si="25"/>
        <v>927</v>
      </c>
      <c r="R221">
        <f t="shared" si="26"/>
        <v>45</v>
      </c>
      <c r="S221">
        <f t="shared" si="27"/>
        <v>41715</v>
      </c>
      <c r="T221">
        <f t="shared" si="28"/>
        <v>1193285</v>
      </c>
    </row>
    <row r="222" spans="13:20" x14ac:dyDescent="0.2">
      <c r="M222">
        <v>213</v>
      </c>
      <c r="N222">
        <f t="shared" si="22"/>
        <v>1982359258</v>
      </c>
      <c r="O222">
        <f t="shared" si="23"/>
        <v>0.92310796441655041</v>
      </c>
      <c r="P222">
        <f t="shared" si="24"/>
        <v>18856</v>
      </c>
      <c r="Q222">
        <f t="shared" si="25"/>
        <v>144</v>
      </c>
      <c r="R222">
        <f t="shared" si="26"/>
        <v>55</v>
      </c>
      <c r="S222">
        <f t="shared" si="27"/>
        <v>7920</v>
      </c>
      <c r="T222">
        <f t="shared" si="28"/>
        <v>1227080</v>
      </c>
    </row>
    <row r="223" spans="13:20" x14ac:dyDescent="0.2">
      <c r="M223">
        <v>214</v>
      </c>
      <c r="N223">
        <f t="shared" si="22"/>
        <v>1303266001</v>
      </c>
      <c r="O223">
        <f t="shared" si="23"/>
        <v>0.60688052401267012</v>
      </c>
      <c r="P223">
        <f t="shared" si="24"/>
        <v>18163</v>
      </c>
      <c r="Q223">
        <f t="shared" si="25"/>
        <v>837</v>
      </c>
      <c r="R223">
        <f t="shared" si="26"/>
        <v>45</v>
      </c>
      <c r="S223">
        <f t="shared" si="27"/>
        <v>37665</v>
      </c>
      <c r="T223">
        <f t="shared" si="28"/>
        <v>1197335</v>
      </c>
    </row>
    <row r="224" spans="13:20" x14ac:dyDescent="0.2">
      <c r="M224">
        <v>215</v>
      </c>
      <c r="N224">
        <f t="shared" si="22"/>
        <v>1658479407</v>
      </c>
      <c r="O224">
        <f t="shared" si="23"/>
        <v>0.77228965599662147</v>
      </c>
      <c r="P224">
        <f t="shared" si="24"/>
        <v>18448</v>
      </c>
      <c r="Q224">
        <f t="shared" si="25"/>
        <v>552</v>
      </c>
      <c r="R224">
        <f t="shared" si="26"/>
        <v>45</v>
      </c>
      <c r="S224">
        <f t="shared" si="27"/>
        <v>24840</v>
      </c>
      <c r="T224">
        <f t="shared" si="28"/>
        <v>1210160</v>
      </c>
    </row>
    <row r="225" spans="13:20" x14ac:dyDescent="0.2">
      <c r="M225">
        <v>216</v>
      </c>
      <c r="N225">
        <f t="shared" si="22"/>
        <v>1725655389</v>
      </c>
      <c r="O225">
        <f t="shared" si="23"/>
        <v>0.80357091026546945</v>
      </c>
      <c r="P225">
        <f t="shared" si="24"/>
        <v>18513</v>
      </c>
      <c r="Q225">
        <f t="shared" si="25"/>
        <v>487</v>
      </c>
      <c r="R225">
        <f t="shared" si="26"/>
        <v>45</v>
      </c>
      <c r="S225">
        <f t="shared" si="27"/>
        <v>21915</v>
      </c>
      <c r="T225">
        <f t="shared" si="28"/>
        <v>1213085</v>
      </c>
    </row>
    <row r="226" spans="13:20" x14ac:dyDescent="0.2">
      <c r="M226">
        <v>217</v>
      </c>
      <c r="N226">
        <f t="shared" si="22"/>
        <v>1175986541</v>
      </c>
      <c r="O226">
        <f t="shared" si="23"/>
        <v>0.54761140679363696</v>
      </c>
      <c r="P226">
        <f t="shared" si="24"/>
        <v>18072</v>
      </c>
      <c r="Q226">
        <f t="shared" si="25"/>
        <v>928</v>
      </c>
      <c r="R226">
        <f t="shared" si="26"/>
        <v>45</v>
      </c>
      <c r="S226">
        <f t="shared" si="27"/>
        <v>41760</v>
      </c>
      <c r="T226">
        <f t="shared" si="28"/>
        <v>1193240</v>
      </c>
    </row>
    <row r="227" spans="13:20" x14ac:dyDescent="0.2">
      <c r="M227">
        <v>218</v>
      </c>
      <c r="N227">
        <f t="shared" si="22"/>
        <v>1366307599</v>
      </c>
      <c r="O227">
        <f t="shared" si="23"/>
        <v>0.63623655570495719</v>
      </c>
      <c r="P227">
        <f t="shared" si="24"/>
        <v>18209</v>
      </c>
      <c r="Q227">
        <f t="shared" si="25"/>
        <v>791</v>
      </c>
      <c r="R227">
        <f t="shared" si="26"/>
        <v>45</v>
      </c>
      <c r="S227">
        <f t="shared" si="27"/>
        <v>35595</v>
      </c>
      <c r="T227">
        <f t="shared" si="28"/>
        <v>1199405</v>
      </c>
    </row>
    <row r="228" spans="13:20" x14ac:dyDescent="0.2">
      <c r="M228">
        <v>219</v>
      </c>
      <c r="N228">
        <f t="shared" si="22"/>
        <v>341695375</v>
      </c>
      <c r="O228">
        <f t="shared" si="23"/>
        <v>0.15911430826369408</v>
      </c>
      <c r="P228">
        <f t="shared" si="24"/>
        <v>17401</v>
      </c>
      <c r="Q228">
        <f t="shared" si="25"/>
        <v>1599</v>
      </c>
      <c r="R228">
        <f t="shared" si="26"/>
        <v>45</v>
      </c>
      <c r="S228">
        <f t="shared" si="27"/>
        <v>71955</v>
      </c>
      <c r="T228">
        <f t="shared" si="28"/>
        <v>1163045</v>
      </c>
    </row>
    <row r="229" spans="13:20" x14ac:dyDescent="0.2">
      <c r="M229">
        <v>220</v>
      </c>
      <c r="N229">
        <f t="shared" si="22"/>
        <v>355411900</v>
      </c>
      <c r="O229">
        <f t="shared" si="23"/>
        <v>0.16550156295555715</v>
      </c>
      <c r="P229">
        <f t="shared" si="24"/>
        <v>17417</v>
      </c>
      <c r="Q229">
        <f t="shared" si="25"/>
        <v>1583</v>
      </c>
      <c r="R229">
        <f t="shared" si="26"/>
        <v>45</v>
      </c>
      <c r="S229">
        <f t="shared" si="27"/>
        <v>71235</v>
      </c>
      <c r="T229">
        <f t="shared" si="28"/>
        <v>1163765</v>
      </c>
    </row>
    <row r="230" spans="13:20" x14ac:dyDescent="0.2">
      <c r="M230">
        <v>221</v>
      </c>
      <c r="N230">
        <f t="shared" si="22"/>
        <v>1108297346</v>
      </c>
      <c r="O230">
        <f t="shared" si="23"/>
        <v>0.51609116909843455</v>
      </c>
      <c r="P230">
        <f t="shared" si="24"/>
        <v>18024</v>
      </c>
      <c r="Q230">
        <f t="shared" si="25"/>
        <v>976</v>
      </c>
      <c r="R230">
        <f t="shared" si="26"/>
        <v>45</v>
      </c>
      <c r="S230">
        <f t="shared" si="27"/>
        <v>43920</v>
      </c>
      <c r="T230">
        <f t="shared" si="28"/>
        <v>1191080</v>
      </c>
    </row>
    <row r="231" spans="13:20" x14ac:dyDescent="0.2">
      <c r="M231">
        <v>222</v>
      </c>
      <c r="N231">
        <f t="shared" si="22"/>
        <v>1880340144</v>
      </c>
      <c r="O231">
        <f t="shared" si="23"/>
        <v>0.87560161243919354</v>
      </c>
      <c r="P231">
        <f t="shared" si="24"/>
        <v>18692</v>
      </c>
      <c r="Q231">
        <f t="shared" si="25"/>
        <v>308</v>
      </c>
      <c r="R231">
        <f t="shared" si="26"/>
        <v>50</v>
      </c>
      <c r="S231">
        <f t="shared" si="27"/>
        <v>15400</v>
      </c>
      <c r="T231">
        <f t="shared" si="28"/>
        <v>1219600</v>
      </c>
    </row>
    <row r="232" spans="13:20" x14ac:dyDescent="0.2">
      <c r="M232">
        <v>223</v>
      </c>
      <c r="N232">
        <f t="shared" si="22"/>
        <v>359967309</v>
      </c>
      <c r="O232">
        <f t="shared" si="23"/>
        <v>0.16762284057569823</v>
      </c>
      <c r="P232">
        <f t="shared" si="24"/>
        <v>17422</v>
      </c>
      <c r="Q232">
        <f t="shared" si="25"/>
        <v>1578</v>
      </c>
      <c r="R232">
        <f t="shared" si="26"/>
        <v>45</v>
      </c>
      <c r="S232">
        <f t="shared" si="27"/>
        <v>71010</v>
      </c>
      <c r="T232">
        <f t="shared" si="28"/>
        <v>1163990</v>
      </c>
    </row>
    <row r="233" spans="13:20" x14ac:dyDescent="0.2">
      <c r="M233">
        <v>224</v>
      </c>
      <c r="N233">
        <f t="shared" si="22"/>
        <v>361645117</v>
      </c>
      <c r="O233">
        <f t="shared" si="23"/>
        <v>0.16840413080919725</v>
      </c>
      <c r="P233">
        <f t="shared" si="24"/>
        <v>17424</v>
      </c>
      <c r="Q233">
        <f t="shared" si="25"/>
        <v>1576</v>
      </c>
      <c r="R233">
        <f t="shared" si="26"/>
        <v>45</v>
      </c>
      <c r="S233">
        <f t="shared" si="27"/>
        <v>70920</v>
      </c>
      <c r="T233">
        <f t="shared" si="28"/>
        <v>1164080</v>
      </c>
    </row>
    <row r="234" spans="13:20" x14ac:dyDescent="0.2">
      <c r="M234">
        <v>225</v>
      </c>
      <c r="N234">
        <f t="shared" si="22"/>
        <v>643276762</v>
      </c>
      <c r="O234">
        <f t="shared" si="23"/>
        <v>0.29954908522756263</v>
      </c>
      <c r="P234">
        <f t="shared" si="24"/>
        <v>17685</v>
      </c>
      <c r="Q234">
        <f t="shared" si="25"/>
        <v>1315</v>
      </c>
      <c r="R234">
        <f t="shared" si="26"/>
        <v>45</v>
      </c>
      <c r="S234">
        <f t="shared" si="27"/>
        <v>59175</v>
      </c>
      <c r="T234">
        <f t="shared" si="28"/>
        <v>1175825</v>
      </c>
    </row>
    <row r="235" spans="13:20" x14ac:dyDescent="0.2">
      <c r="M235">
        <v>226</v>
      </c>
      <c r="N235">
        <f t="shared" si="22"/>
        <v>972376289</v>
      </c>
      <c r="O235">
        <f t="shared" si="23"/>
        <v>0.4527979946941128</v>
      </c>
      <c r="P235">
        <f t="shared" si="24"/>
        <v>17929</v>
      </c>
      <c r="Q235">
        <f t="shared" si="25"/>
        <v>1071</v>
      </c>
      <c r="R235">
        <f t="shared" si="26"/>
        <v>45</v>
      </c>
      <c r="S235">
        <f t="shared" si="27"/>
        <v>48195</v>
      </c>
      <c r="T235">
        <f t="shared" si="28"/>
        <v>1186805</v>
      </c>
    </row>
    <row r="236" spans="13:20" x14ac:dyDescent="0.2">
      <c r="M236">
        <v>227</v>
      </c>
      <c r="N236">
        <f t="shared" si="22"/>
        <v>230251906</v>
      </c>
      <c r="O236">
        <f t="shared" si="23"/>
        <v>0.1072193990029485</v>
      </c>
      <c r="P236">
        <f t="shared" si="24"/>
        <v>17255</v>
      </c>
      <c r="Q236">
        <f t="shared" si="25"/>
        <v>1745</v>
      </c>
      <c r="R236">
        <f t="shared" si="26"/>
        <v>45</v>
      </c>
      <c r="S236">
        <f t="shared" si="27"/>
        <v>78525</v>
      </c>
      <c r="T236">
        <f t="shared" si="28"/>
        <v>1156475</v>
      </c>
    </row>
    <row r="237" spans="13:20" x14ac:dyDescent="0.2">
      <c r="M237">
        <v>228</v>
      </c>
      <c r="N237">
        <f t="shared" si="22"/>
        <v>2078252248</v>
      </c>
      <c r="O237">
        <f t="shared" si="23"/>
        <v>0.96776161760453205</v>
      </c>
      <c r="P237">
        <f t="shared" si="24"/>
        <v>19109</v>
      </c>
      <c r="Q237">
        <f t="shared" si="25"/>
        <v>0</v>
      </c>
      <c r="R237">
        <f t="shared" si="26"/>
        <v>55</v>
      </c>
      <c r="S237">
        <f t="shared" si="27"/>
        <v>0</v>
      </c>
      <c r="T237">
        <f t="shared" si="28"/>
        <v>1235000</v>
      </c>
    </row>
    <row r="238" spans="13:20" x14ac:dyDescent="0.2">
      <c r="M238">
        <v>229</v>
      </c>
      <c r="N238">
        <f t="shared" si="22"/>
        <v>216530034</v>
      </c>
      <c r="O238">
        <f t="shared" si="23"/>
        <v>0.10082965442018102</v>
      </c>
      <c r="P238">
        <f t="shared" si="24"/>
        <v>17234</v>
      </c>
      <c r="Q238">
        <f t="shared" si="25"/>
        <v>1766</v>
      </c>
      <c r="R238">
        <f t="shared" si="26"/>
        <v>45</v>
      </c>
      <c r="S238">
        <f t="shared" si="27"/>
        <v>79470</v>
      </c>
      <c r="T238">
        <f t="shared" si="28"/>
        <v>1155530</v>
      </c>
    </row>
    <row r="239" spans="13:20" x14ac:dyDescent="0.2">
      <c r="M239">
        <v>230</v>
      </c>
      <c r="N239">
        <f t="shared" si="22"/>
        <v>1235499773</v>
      </c>
      <c r="O239">
        <f t="shared" si="23"/>
        <v>0.57532441503150589</v>
      </c>
      <c r="P239">
        <f t="shared" si="24"/>
        <v>18114</v>
      </c>
      <c r="Q239">
        <f t="shared" si="25"/>
        <v>886</v>
      </c>
      <c r="R239">
        <f t="shared" si="26"/>
        <v>45</v>
      </c>
      <c r="S239">
        <f t="shared" si="27"/>
        <v>39870</v>
      </c>
      <c r="T239">
        <f t="shared" si="28"/>
        <v>1195130</v>
      </c>
    </row>
    <row r="240" spans="13:20" x14ac:dyDescent="0.2">
      <c r="M240">
        <v>231</v>
      </c>
      <c r="N240">
        <f t="shared" si="22"/>
        <v>877818321</v>
      </c>
      <c r="O240">
        <f t="shared" si="23"/>
        <v>0.4087660095695248</v>
      </c>
      <c r="P240">
        <f t="shared" si="24"/>
        <v>17862</v>
      </c>
      <c r="Q240">
        <f t="shared" si="25"/>
        <v>1138</v>
      </c>
      <c r="R240">
        <f t="shared" si="26"/>
        <v>45</v>
      </c>
      <c r="S240">
        <f t="shared" si="27"/>
        <v>51210</v>
      </c>
      <c r="T240">
        <f t="shared" si="28"/>
        <v>1183790</v>
      </c>
    </row>
    <row r="241" spans="13:20" x14ac:dyDescent="0.2">
      <c r="M241">
        <v>232</v>
      </c>
      <c r="N241">
        <f t="shared" si="22"/>
        <v>132382510</v>
      </c>
      <c r="O241">
        <f t="shared" si="23"/>
        <v>6.1645410052335543E-2</v>
      </c>
      <c r="P241">
        <f t="shared" si="24"/>
        <v>17075</v>
      </c>
      <c r="Q241">
        <f t="shared" si="25"/>
        <v>1925</v>
      </c>
      <c r="R241">
        <f t="shared" si="26"/>
        <v>45</v>
      </c>
      <c r="S241">
        <f t="shared" si="27"/>
        <v>86625</v>
      </c>
      <c r="T241">
        <f t="shared" si="28"/>
        <v>1148375</v>
      </c>
    </row>
    <row r="242" spans="13:20" x14ac:dyDescent="0.2">
      <c r="M242">
        <v>233</v>
      </c>
      <c r="N242">
        <f t="shared" si="22"/>
        <v>12303631</v>
      </c>
      <c r="O242">
        <f t="shared" si="23"/>
        <v>5.7293246526873322E-3</v>
      </c>
      <c r="P242">
        <f t="shared" si="24"/>
        <v>16483</v>
      </c>
      <c r="Q242">
        <f t="shared" si="25"/>
        <v>2517</v>
      </c>
      <c r="R242">
        <f t="shared" si="26"/>
        <v>45</v>
      </c>
      <c r="S242">
        <f t="shared" si="27"/>
        <v>113265</v>
      </c>
      <c r="T242">
        <f t="shared" si="28"/>
        <v>1121735</v>
      </c>
    </row>
    <row r="243" spans="13:20" x14ac:dyDescent="0.2">
      <c r="M243">
        <v>234</v>
      </c>
      <c r="N243">
        <f t="shared" si="22"/>
        <v>481212458</v>
      </c>
      <c r="O243">
        <f t="shared" si="23"/>
        <v>0.22408201276514772</v>
      </c>
      <c r="P243">
        <f t="shared" si="24"/>
        <v>17545</v>
      </c>
      <c r="Q243">
        <f t="shared" si="25"/>
        <v>1455</v>
      </c>
      <c r="R243">
        <f t="shared" si="26"/>
        <v>45</v>
      </c>
      <c r="S243">
        <f t="shared" si="27"/>
        <v>65475</v>
      </c>
      <c r="T243">
        <f t="shared" si="28"/>
        <v>1169525</v>
      </c>
    </row>
    <row r="244" spans="13:20" x14ac:dyDescent="0.2">
      <c r="M244">
        <v>235</v>
      </c>
      <c r="N244">
        <f t="shared" si="22"/>
        <v>166883357</v>
      </c>
      <c r="O244">
        <f t="shared" si="23"/>
        <v>7.7711118887044073E-2</v>
      </c>
      <c r="P244">
        <f t="shared" si="24"/>
        <v>17148</v>
      </c>
      <c r="Q244">
        <f t="shared" si="25"/>
        <v>1852</v>
      </c>
      <c r="R244">
        <f t="shared" si="26"/>
        <v>45</v>
      </c>
      <c r="S244">
        <f t="shared" si="27"/>
        <v>83340</v>
      </c>
      <c r="T244">
        <f t="shared" si="28"/>
        <v>1151660</v>
      </c>
    </row>
    <row r="245" spans="13:20" x14ac:dyDescent="0.2">
      <c r="M245">
        <v>236</v>
      </c>
      <c r="N245">
        <f t="shared" si="22"/>
        <v>47454470</v>
      </c>
      <c r="O245">
        <f t="shared" si="23"/>
        <v>2.209770959899654E-2</v>
      </c>
      <c r="P245">
        <f t="shared" si="24"/>
        <v>16793</v>
      </c>
      <c r="Q245">
        <f t="shared" si="25"/>
        <v>2207</v>
      </c>
      <c r="R245">
        <f t="shared" si="26"/>
        <v>45</v>
      </c>
      <c r="S245">
        <f t="shared" si="27"/>
        <v>99315</v>
      </c>
      <c r="T245">
        <f t="shared" si="28"/>
        <v>1135685</v>
      </c>
    </row>
    <row r="246" spans="13:20" x14ac:dyDescent="0.2">
      <c r="M246">
        <v>237</v>
      </c>
      <c r="N246">
        <f t="shared" si="22"/>
        <v>703360606</v>
      </c>
      <c r="O246">
        <f t="shared" si="23"/>
        <v>0.32752780538402859</v>
      </c>
      <c r="P246">
        <f t="shared" si="24"/>
        <v>17732</v>
      </c>
      <c r="Q246">
        <f t="shared" si="25"/>
        <v>1268</v>
      </c>
      <c r="R246">
        <f t="shared" si="26"/>
        <v>45</v>
      </c>
      <c r="S246">
        <f t="shared" si="27"/>
        <v>57060</v>
      </c>
      <c r="T246">
        <f t="shared" si="28"/>
        <v>1177940</v>
      </c>
    </row>
    <row r="247" spans="13:20" x14ac:dyDescent="0.2">
      <c r="M247">
        <v>238</v>
      </c>
      <c r="N247">
        <f t="shared" si="22"/>
        <v>1484228307</v>
      </c>
      <c r="O247">
        <f t="shared" si="23"/>
        <v>0.69114766441804709</v>
      </c>
      <c r="P247">
        <f t="shared" si="24"/>
        <v>18299</v>
      </c>
      <c r="Q247">
        <f t="shared" si="25"/>
        <v>701</v>
      </c>
      <c r="R247">
        <f t="shared" si="26"/>
        <v>45</v>
      </c>
      <c r="S247">
        <f t="shared" si="27"/>
        <v>31545</v>
      </c>
      <c r="T247">
        <f t="shared" si="28"/>
        <v>1203455</v>
      </c>
    </row>
    <row r="248" spans="13:20" x14ac:dyDescent="0.2">
      <c r="M248">
        <v>239</v>
      </c>
      <c r="N248">
        <f t="shared" si="22"/>
        <v>107628550</v>
      </c>
      <c r="O248">
        <f t="shared" si="23"/>
        <v>5.01184491674036E-2</v>
      </c>
      <c r="P248">
        <f t="shared" si="24"/>
        <v>17014</v>
      </c>
      <c r="Q248">
        <f t="shared" si="25"/>
        <v>1986</v>
      </c>
      <c r="R248">
        <f t="shared" si="26"/>
        <v>45</v>
      </c>
      <c r="S248">
        <f t="shared" si="27"/>
        <v>89370</v>
      </c>
      <c r="T248">
        <f t="shared" si="28"/>
        <v>1145630</v>
      </c>
    </row>
    <row r="249" spans="13:20" x14ac:dyDescent="0.2">
      <c r="M249">
        <v>240</v>
      </c>
      <c r="N249">
        <f t="shared" si="22"/>
        <v>584325429</v>
      </c>
      <c r="O249">
        <f t="shared" si="23"/>
        <v>0.27209773160149237</v>
      </c>
      <c r="P249">
        <f t="shared" si="24"/>
        <v>17636</v>
      </c>
      <c r="Q249">
        <f t="shared" si="25"/>
        <v>1364</v>
      </c>
      <c r="R249">
        <f t="shared" si="26"/>
        <v>45</v>
      </c>
      <c r="S249">
        <f t="shared" si="27"/>
        <v>61380</v>
      </c>
      <c r="T249">
        <f t="shared" si="28"/>
        <v>1173620</v>
      </c>
    </row>
    <row r="250" spans="13:20" x14ac:dyDescent="0.2">
      <c r="M250">
        <v>241</v>
      </c>
      <c r="N250">
        <f t="shared" si="22"/>
        <v>167283825</v>
      </c>
      <c r="O250">
        <f t="shared" si="23"/>
        <v>7.7897601331536476E-2</v>
      </c>
      <c r="P250">
        <f t="shared" si="24"/>
        <v>17148</v>
      </c>
      <c r="Q250">
        <f t="shared" si="25"/>
        <v>1852</v>
      </c>
      <c r="R250">
        <f t="shared" si="26"/>
        <v>45</v>
      </c>
      <c r="S250">
        <f t="shared" si="27"/>
        <v>83340</v>
      </c>
      <c r="T250">
        <f t="shared" si="28"/>
        <v>1151660</v>
      </c>
    </row>
    <row r="251" spans="13:20" x14ac:dyDescent="0.2">
      <c r="M251">
        <v>242</v>
      </c>
      <c r="N251">
        <f t="shared" si="22"/>
        <v>335669205</v>
      </c>
      <c r="O251">
        <f t="shared" si="23"/>
        <v>0.15630815418265209</v>
      </c>
      <c r="P251">
        <f t="shared" si="24"/>
        <v>17394</v>
      </c>
      <c r="Q251">
        <f t="shared" si="25"/>
        <v>1606</v>
      </c>
      <c r="R251">
        <f t="shared" si="26"/>
        <v>45</v>
      </c>
      <c r="S251">
        <f t="shared" si="27"/>
        <v>72270</v>
      </c>
      <c r="T251">
        <f t="shared" si="28"/>
        <v>1162730</v>
      </c>
    </row>
    <row r="252" spans="13:20" x14ac:dyDescent="0.2">
      <c r="M252">
        <v>243</v>
      </c>
      <c r="N252">
        <f t="shared" si="22"/>
        <v>5304119</v>
      </c>
      <c r="O252">
        <f t="shared" si="23"/>
        <v>2.4699228827235863E-3</v>
      </c>
      <c r="P252">
        <f t="shared" si="24"/>
        <v>16313</v>
      </c>
      <c r="Q252">
        <f t="shared" si="25"/>
        <v>2687</v>
      </c>
      <c r="R252">
        <f t="shared" si="26"/>
        <v>45</v>
      </c>
      <c r="S252">
        <f t="shared" si="27"/>
        <v>120915</v>
      </c>
      <c r="T252">
        <f t="shared" si="28"/>
        <v>1114085</v>
      </c>
    </row>
    <row r="253" spans="13:20" x14ac:dyDescent="0.2">
      <c r="M253">
        <v>244</v>
      </c>
      <c r="N253">
        <f t="shared" si="22"/>
        <v>952014859</v>
      </c>
      <c r="O253">
        <f t="shared" si="23"/>
        <v>0.44331646498447119</v>
      </c>
      <c r="P253">
        <f t="shared" si="24"/>
        <v>17914</v>
      </c>
      <c r="Q253">
        <f t="shared" si="25"/>
        <v>1086</v>
      </c>
      <c r="R253">
        <f t="shared" si="26"/>
        <v>45</v>
      </c>
      <c r="S253">
        <f t="shared" si="27"/>
        <v>48870</v>
      </c>
      <c r="T253">
        <f t="shared" si="28"/>
        <v>1186130</v>
      </c>
    </row>
    <row r="254" spans="13:20" x14ac:dyDescent="0.2">
      <c r="M254">
        <v>245</v>
      </c>
      <c r="N254">
        <f t="shared" si="22"/>
        <v>1613081416</v>
      </c>
      <c r="O254">
        <f t="shared" si="23"/>
        <v>0.75114956905653218</v>
      </c>
      <c r="P254">
        <f t="shared" si="24"/>
        <v>18407</v>
      </c>
      <c r="Q254">
        <f t="shared" si="25"/>
        <v>593</v>
      </c>
      <c r="R254">
        <f t="shared" si="26"/>
        <v>45</v>
      </c>
      <c r="S254">
        <f t="shared" si="27"/>
        <v>26685</v>
      </c>
      <c r="T254">
        <f t="shared" si="28"/>
        <v>1208315</v>
      </c>
    </row>
    <row r="255" spans="13:20" x14ac:dyDescent="0.2">
      <c r="M255">
        <v>246</v>
      </c>
      <c r="N255">
        <f t="shared" si="22"/>
        <v>1078315337</v>
      </c>
      <c r="O255">
        <f t="shared" si="23"/>
        <v>0.50212970818492109</v>
      </c>
      <c r="P255">
        <f t="shared" si="24"/>
        <v>18003</v>
      </c>
      <c r="Q255">
        <f t="shared" si="25"/>
        <v>997</v>
      </c>
      <c r="R255">
        <f t="shared" si="26"/>
        <v>45</v>
      </c>
      <c r="S255">
        <f t="shared" si="27"/>
        <v>44865</v>
      </c>
      <c r="T255">
        <f t="shared" si="28"/>
        <v>1190135</v>
      </c>
    </row>
    <row r="256" spans="13:20" x14ac:dyDescent="0.2">
      <c r="M256">
        <v>247</v>
      </c>
      <c r="N256">
        <f t="shared" si="22"/>
        <v>483888279</v>
      </c>
      <c r="O256">
        <f t="shared" si="23"/>
        <v>0.22532803901719303</v>
      </c>
      <c r="P256">
        <f t="shared" si="24"/>
        <v>17547</v>
      </c>
      <c r="Q256">
        <f t="shared" si="25"/>
        <v>1453</v>
      </c>
      <c r="R256">
        <f t="shared" si="26"/>
        <v>45</v>
      </c>
      <c r="S256">
        <f t="shared" si="27"/>
        <v>65385</v>
      </c>
      <c r="T256">
        <f t="shared" si="28"/>
        <v>1169615</v>
      </c>
    </row>
    <row r="257" spans="13:20" x14ac:dyDescent="0.2">
      <c r="M257">
        <v>248</v>
      </c>
      <c r="N257">
        <f t="shared" si="22"/>
        <v>42250317</v>
      </c>
      <c r="O257">
        <f t="shared" si="23"/>
        <v>1.9674337012541638E-2</v>
      </c>
      <c r="P257">
        <f t="shared" si="24"/>
        <v>16764</v>
      </c>
      <c r="Q257">
        <f t="shared" si="25"/>
        <v>2236</v>
      </c>
      <c r="R257">
        <f t="shared" si="26"/>
        <v>45</v>
      </c>
      <c r="S257">
        <f t="shared" si="27"/>
        <v>100620</v>
      </c>
      <c r="T257">
        <f t="shared" si="28"/>
        <v>1134380</v>
      </c>
    </row>
    <row r="258" spans="13:20" x14ac:dyDescent="0.2">
      <c r="M258">
        <v>249</v>
      </c>
      <c r="N258">
        <f t="shared" si="22"/>
        <v>1283990662</v>
      </c>
      <c r="O258">
        <f t="shared" si="23"/>
        <v>0.59790474483645739</v>
      </c>
      <c r="P258">
        <f t="shared" si="24"/>
        <v>18149</v>
      </c>
      <c r="Q258">
        <f t="shared" si="25"/>
        <v>851</v>
      </c>
      <c r="R258">
        <f t="shared" si="26"/>
        <v>45</v>
      </c>
      <c r="S258">
        <f t="shared" si="27"/>
        <v>38295</v>
      </c>
      <c r="T258">
        <f t="shared" si="28"/>
        <v>1196705</v>
      </c>
    </row>
    <row r="259" spans="13:20" x14ac:dyDescent="0.2">
      <c r="M259">
        <v>250</v>
      </c>
      <c r="N259">
        <f t="shared" si="22"/>
        <v>1967887531</v>
      </c>
      <c r="O259">
        <f t="shared" si="23"/>
        <v>0.9163690413890262</v>
      </c>
      <c r="P259">
        <f t="shared" si="24"/>
        <v>18829</v>
      </c>
      <c r="Q259">
        <f t="shared" si="25"/>
        <v>171</v>
      </c>
      <c r="R259">
        <f t="shared" si="26"/>
        <v>55</v>
      </c>
      <c r="S259">
        <f t="shared" si="27"/>
        <v>9405</v>
      </c>
      <c r="T259">
        <f t="shared" si="28"/>
        <v>1225595</v>
      </c>
    </row>
    <row r="260" spans="13:20" x14ac:dyDescent="0.2">
      <c r="M260">
        <v>251</v>
      </c>
      <c r="N260">
        <f t="shared" si="22"/>
        <v>742602423</v>
      </c>
      <c r="O260">
        <f t="shared" si="23"/>
        <v>0.34580120041305257</v>
      </c>
      <c r="P260">
        <f t="shared" si="24"/>
        <v>17762</v>
      </c>
      <c r="Q260">
        <f t="shared" si="25"/>
        <v>1238</v>
      </c>
      <c r="R260">
        <f t="shared" si="26"/>
        <v>45</v>
      </c>
      <c r="S260">
        <f t="shared" si="27"/>
        <v>55710</v>
      </c>
      <c r="T260">
        <f t="shared" si="28"/>
        <v>1179290</v>
      </c>
    </row>
    <row r="261" spans="13:20" x14ac:dyDescent="0.2">
      <c r="M261">
        <v>252</v>
      </c>
      <c r="N261">
        <f t="shared" si="22"/>
        <v>1743966997</v>
      </c>
      <c r="O261">
        <f t="shared" si="23"/>
        <v>0.81209791722339486</v>
      </c>
      <c r="P261">
        <f t="shared" si="24"/>
        <v>18531</v>
      </c>
      <c r="Q261">
        <f t="shared" si="25"/>
        <v>469</v>
      </c>
      <c r="R261">
        <f t="shared" si="26"/>
        <v>45</v>
      </c>
      <c r="S261">
        <f t="shared" si="27"/>
        <v>21105</v>
      </c>
      <c r="T261">
        <f t="shared" si="28"/>
        <v>1213895</v>
      </c>
    </row>
    <row r="262" spans="13:20" x14ac:dyDescent="0.2">
      <c r="M262">
        <v>253</v>
      </c>
      <c r="N262">
        <f t="shared" si="22"/>
        <v>1849020676</v>
      </c>
      <c r="O262">
        <f t="shared" si="23"/>
        <v>0.86101734864572876</v>
      </c>
      <c r="P262">
        <f t="shared" si="24"/>
        <v>18651</v>
      </c>
      <c r="Q262">
        <f t="shared" si="25"/>
        <v>349</v>
      </c>
      <c r="R262">
        <f t="shared" si="26"/>
        <v>50</v>
      </c>
      <c r="S262">
        <f t="shared" si="27"/>
        <v>17450</v>
      </c>
      <c r="T262">
        <f t="shared" si="28"/>
        <v>1217550</v>
      </c>
    </row>
    <row r="263" spans="13:20" x14ac:dyDescent="0.2">
      <c r="M263">
        <v>254</v>
      </c>
      <c r="N263">
        <f t="shared" si="22"/>
        <v>107162148</v>
      </c>
      <c r="O263">
        <f t="shared" si="23"/>
        <v>4.9901263811579562E-2</v>
      </c>
      <c r="P263">
        <f t="shared" si="24"/>
        <v>17013</v>
      </c>
      <c r="Q263">
        <f t="shared" si="25"/>
        <v>1987</v>
      </c>
      <c r="R263">
        <f t="shared" si="26"/>
        <v>45</v>
      </c>
      <c r="S263">
        <f t="shared" si="27"/>
        <v>89415</v>
      </c>
      <c r="T263">
        <f t="shared" si="28"/>
        <v>1145585</v>
      </c>
    </row>
    <row r="264" spans="13:20" x14ac:dyDescent="0.2">
      <c r="M264">
        <v>255</v>
      </c>
      <c r="N264">
        <f t="shared" si="22"/>
        <v>1335441603</v>
      </c>
      <c r="O264">
        <f t="shared" si="23"/>
        <v>0.62186345626686856</v>
      </c>
      <c r="P264">
        <f t="shared" si="24"/>
        <v>18186</v>
      </c>
      <c r="Q264">
        <f t="shared" si="25"/>
        <v>814</v>
      </c>
      <c r="R264">
        <f t="shared" si="26"/>
        <v>45</v>
      </c>
      <c r="S264">
        <f t="shared" si="27"/>
        <v>36630</v>
      </c>
      <c r="T264">
        <f t="shared" si="28"/>
        <v>1198370</v>
      </c>
    </row>
    <row r="265" spans="13:20" x14ac:dyDescent="0.2">
      <c r="M265">
        <v>256</v>
      </c>
      <c r="N265">
        <f t="shared" si="22"/>
        <v>1267943177</v>
      </c>
      <c r="O265">
        <f t="shared" si="23"/>
        <v>0.59043205230982609</v>
      </c>
      <c r="P265">
        <f t="shared" si="24"/>
        <v>18137</v>
      </c>
      <c r="Q265">
        <f t="shared" si="25"/>
        <v>863</v>
      </c>
      <c r="R265">
        <f t="shared" si="26"/>
        <v>45</v>
      </c>
      <c r="S265">
        <f t="shared" si="27"/>
        <v>38835</v>
      </c>
      <c r="T265">
        <f t="shared" si="28"/>
        <v>1196165</v>
      </c>
    </row>
    <row r="266" spans="13:20" x14ac:dyDescent="0.2">
      <c r="M266">
        <v>257</v>
      </c>
      <c r="N266">
        <f t="shared" si="22"/>
        <v>693263011</v>
      </c>
      <c r="O266">
        <f t="shared" si="23"/>
        <v>0.32282574629542687</v>
      </c>
      <c r="P266">
        <f t="shared" si="24"/>
        <v>17724</v>
      </c>
      <c r="Q266">
        <f t="shared" si="25"/>
        <v>1276</v>
      </c>
      <c r="R266">
        <f t="shared" si="26"/>
        <v>45</v>
      </c>
      <c r="S266">
        <f t="shared" si="27"/>
        <v>57420</v>
      </c>
      <c r="T266">
        <f t="shared" si="28"/>
        <v>1177580</v>
      </c>
    </row>
    <row r="267" spans="13:20" x14ac:dyDescent="0.2">
      <c r="M267">
        <v>258</v>
      </c>
      <c r="N267">
        <f t="shared" ref="N267:N309" si="29">MOD($G$22*N266+$G$23,$G$21)</f>
        <v>1425157255</v>
      </c>
      <c r="O267">
        <f t="shared" ref="O267:O309" si="30">N267/$G$21</f>
        <v>0.66364056228829571</v>
      </c>
      <c r="P267">
        <f t="shared" ref="P267:P309" si="31">ROUND(_xlfn.NORM.INV(O267,$N$1,$N$2),0)</f>
        <v>18253</v>
      </c>
      <c r="Q267">
        <f t="shared" ref="Q267:Q309" si="32">MAX(0,$Q$2-P267)</f>
        <v>747</v>
      </c>
      <c r="R267">
        <f t="shared" ref="R267:R309" si="33">VLOOKUP(Q267,$B$22:$C$24,2,TRUE)</f>
        <v>45</v>
      </c>
      <c r="S267">
        <f t="shared" ref="S267:S309" si="34">R267*Q267</f>
        <v>33615</v>
      </c>
      <c r="T267">
        <f t="shared" ref="T267:T309" si="35">($Q$2*65)-(S267)</f>
        <v>1201385</v>
      </c>
    </row>
    <row r="268" spans="13:20" x14ac:dyDescent="0.2">
      <c r="M268">
        <v>259</v>
      </c>
      <c r="N268">
        <f t="shared" si="29"/>
        <v>1585386147</v>
      </c>
      <c r="O268">
        <f t="shared" si="30"/>
        <v>0.73825295443565253</v>
      </c>
      <c r="P268">
        <f t="shared" si="31"/>
        <v>18383</v>
      </c>
      <c r="Q268">
        <f t="shared" si="32"/>
        <v>617</v>
      </c>
      <c r="R268">
        <f t="shared" si="33"/>
        <v>45</v>
      </c>
      <c r="S268">
        <f t="shared" si="34"/>
        <v>27765</v>
      </c>
      <c r="T268">
        <f t="shared" si="35"/>
        <v>1207235</v>
      </c>
    </row>
    <row r="269" spans="13:20" x14ac:dyDescent="0.2">
      <c r="M269">
        <v>260</v>
      </c>
      <c r="N269">
        <f t="shared" si="29"/>
        <v>1607880653</v>
      </c>
      <c r="O269">
        <f t="shared" si="30"/>
        <v>0.74872777506184196</v>
      </c>
      <c r="P269">
        <f t="shared" si="31"/>
        <v>18402</v>
      </c>
      <c r="Q269">
        <f t="shared" si="32"/>
        <v>598</v>
      </c>
      <c r="R269">
        <f t="shared" si="33"/>
        <v>45</v>
      </c>
      <c r="S269">
        <f t="shared" si="34"/>
        <v>26910</v>
      </c>
      <c r="T269">
        <f t="shared" si="35"/>
        <v>1208090</v>
      </c>
    </row>
    <row r="270" spans="13:20" x14ac:dyDescent="0.2">
      <c r="M270">
        <v>261</v>
      </c>
      <c r="N270">
        <f t="shared" si="29"/>
        <v>1715921123</v>
      </c>
      <c r="O270">
        <f t="shared" si="30"/>
        <v>0.79903803942680263</v>
      </c>
      <c r="P270">
        <f t="shared" si="31"/>
        <v>18503</v>
      </c>
      <c r="Q270">
        <f t="shared" si="32"/>
        <v>497</v>
      </c>
      <c r="R270">
        <f t="shared" si="33"/>
        <v>45</v>
      </c>
      <c r="S270">
        <f t="shared" si="34"/>
        <v>22365</v>
      </c>
      <c r="T270">
        <f t="shared" si="35"/>
        <v>1212635</v>
      </c>
    </row>
    <row r="271" spans="13:20" x14ac:dyDescent="0.2">
      <c r="M271">
        <v>262</v>
      </c>
      <c r="N271">
        <f t="shared" si="29"/>
        <v>780935051</v>
      </c>
      <c r="O271">
        <f t="shared" si="30"/>
        <v>0.36365122132173333</v>
      </c>
      <c r="P271">
        <f t="shared" si="31"/>
        <v>17791</v>
      </c>
      <c r="Q271">
        <f t="shared" si="32"/>
        <v>1209</v>
      </c>
      <c r="R271">
        <f t="shared" si="33"/>
        <v>45</v>
      </c>
      <c r="S271">
        <f t="shared" si="34"/>
        <v>54405</v>
      </c>
      <c r="T271">
        <f t="shared" si="35"/>
        <v>1180595</v>
      </c>
    </row>
    <row r="272" spans="13:20" x14ac:dyDescent="0.2">
      <c r="M272">
        <v>263</v>
      </c>
      <c r="N272">
        <f t="shared" si="29"/>
        <v>1755351693</v>
      </c>
      <c r="O272">
        <f t="shared" si="30"/>
        <v>0.81739932942083071</v>
      </c>
      <c r="P272">
        <f t="shared" si="31"/>
        <v>18543</v>
      </c>
      <c r="Q272">
        <f t="shared" si="32"/>
        <v>457</v>
      </c>
      <c r="R272">
        <f t="shared" si="33"/>
        <v>45</v>
      </c>
      <c r="S272">
        <f t="shared" si="34"/>
        <v>20565</v>
      </c>
      <c r="T272">
        <f t="shared" si="35"/>
        <v>1214435</v>
      </c>
    </row>
    <row r="273" spans="13:20" x14ac:dyDescent="0.2">
      <c r="M273">
        <v>264</v>
      </c>
      <c r="N273">
        <f t="shared" si="29"/>
        <v>2065561765</v>
      </c>
      <c r="O273">
        <f t="shared" si="30"/>
        <v>0.96185215095144327</v>
      </c>
      <c r="P273">
        <f t="shared" si="31"/>
        <v>19064</v>
      </c>
      <c r="Q273">
        <f t="shared" si="32"/>
        <v>0</v>
      </c>
      <c r="R273">
        <f t="shared" si="33"/>
        <v>55</v>
      </c>
      <c r="S273">
        <f t="shared" si="34"/>
        <v>0</v>
      </c>
      <c r="T273">
        <f t="shared" si="35"/>
        <v>1235000</v>
      </c>
    </row>
    <row r="274" spans="13:20" x14ac:dyDescent="0.2">
      <c r="M274">
        <v>265</v>
      </c>
      <c r="N274">
        <f t="shared" si="29"/>
        <v>1675946953</v>
      </c>
      <c r="O274">
        <f t="shared" si="30"/>
        <v>0.78042361595687626</v>
      </c>
      <c r="P274">
        <f t="shared" si="31"/>
        <v>18464</v>
      </c>
      <c r="Q274">
        <f t="shared" si="32"/>
        <v>536</v>
      </c>
      <c r="R274">
        <f t="shared" si="33"/>
        <v>45</v>
      </c>
      <c r="S274">
        <f t="shared" si="34"/>
        <v>24120</v>
      </c>
      <c r="T274">
        <f t="shared" si="35"/>
        <v>1210880</v>
      </c>
    </row>
    <row r="275" spans="13:20" x14ac:dyDescent="0.2">
      <c r="M275">
        <v>266</v>
      </c>
      <c r="N275">
        <f t="shared" si="29"/>
        <v>1097441372</v>
      </c>
      <c r="O275">
        <f t="shared" si="30"/>
        <v>0.5110359622682612</v>
      </c>
      <c r="P275">
        <f t="shared" si="31"/>
        <v>18017</v>
      </c>
      <c r="Q275">
        <f t="shared" si="32"/>
        <v>983</v>
      </c>
      <c r="R275">
        <f t="shared" si="33"/>
        <v>45</v>
      </c>
      <c r="S275">
        <f t="shared" si="34"/>
        <v>44235</v>
      </c>
      <c r="T275">
        <f t="shared" si="35"/>
        <v>1190765</v>
      </c>
    </row>
    <row r="276" spans="13:20" x14ac:dyDescent="0.2">
      <c r="M276">
        <v>267</v>
      </c>
      <c r="N276">
        <f t="shared" si="29"/>
        <v>1960095121</v>
      </c>
      <c r="O276">
        <f t="shared" si="30"/>
        <v>0.91274041771550685</v>
      </c>
      <c r="P276">
        <f t="shared" si="31"/>
        <v>18815</v>
      </c>
      <c r="Q276">
        <f t="shared" si="32"/>
        <v>185</v>
      </c>
      <c r="R276">
        <f t="shared" si="33"/>
        <v>55</v>
      </c>
      <c r="S276">
        <f t="shared" si="34"/>
        <v>10175</v>
      </c>
      <c r="T276">
        <f t="shared" si="35"/>
        <v>1224825</v>
      </c>
    </row>
    <row r="277" spans="13:20" x14ac:dyDescent="0.2">
      <c r="M277">
        <v>268</v>
      </c>
      <c r="N277">
        <f t="shared" si="29"/>
        <v>772070020</v>
      </c>
      <c r="O277">
        <f t="shared" si="30"/>
        <v>0.35952311957232802</v>
      </c>
      <c r="P277">
        <f t="shared" si="31"/>
        <v>17784</v>
      </c>
      <c r="Q277">
        <f t="shared" si="32"/>
        <v>1216</v>
      </c>
      <c r="R277">
        <f t="shared" si="33"/>
        <v>45</v>
      </c>
      <c r="S277">
        <f t="shared" si="34"/>
        <v>54720</v>
      </c>
      <c r="T277">
        <f t="shared" si="35"/>
        <v>1180280</v>
      </c>
    </row>
    <row r="278" spans="13:20" x14ac:dyDescent="0.2">
      <c r="M278">
        <v>269</v>
      </c>
      <c r="N278">
        <f t="shared" si="29"/>
        <v>937147319</v>
      </c>
      <c r="O278">
        <f t="shared" si="30"/>
        <v>0.43639322716574802</v>
      </c>
      <c r="P278">
        <f t="shared" si="31"/>
        <v>17904</v>
      </c>
      <c r="Q278">
        <f t="shared" si="32"/>
        <v>1096</v>
      </c>
      <c r="R278">
        <f t="shared" si="33"/>
        <v>45</v>
      </c>
      <c r="S278">
        <f t="shared" si="34"/>
        <v>49320</v>
      </c>
      <c r="T278">
        <f t="shared" si="35"/>
        <v>1185680</v>
      </c>
    </row>
    <row r="279" spans="13:20" x14ac:dyDescent="0.2">
      <c r="M279">
        <v>270</v>
      </c>
      <c r="N279">
        <f t="shared" si="29"/>
        <v>842439688</v>
      </c>
      <c r="O279">
        <f t="shared" si="30"/>
        <v>0.39229154977588521</v>
      </c>
      <c r="P279">
        <f t="shared" si="31"/>
        <v>17836</v>
      </c>
      <c r="Q279">
        <f t="shared" si="32"/>
        <v>1164</v>
      </c>
      <c r="R279">
        <f t="shared" si="33"/>
        <v>45</v>
      </c>
      <c r="S279">
        <f t="shared" si="34"/>
        <v>52380</v>
      </c>
      <c r="T279">
        <f t="shared" si="35"/>
        <v>1182620</v>
      </c>
    </row>
    <row r="280" spans="13:20" x14ac:dyDescent="0.2">
      <c r="M280">
        <v>271</v>
      </c>
      <c r="N280">
        <f t="shared" si="29"/>
        <v>376667898</v>
      </c>
      <c r="O280">
        <f t="shared" si="30"/>
        <v>0.17539965835185706</v>
      </c>
      <c r="P280">
        <f t="shared" si="31"/>
        <v>17440</v>
      </c>
      <c r="Q280">
        <f t="shared" si="32"/>
        <v>1560</v>
      </c>
      <c r="R280">
        <f t="shared" si="33"/>
        <v>45</v>
      </c>
      <c r="S280">
        <f t="shared" si="34"/>
        <v>70200</v>
      </c>
      <c r="T280">
        <f t="shared" si="35"/>
        <v>1164800</v>
      </c>
    </row>
    <row r="281" spans="13:20" x14ac:dyDescent="0.2">
      <c r="M281">
        <v>272</v>
      </c>
      <c r="N281">
        <f t="shared" si="29"/>
        <v>1875570330</v>
      </c>
      <c r="O281">
        <f t="shared" si="30"/>
        <v>0.87338049471070078</v>
      </c>
      <c r="P281">
        <f t="shared" si="31"/>
        <v>18686</v>
      </c>
      <c r="Q281">
        <f t="shared" si="32"/>
        <v>314</v>
      </c>
      <c r="R281">
        <f t="shared" si="33"/>
        <v>50</v>
      </c>
      <c r="S281">
        <f t="shared" si="34"/>
        <v>15700</v>
      </c>
      <c r="T281">
        <f t="shared" si="35"/>
        <v>1219300</v>
      </c>
    </row>
    <row r="282" spans="13:20" x14ac:dyDescent="0.2">
      <c r="M282">
        <v>273</v>
      </c>
      <c r="N282">
        <f t="shared" si="29"/>
        <v>1798081997</v>
      </c>
      <c r="O282">
        <f t="shared" si="30"/>
        <v>0.83729717779778745</v>
      </c>
      <c r="P282">
        <f t="shared" si="31"/>
        <v>18590</v>
      </c>
      <c r="Q282">
        <f t="shared" si="32"/>
        <v>410</v>
      </c>
      <c r="R282">
        <f t="shared" si="33"/>
        <v>45</v>
      </c>
      <c r="S282">
        <f t="shared" si="34"/>
        <v>18450</v>
      </c>
      <c r="T282">
        <f t="shared" si="35"/>
        <v>1216550</v>
      </c>
    </row>
    <row r="283" spans="13:20" x14ac:dyDescent="0.2">
      <c r="M283">
        <v>274</v>
      </c>
      <c r="N283">
        <f t="shared" si="29"/>
        <v>826759348</v>
      </c>
      <c r="O283">
        <f t="shared" si="30"/>
        <v>0.38498982246266206</v>
      </c>
      <c r="P283">
        <f t="shared" si="31"/>
        <v>17825</v>
      </c>
      <c r="Q283">
        <f t="shared" si="32"/>
        <v>1175</v>
      </c>
      <c r="R283">
        <f t="shared" si="33"/>
        <v>45</v>
      </c>
      <c r="S283">
        <f t="shared" si="34"/>
        <v>52875</v>
      </c>
      <c r="T283">
        <f t="shared" si="35"/>
        <v>1182125</v>
      </c>
    </row>
    <row r="284" spans="13:20" x14ac:dyDescent="0.2">
      <c r="M284">
        <v>275</v>
      </c>
      <c r="N284">
        <f t="shared" si="29"/>
        <v>977682099</v>
      </c>
      <c r="O284">
        <f t="shared" si="30"/>
        <v>0.4552687050100736</v>
      </c>
      <c r="P284">
        <f t="shared" si="31"/>
        <v>17933</v>
      </c>
      <c r="Q284">
        <f t="shared" si="32"/>
        <v>1067</v>
      </c>
      <c r="R284">
        <f t="shared" si="33"/>
        <v>45</v>
      </c>
      <c r="S284">
        <f t="shared" si="34"/>
        <v>48015</v>
      </c>
      <c r="T284">
        <f t="shared" si="35"/>
        <v>1186985</v>
      </c>
    </row>
    <row r="285" spans="13:20" x14ac:dyDescent="0.2">
      <c r="M285">
        <v>276</v>
      </c>
      <c r="N285">
        <f t="shared" si="29"/>
        <v>1358171049</v>
      </c>
      <c r="O285">
        <f t="shared" si="30"/>
        <v>0.63244767935594903</v>
      </c>
      <c r="P285">
        <f t="shared" si="31"/>
        <v>18203</v>
      </c>
      <c r="Q285">
        <f t="shared" si="32"/>
        <v>797</v>
      </c>
      <c r="R285">
        <f t="shared" si="33"/>
        <v>45</v>
      </c>
      <c r="S285">
        <f t="shared" si="34"/>
        <v>35865</v>
      </c>
      <c r="T285">
        <f t="shared" si="35"/>
        <v>1199135</v>
      </c>
    </row>
    <row r="286" spans="13:20" x14ac:dyDescent="0.2">
      <c r="M286">
        <v>277</v>
      </c>
      <c r="N286">
        <f t="shared" si="29"/>
        <v>1029652933</v>
      </c>
      <c r="O286">
        <f t="shared" si="30"/>
        <v>0.4794695104842398</v>
      </c>
      <c r="P286">
        <f t="shared" si="31"/>
        <v>17969</v>
      </c>
      <c r="Q286">
        <f t="shared" si="32"/>
        <v>1031</v>
      </c>
      <c r="R286">
        <f t="shared" si="33"/>
        <v>45</v>
      </c>
      <c r="S286">
        <f t="shared" si="34"/>
        <v>46395</v>
      </c>
      <c r="T286">
        <f t="shared" si="35"/>
        <v>1188605</v>
      </c>
    </row>
    <row r="287" spans="13:20" x14ac:dyDescent="0.2">
      <c r="M287">
        <v>278</v>
      </c>
      <c r="N287">
        <f t="shared" si="29"/>
        <v>806133758</v>
      </c>
      <c r="O287">
        <f t="shared" si="30"/>
        <v>0.37538528366730795</v>
      </c>
      <c r="P287">
        <f t="shared" si="31"/>
        <v>17809</v>
      </c>
      <c r="Q287">
        <f t="shared" si="32"/>
        <v>1191</v>
      </c>
      <c r="R287">
        <f t="shared" si="33"/>
        <v>45</v>
      </c>
      <c r="S287">
        <f t="shared" si="34"/>
        <v>53595</v>
      </c>
      <c r="T287">
        <f t="shared" si="35"/>
        <v>1181405</v>
      </c>
    </row>
    <row r="288" spans="13:20" x14ac:dyDescent="0.2">
      <c r="M288">
        <v>279</v>
      </c>
      <c r="N288">
        <f t="shared" si="29"/>
        <v>68258136</v>
      </c>
      <c r="O288">
        <f t="shared" si="30"/>
        <v>3.1785171493787866E-2</v>
      </c>
      <c r="P288">
        <f t="shared" si="31"/>
        <v>16887</v>
      </c>
      <c r="Q288">
        <f t="shared" si="32"/>
        <v>2113</v>
      </c>
      <c r="R288">
        <f t="shared" si="33"/>
        <v>45</v>
      </c>
      <c r="S288">
        <f t="shared" si="34"/>
        <v>95085</v>
      </c>
      <c r="T288">
        <f t="shared" si="35"/>
        <v>1139915</v>
      </c>
    </row>
    <row r="289" spans="13:20" x14ac:dyDescent="0.2">
      <c r="M289">
        <v>280</v>
      </c>
      <c r="N289">
        <f t="shared" si="29"/>
        <v>310740607</v>
      </c>
      <c r="O289">
        <f t="shared" si="30"/>
        <v>0.14469987114178942</v>
      </c>
      <c r="P289">
        <f t="shared" si="31"/>
        <v>17364</v>
      </c>
      <c r="Q289">
        <f t="shared" si="32"/>
        <v>1636</v>
      </c>
      <c r="R289">
        <f t="shared" si="33"/>
        <v>45</v>
      </c>
      <c r="S289">
        <f t="shared" si="34"/>
        <v>73620</v>
      </c>
      <c r="T289">
        <f t="shared" si="35"/>
        <v>1161380</v>
      </c>
    </row>
    <row r="290" spans="13:20" x14ac:dyDescent="0.2">
      <c r="M290">
        <v>281</v>
      </c>
      <c r="N290">
        <f t="shared" si="29"/>
        <v>1937152345</v>
      </c>
      <c r="O290">
        <f t="shared" si="30"/>
        <v>0.90205685510395883</v>
      </c>
      <c r="P290">
        <f t="shared" si="31"/>
        <v>18776</v>
      </c>
      <c r="Q290">
        <f t="shared" si="32"/>
        <v>224</v>
      </c>
      <c r="R290">
        <f t="shared" si="33"/>
        <v>50</v>
      </c>
      <c r="S290">
        <f t="shared" si="34"/>
        <v>11200</v>
      </c>
      <c r="T290">
        <f t="shared" si="35"/>
        <v>1223800</v>
      </c>
    </row>
    <row r="291" spans="13:20" x14ac:dyDescent="0.2">
      <c r="M291">
        <v>282</v>
      </c>
      <c r="N291">
        <f t="shared" si="29"/>
        <v>1719890248</v>
      </c>
      <c r="O291">
        <f t="shared" si="30"/>
        <v>0.80088630728464871</v>
      </c>
      <c r="P291">
        <f t="shared" si="31"/>
        <v>18507</v>
      </c>
      <c r="Q291">
        <f t="shared" si="32"/>
        <v>493</v>
      </c>
      <c r="R291">
        <f t="shared" si="33"/>
        <v>45</v>
      </c>
      <c r="S291">
        <f t="shared" si="34"/>
        <v>22185</v>
      </c>
      <c r="T291">
        <f t="shared" si="35"/>
        <v>1212815</v>
      </c>
    </row>
    <row r="292" spans="13:20" x14ac:dyDescent="0.2">
      <c r="M292">
        <v>283</v>
      </c>
      <c r="N292">
        <f t="shared" si="29"/>
        <v>918025869</v>
      </c>
      <c r="O292">
        <f t="shared" si="30"/>
        <v>0.42748910813941116</v>
      </c>
      <c r="P292">
        <f t="shared" si="31"/>
        <v>17890</v>
      </c>
      <c r="Q292">
        <f t="shared" si="32"/>
        <v>1110</v>
      </c>
      <c r="R292">
        <f t="shared" si="33"/>
        <v>45</v>
      </c>
      <c r="S292">
        <f t="shared" si="34"/>
        <v>49950</v>
      </c>
      <c r="T292">
        <f t="shared" si="35"/>
        <v>1185050</v>
      </c>
    </row>
    <row r="293" spans="13:20" x14ac:dyDescent="0.2">
      <c r="M293">
        <v>284</v>
      </c>
      <c r="N293">
        <f t="shared" si="29"/>
        <v>1590776588</v>
      </c>
      <c r="O293">
        <f t="shared" si="30"/>
        <v>0.7407630741320379</v>
      </c>
      <c r="P293">
        <f t="shared" si="31"/>
        <v>18387</v>
      </c>
      <c r="Q293">
        <f t="shared" si="32"/>
        <v>613</v>
      </c>
      <c r="R293">
        <f t="shared" si="33"/>
        <v>45</v>
      </c>
      <c r="S293">
        <f t="shared" si="34"/>
        <v>27585</v>
      </c>
      <c r="T293">
        <f t="shared" si="35"/>
        <v>1207415</v>
      </c>
    </row>
    <row r="294" spans="13:20" x14ac:dyDescent="0.2">
      <c r="M294">
        <v>285</v>
      </c>
      <c r="N294">
        <f t="shared" si="29"/>
        <v>2010709366</v>
      </c>
      <c r="O294">
        <f t="shared" si="30"/>
        <v>0.93630951220929137</v>
      </c>
      <c r="P294">
        <f t="shared" si="31"/>
        <v>18915</v>
      </c>
      <c r="Q294">
        <f t="shared" si="32"/>
        <v>85</v>
      </c>
      <c r="R294">
        <f t="shared" si="33"/>
        <v>55</v>
      </c>
      <c r="S294">
        <f t="shared" si="34"/>
        <v>4675</v>
      </c>
      <c r="T294">
        <f t="shared" si="35"/>
        <v>1230325</v>
      </c>
    </row>
    <row r="295" spans="13:20" x14ac:dyDescent="0.2">
      <c r="M295">
        <v>286</v>
      </c>
      <c r="N295">
        <f t="shared" si="29"/>
        <v>1042161523</v>
      </c>
      <c r="O295">
        <f t="shared" si="30"/>
        <v>0.48529427660875685</v>
      </c>
      <c r="P295">
        <f t="shared" si="31"/>
        <v>17978</v>
      </c>
      <c r="Q295">
        <f t="shared" si="32"/>
        <v>1022</v>
      </c>
      <c r="R295">
        <f t="shared" si="33"/>
        <v>45</v>
      </c>
      <c r="S295">
        <f t="shared" si="34"/>
        <v>45990</v>
      </c>
      <c r="T295">
        <f t="shared" si="35"/>
        <v>1189010</v>
      </c>
    </row>
    <row r="296" spans="13:20" x14ac:dyDescent="0.2">
      <c r="M296">
        <v>287</v>
      </c>
      <c r="N296">
        <f t="shared" si="29"/>
        <v>584608482</v>
      </c>
      <c r="O296">
        <f t="shared" si="30"/>
        <v>0.27222953842591008</v>
      </c>
      <c r="P296">
        <f t="shared" si="31"/>
        <v>17636</v>
      </c>
      <c r="Q296">
        <f t="shared" si="32"/>
        <v>1364</v>
      </c>
      <c r="R296">
        <f t="shared" si="33"/>
        <v>45</v>
      </c>
      <c r="S296">
        <f t="shared" si="34"/>
        <v>61380</v>
      </c>
      <c r="T296">
        <f t="shared" si="35"/>
        <v>1173620</v>
      </c>
    </row>
    <row r="297" spans="13:20" x14ac:dyDescent="0.2">
      <c r="M297">
        <v>288</v>
      </c>
      <c r="N297">
        <f t="shared" si="29"/>
        <v>629588302</v>
      </c>
      <c r="O297">
        <f t="shared" si="30"/>
        <v>0.29317489931973389</v>
      </c>
      <c r="P297">
        <f t="shared" si="31"/>
        <v>17674</v>
      </c>
      <c r="Q297">
        <f t="shared" si="32"/>
        <v>1326</v>
      </c>
      <c r="R297">
        <f t="shared" si="33"/>
        <v>45</v>
      </c>
      <c r="S297">
        <f t="shared" si="34"/>
        <v>59670</v>
      </c>
      <c r="T297">
        <f t="shared" si="35"/>
        <v>1175330</v>
      </c>
    </row>
    <row r="298" spans="13:20" x14ac:dyDescent="0.2">
      <c r="M298">
        <v>289</v>
      </c>
      <c r="N298">
        <f t="shared" si="29"/>
        <v>691179298</v>
      </c>
      <c r="O298">
        <f t="shared" si="30"/>
        <v>0.32185544181701514</v>
      </c>
      <c r="P298">
        <f t="shared" si="31"/>
        <v>17722</v>
      </c>
      <c r="Q298">
        <f t="shared" si="32"/>
        <v>1278</v>
      </c>
      <c r="R298">
        <f t="shared" si="33"/>
        <v>45</v>
      </c>
      <c r="S298">
        <f t="shared" si="34"/>
        <v>57510</v>
      </c>
      <c r="T298">
        <f t="shared" si="35"/>
        <v>1177490</v>
      </c>
    </row>
    <row r="299" spans="13:20" x14ac:dyDescent="0.2">
      <c r="M299">
        <v>290</v>
      </c>
      <c r="N299">
        <f t="shared" si="29"/>
        <v>763931216</v>
      </c>
      <c r="O299">
        <f t="shared" si="30"/>
        <v>0.35573319362277778</v>
      </c>
      <c r="P299">
        <f t="shared" si="31"/>
        <v>17778</v>
      </c>
      <c r="Q299">
        <f t="shared" si="32"/>
        <v>1222</v>
      </c>
      <c r="R299">
        <f t="shared" si="33"/>
        <v>45</v>
      </c>
      <c r="S299">
        <f t="shared" si="34"/>
        <v>54990</v>
      </c>
      <c r="T299">
        <f t="shared" si="35"/>
        <v>1180010</v>
      </c>
    </row>
    <row r="300" spans="13:20" x14ac:dyDescent="0.2">
      <c r="M300">
        <v>291</v>
      </c>
      <c r="N300">
        <f t="shared" si="29"/>
        <v>1587221899</v>
      </c>
      <c r="O300">
        <f t="shared" si="30"/>
        <v>0.73910779307554841</v>
      </c>
      <c r="P300">
        <f t="shared" si="31"/>
        <v>18384</v>
      </c>
      <c r="Q300">
        <f t="shared" si="32"/>
        <v>616</v>
      </c>
      <c r="R300">
        <f t="shared" si="33"/>
        <v>45</v>
      </c>
      <c r="S300">
        <f t="shared" si="34"/>
        <v>27720</v>
      </c>
      <c r="T300">
        <f t="shared" si="35"/>
        <v>1207280</v>
      </c>
    </row>
    <row r="301" spans="13:20" x14ac:dyDescent="0.2">
      <c r="M301">
        <v>292</v>
      </c>
      <c r="N301">
        <f t="shared" si="29"/>
        <v>249109812</v>
      </c>
      <c r="O301">
        <f t="shared" si="30"/>
        <v>0.116000795790926</v>
      </c>
      <c r="P301">
        <f t="shared" si="31"/>
        <v>17283</v>
      </c>
      <c r="Q301">
        <f t="shared" si="32"/>
        <v>1717</v>
      </c>
      <c r="R301">
        <f t="shared" si="33"/>
        <v>45</v>
      </c>
      <c r="S301">
        <f t="shared" si="34"/>
        <v>77265</v>
      </c>
      <c r="T301">
        <f t="shared" si="35"/>
        <v>1157735</v>
      </c>
    </row>
    <row r="302" spans="13:20" x14ac:dyDescent="0.2">
      <c r="M302">
        <v>293</v>
      </c>
      <c r="N302">
        <f t="shared" si="29"/>
        <v>1195498634</v>
      </c>
      <c r="O302">
        <f t="shared" si="30"/>
        <v>0.55669743314231623</v>
      </c>
      <c r="P302">
        <f t="shared" si="31"/>
        <v>18086</v>
      </c>
      <c r="Q302">
        <f t="shared" si="32"/>
        <v>914</v>
      </c>
      <c r="R302">
        <f t="shared" si="33"/>
        <v>45</v>
      </c>
      <c r="S302">
        <f t="shared" si="34"/>
        <v>41130</v>
      </c>
      <c r="T302">
        <f t="shared" si="35"/>
        <v>1193870</v>
      </c>
    </row>
    <row r="303" spans="13:20" x14ac:dyDescent="0.2">
      <c r="M303">
        <v>294</v>
      </c>
      <c r="N303">
        <f t="shared" si="29"/>
        <v>741056659</v>
      </c>
      <c r="O303">
        <f t="shared" si="30"/>
        <v>0.34508139795860343</v>
      </c>
      <c r="P303">
        <f t="shared" si="31"/>
        <v>17761</v>
      </c>
      <c r="Q303">
        <f t="shared" si="32"/>
        <v>1239</v>
      </c>
      <c r="R303">
        <f t="shared" si="33"/>
        <v>45</v>
      </c>
      <c r="S303">
        <f t="shared" si="34"/>
        <v>55755</v>
      </c>
      <c r="T303">
        <f t="shared" si="35"/>
        <v>1179245</v>
      </c>
    </row>
    <row r="304" spans="13:20" x14ac:dyDescent="0.2">
      <c r="M304">
        <v>295</v>
      </c>
      <c r="N304">
        <f t="shared" si="29"/>
        <v>1534115213</v>
      </c>
      <c r="O304">
        <f t="shared" si="30"/>
        <v>0.71437806529662484</v>
      </c>
      <c r="P304">
        <f t="shared" si="31"/>
        <v>18340</v>
      </c>
      <c r="Q304">
        <f t="shared" si="32"/>
        <v>660</v>
      </c>
      <c r="R304">
        <f t="shared" si="33"/>
        <v>45</v>
      </c>
      <c r="S304">
        <f t="shared" si="34"/>
        <v>29700</v>
      </c>
      <c r="T304">
        <f t="shared" si="35"/>
        <v>1205300</v>
      </c>
    </row>
    <row r="305" spans="13:20" x14ac:dyDescent="0.2">
      <c r="M305">
        <v>296</v>
      </c>
      <c r="N305">
        <f t="shared" si="29"/>
        <v>1038235362</v>
      </c>
      <c r="O305">
        <f t="shared" si="30"/>
        <v>0.48346601542246809</v>
      </c>
      <c r="P305">
        <f t="shared" si="31"/>
        <v>17975</v>
      </c>
      <c r="Q305">
        <f t="shared" si="32"/>
        <v>1025</v>
      </c>
      <c r="R305">
        <f t="shared" si="33"/>
        <v>45</v>
      </c>
      <c r="S305">
        <f t="shared" si="34"/>
        <v>46125</v>
      </c>
      <c r="T305">
        <f t="shared" si="35"/>
        <v>1188875</v>
      </c>
    </row>
    <row r="306" spans="13:20" x14ac:dyDescent="0.2">
      <c r="M306">
        <v>297</v>
      </c>
      <c r="N306">
        <f t="shared" si="29"/>
        <v>1169613612</v>
      </c>
      <c r="O306">
        <f t="shared" si="30"/>
        <v>0.54464378047019424</v>
      </c>
      <c r="P306">
        <f t="shared" si="31"/>
        <v>18067</v>
      </c>
      <c r="Q306">
        <f t="shared" si="32"/>
        <v>933</v>
      </c>
      <c r="R306">
        <f t="shared" si="33"/>
        <v>45</v>
      </c>
      <c r="S306">
        <f t="shared" si="34"/>
        <v>41985</v>
      </c>
      <c r="T306">
        <f t="shared" si="35"/>
        <v>1193015</v>
      </c>
    </row>
    <row r="307" spans="13:20" x14ac:dyDescent="0.2">
      <c r="M307">
        <v>298</v>
      </c>
      <c r="N307">
        <f t="shared" si="29"/>
        <v>1630672246</v>
      </c>
      <c r="O307">
        <f t="shared" si="30"/>
        <v>0.75934093760295818</v>
      </c>
      <c r="P307">
        <f t="shared" si="31"/>
        <v>18423</v>
      </c>
      <c r="Q307">
        <f t="shared" si="32"/>
        <v>577</v>
      </c>
      <c r="R307">
        <f t="shared" si="33"/>
        <v>45</v>
      </c>
      <c r="S307">
        <f t="shared" si="34"/>
        <v>25965</v>
      </c>
      <c r="T307">
        <f t="shared" si="35"/>
        <v>1209035</v>
      </c>
    </row>
    <row r="308" spans="13:20" x14ac:dyDescent="0.2">
      <c r="M308">
        <v>299</v>
      </c>
      <c r="N308">
        <f t="shared" si="29"/>
        <v>374651861</v>
      </c>
      <c r="O308">
        <f t="shared" si="30"/>
        <v>0.17446086796673987</v>
      </c>
      <c r="P308">
        <f t="shared" si="31"/>
        <v>17438</v>
      </c>
      <c r="Q308">
        <f t="shared" si="32"/>
        <v>1562</v>
      </c>
      <c r="R308">
        <f t="shared" si="33"/>
        <v>45</v>
      </c>
      <c r="S308">
        <f t="shared" si="34"/>
        <v>70290</v>
      </c>
      <c r="T308">
        <f t="shared" si="35"/>
        <v>1164710</v>
      </c>
    </row>
    <row r="309" spans="13:20" x14ac:dyDescent="0.2">
      <c r="M309">
        <v>300</v>
      </c>
      <c r="N309">
        <f t="shared" si="29"/>
        <v>204291176</v>
      </c>
      <c r="O309">
        <f t="shared" si="30"/>
        <v>9.5130492046070519E-2</v>
      </c>
      <c r="P309">
        <f t="shared" si="31"/>
        <v>17214</v>
      </c>
      <c r="Q309">
        <f t="shared" si="32"/>
        <v>1786</v>
      </c>
      <c r="R309">
        <f t="shared" si="33"/>
        <v>45</v>
      </c>
      <c r="S309">
        <f t="shared" si="34"/>
        <v>80370</v>
      </c>
      <c r="T309">
        <f t="shared" si="35"/>
        <v>1154630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13-19</vt:lpstr>
      <vt:lpstr>13-20</vt:lpstr>
      <vt:lpstr>Dairies</vt:lpstr>
      <vt:lpstr>good_weather</vt:lpstr>
      <vt:lpstr>poor_weather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Adam Green</cp:lastModifiedBy>
  <cp:lastPrinted>2022-10-26T07:46:38Z</cp:lastPrinted>
  <dcterms:created xsi:type="dcterms:W3CDTF">2021-10-05T13:17:46Z</dcterms:created>
  <dcterms:modified xsi:type="dcterms:W3CDTF">2022-11-04T10:31:45Z</dcterms:modified>
</cp:coreProperties>
</file>