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oud\Downloads\COOP\"/>
    </mc:Choice>
  </mc:AlternateContent>
  <xr:revisionPtr revIDLastSave="0" documentId="13_ncr:1_{B0BF3BF9-ADB2-436C-9F11-DE57DC98A787}" xr6:coauthVersionLast="47" xr6:coauthVersionMax="47" xr10:uidLastSave="{00000000-0000-0000-0000-000000000000}"/>
  <bookViews>
    <workbookView xWindow="6396" yWindow="816" windowWidth="17172" windowHeight="9960" firstSheet="1" activeTab="2" xr2:uid="{00000000-000D-0000-FFFF-FFFF00000000}"/>
  </bookViews>
  <sheets>
    <sheet name="Dataset" sheetId="1" r:id="rId1"/>
    <sheet name=" Dataset" sheetId="2" r:id="rId2"/>
    <sheet name="Dataset (Creative Version)" sheetId="3" r:id="rId3"/>
    <sheet name="AppURL Category" sheetId="5" r:id="rId4"/>
    <sheet name="Total Amount of each AD" sheetId="6" state="hidden" r:id="rId5"/>
    <sheet name="Location" sheetId="7" r:id="rId6"/>
    <sheet name="States Calculation" sheetId="8" r:id="rId7"/>
    <sheet name="State(1) And State(2)" sheetId="9" r:id="rId8"/>
  </sheets>
  <definedNames>
    <definedName name="_xlnm._FilterDatabase" localSheetId="3" hidden="1">'AppURL Category'!$A$1:$B$1002</definedName>
    <definedName name="_xlnm._FilterDatabase" localSheetId="0" hidden="1">Dataset!$E$1:$F$1000</definedName>
    <definedName name="_xlnm._FilterDatabase" localSheetId="2" hidden="1">'Dataset (Creative Version)'!$I$1:$J$1000</definedName>
    <definedName name="_xlnm._FilterDatabase" localSheetId="6" hidden="1">'States Calculation'!$A$1:$A$1001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9" l="1"/>
  <c r="J37" i="3"/>
  <c r="B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2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2" i="8"/>
  <c r="C16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N728" i="9"/>
  <c r="M728" i="9"/>
  <c r="L728" i="9"/>
  <c r="K728" i="9"/>
  <c r="J728" i="9"/>
  <c r="I728" i="9"/>
  <c r="N727" i="9"/>
  <c r="M727" i="9"/>
  <c r="L727" i="9"/>
  <c r="K727" i="9"/>
  <c r="J727" i="9"/>
  <c r="I727" i="9"/>
  <c r="N726" i="9"/>
  <c r="M726" i="9"/>
  <c r="L726" i="9"/>
  <c r="K726" i="9"/>
  <c r="J726" i="9"/>
  <c r="I726" i="9"/>
  <c r="N725" i="9"/>
  <c r="M725" i="9"/>
  <c r="L725" i="9"/>
  <c r="K725" i="9"/>
  <c r="J725" i="9"/>
  <c r="I725" i="9"/>
  <c r="N724" i="9"/>
  <c r="M724" i="9"/>
  <c r="L724" i="9"/>
  <c r="K724" i="9"/>
  <c r="J724" i="9"/>
  <c r="I724" i="9"/>
  <c r="N723" i="9"/>
  <c r="M723" i="9"/>
  <c r="L723" i="9"/>
  <c r="K723" i="9"/>
  <c r="J723" i="9"/>
  <c r="I723" i="9"/>
  <c r="N722" i="9"/>
  <c r="M722" i="9"/>
  <c r="L722" i="9"/>
  <c r="K722" i="9"/>
  <c r="J722" i="9"/>
  <c r="I722" i="9"/>
  <c r="N721" i="9"/>
  <c r="M721" i="9"/>
  <c r="L721" i="9"/>
  <c r="K721" i="9"/>
  <c r="J721" i="9"/>
  <c r="I721" i="9"/>
  <c r="N720" i="9"/>
  <c r="M720" i="9"/>
  <c r="L720" i="9"/>
  <c r="K720" i="9"/>
  <c r="J720" i="9"/>
  <c r="I720" i="9"/>
  <c r="N719" i="9"/>
  <c r="M719" i="9"/>
  <c r="L719" i="9"/>
  <c r="K719" i="9"/>
  <c r="J719" i="9"/>
  <c r="I719" i="9"/>
  <c r="N718" i="9"/>
  <c r="M718" i="9"/>
  <c r="L718" i="9"/>
  <c r="K718" i="9"/>
  <c r="J718" i="9"/>
  <c r="I718" i="9"/>
  <c r="N717" i="9"/>
  <c r="M717" i="9"/>
  <c r="L717" i="9"/>
  <c r="K717" i="9"/>
  <c r="J717" i="9"/>
  <c r="I717" i="9"/>
  <c r="N716" i="9"/>
  <c r="M716" i="9"/>
  <c r="L716" i="9"/>
  <c r="K716" i="9"/>
  <c r="J716" i="9"/>
  <c r="I716" i="9"/>
  <c r="N715" i="9"/>
  <c r="M715" i="9"/>
  <c r="L715" i="9"/>
  <c r="K715" i="9"/>
  <c r="J715" i="9"/>
  <c r="I715" i="9"/>
  <c r="N714" i="9"/>
  <c r="M714" i="9"/>
  <c r="L714" i="9"/>
  <c r="K714" i="9"/>
  <c r="J714" i="9"/>
  <c r="I714" i="9"/>
  <c r="N713" i="9"/>
  <c r="M713" i="9"/>
  <c r="L713" i="9"/>
  <c r="K713" i="9"/>
  <c r="J713" i="9"/>
  <c r="I713" i="9"/>
  <c r="N712" i="9"/>
  <c r="M712" i="9"/>
  <c r="L712" i="9"/>
  <c r="K712" i="9"/>
  <c r="J712" i="9"/>
  <c r="I712" i="9"/>
  <c r="N711" i="9"/>
  <c r="M711" i="9"/>
  <c r="L711" i="9"/>
  <c r="K711" i="9"/>
  <c r="J711" i="9"/>
  <c r="I711" i="9"/>
  <c r="N710" i="9"/>
  <c r="M710" i="9"/>
  <c r="L710" i="9"/>
  <c r="K710" i="9"/>
  <c r="J710" i="9"/>
  <c r="I710" i="9"/>
  <c r="N709" i="9"/>
  <c r="M709" i="9"/>
  <c r="L709" i="9"/>
  <c r="K709" i="9"/>
  <c r="J709" i="9"/>
  <c r="I709" i="9"/>
  <c r="N708" i="9"/>
  <c r="M708" i="9"/>
  <c r="L708" i="9"/>
  <c r="K708" i="9"/>
  <c r="J708" i="9"/>
  <c r="I708" i="9"/>
  <c r="N707" i="9"/>
  <c r="M707" i="9"/>
  <c r="L707" i="9"/>
  <c r="K707" i="9"/>
  <c r="J707" i="9"/>
  <c r="I707" i="9"/>
  <c r="N706" i="9"/>
  <c r="M706" i="9"/>
  <c r="L706" i="9"/>
  <c r="K706" i="9"/>
  <c r="J706" i="9"/>
  <c r="I706" i="9"/>
  <c r="N705" i="9"/>
  <c r="M705" i="9"/>
  <c r="L705" i="9"/>
  <c r="K705" i="9"/>
  <c r="J705" i="9"/>
  <c r="I705" i="9"/>
  <c r="N704" i="9"/>
  <c r="M704" i="9"/>
  <c r="L704" i="9"/>
  <c r="K704" i="9"/>
  <c r="J704" i="9"/>
  <c r="I704" i="9"/>
  <c r="N703" i="9"/>
  <c r="M703" i="9"/>
  <c r="L703" i="9"/>
  <c r="K703" i="9"/>
  <c r="J703" i="9"/>
  <c r="I703" i="9"/>
  <c r="N702" i="9"/>
  <c r="M702" i="9"/>
  <c r="L702" i="9"/>
  <c r="K702" i="9"/>
  <c r="J702" i="9"/>
  <c r="I702" i="9"/>
  <c r="N701" i="9"/>
  <c r="M701" i="9"/>
  <c r="L701" i="9"/>
  <c r="K701" i="9"/>
  <c r="J701" i="9"/>
  <c r="I701" i="9"/>
  <c r="N700" i="9"/>
  <c r="M700" i="9"/>
  <c r="L700" i="9"/>
  <c r="K700" i="9"/>
  <c r="J700" i="9"/>
  <c r="I700" i="9"/>
  <c r="N699" i="9"/>
  <c r="M699" i="9"/>
  <c r="L699" i="9"/>
  <c r="K699" i="9"/>
  <c r="J699" i="9"/>
  <c r="I699" i="9"/>
  <c r="N698" i="9"/>
  <c r="M698" i="9"/>
  <c r="L698" i="9"/>
  <c r="K698" i="9"/>
  <c r="J698" i="9"/>
  <c r="I698" i="9"/>
  <c r="N697" i="9"/>
  <c r="M697" i="9"/>
  <c r="L697" i="9"/>
  <c r="K697" i="9"/>
  <c r="J697" i="9"/>
  <c r="I697" i="9"/>
  <c r="N696" i="9"/>
  <c r="M696" i="9"/>
  <c r="L696" i="9"/>
  <c r="K696" i="9"/>
  <c r="J696" i="9"/>
  <c r="I696" i="9"/>
  <c r="N695" i="9"/>
  <c r="M695" i="9"/>
  <c r="L695" i="9"/>
  <c r="K695" i="9"/>
  <c r="J695" i="9"/>
  <c r="I695" i="9"/>
  <c r="N694" i="9"/>
  <c r="M694" i="9"/>
  <c r="L694" i="9"/>
  <c r="K694" i="9"/>
  <c r="J694" i="9"/>
  <c r="I694" i="9"/>
  <c r="N693" i="9"/>
  <c r="M693" i="9"/>
  <c r="L693" i="9"/>
  <c r="K693" i="9"/>
  <c r="J693" i="9"/>
  <c r="I693" i="9"/>
  <c r="N692" i="9"/>
  <c r="M692" i="9"/>
  <c r="L692" i="9"/>
  <c r="K692" i="9"/>
  <c r="J692" i="9"/>
  <c r="I692" i="9"/>
  <c r="N691" i="9"/>
  <c r="M691" i="9"/>
  <c r="L691" i="9"/>
  <c r="K691" i="9"/>
  <c r="J691" i="9"/>
  <c r="I691" i="9"/>
  <c r="N690" i="9"/>
  <c r="M690" i="9"/>
  <c r="L690" i="9"/>
  <c r="K690" i="9"/>
  <c r="J690" i="9"/>
  <c r="I690" i="9"/>
  <c r="N689" i="9"/>
  <c r="M689" i="9"/>
  <c r="L689" i="9"/>
  <c r="K689" i="9"/>
  <c r="J689" i="9"/>
  <c r="I689" i="9"/>
  <c r="N688" i="9"/>
  <c r="M688" i="9"/>
  <c r="L688" i="9"/>
  <c r="K688" i="9"/>
  <c r="J688" i="9"/>
  <c r="I688" i="9"/>
  <c r="N687" i="9"/>
  <c r="M687" i="9"/>
  <c r="L687" i="9"/>
  <c r="K687" i="9"/>
  <c r="J687" i="9"/>
  <c r="I687" i="9"/>
  <c r="N686" i="9"/>
  <c r="M686" i="9"/>
  <c r="L686" i="9"/>
  <c r="K686" i="9"/>
  <c r="J686" i="9"/>
  <c r="I686" i="9"/>
  <c r="N685" i="9"/>
  <c r="M685" i="9"/>
  <c r="L685" i="9"/>
  <c r="K685" i="9"/>
  <c r="J685" i="9"/>
  <c r="I685" i="9"/>
  <c r="N684" i="9"/>
  <c r="M684" i="9"/>
  <c r="L684" i="9"/>
  <c r="K684" i="9"/>
  <c r="J684" i="9"/>
  <c r="I684" i="9"/>
  <c r="N683" i="9"/>
  <c r="M683" i="9"/>
  <c r="L683" i="9"/>
  <c r="K683" i="9"/>
  <c r="J683" i="9"/>
  <c r="I683" i="9"/>
  <c r="N682" i="9"/>
  <c r="M682" i="9"/>
  <c r="L682" i="9"/>
  <c r="K682" i="9"/>
  <c r="J682" i="9"/>
  <c r="I682" i="9"/>
  <c r="N681" i="9"/>
  <c r="M681" i="9"/>
  <c r="L681" i="9"/>
  <c r="K681" i="9"/>
  <c r="J681" i="9"/>
  <c r="I681" i="9"/>
  <c r="N680" i="9"/>
  <c r="M680" i="9"/>
  <c r="L680" i="9"/>
  <c r="K680" i="9"/>
  <c r="J680" i="9"/>
  <c r="I680" i="9"/>
  <c r="N679" i="9"/>
  <c r="M679" i="9"/>
  <c r="L679" i="9"/>
  <c r="K679" i="9"/>
  <c r="J679" i="9"/>
  <c r="I679" i="9"/>
  <c r="N678" i="9"/>
  <c r="M678" i="9"/>
  <c r="L678" i="9"/>
  <c r="K678" i="9"/>
  <c r="J678" i="9"/>
  <c r="I678" i="9"/>
  <c r="N677" i="9"/>
  <c r="M677" i="9"/>
  <c r="L677" i="9"/>
  <c r="K677" i="9"/>
  <c r="J677" i="9"/>
  <c r="I677" i="9"/>
  <c r="N676" i="9"/>
  <c r="M676" i="9"/>
  <c r="L676" i="9"/>
  <c r="K676" i="9"/>
  <c r="J676" i="9"/>
  <c r="I676" i="9"/>
  <c r="N675" i="9"/>
  <c r="M675" i="9"/>
  <c r="L675" i="9"/>
  <c r="K675" i="9"/>
  <c r="J675" i="9"/>
  <c r="I675" i="9"/>
  <c r="N674" i="9"/>
  <c r="M674" i="9"/>
  <c r="L674" i="9"/>
  <c r="K674" i="9"/>
  <c r="J674" i="9"/>
  <c r="I674" i="9"/>
  <c r="N673" i="9"/>
  <c r="M673" i="9"/>
  <c r="L673" i="9"/>
  <c r="K673" i="9"/>
  <c r="J673" i="9"/>
  <c r="I673" i="9"/>
  <c r="N672" i="9"/>
  <c r="M672" i="9"/>
  <c r="L672" i="9"/>
  <c r="K672" i="9"/>
  <c r="J672" i="9"/>
  <c r="I672" i="9"/>
  <c r="N671" i="9"/>
  <c r="M671" i="9"/>
  <c r="L671" i="9"/>
  <c r="K671" i="9"/>
  <c r="J671" i="9"/>
  <c r="I671" i="9"/>
  <c r="N670" i="9"/>
  <c r="M670" i="9"/>
  <c r="L670" i="9"/>
  <c r="K670" i="9"/>
  <c r="J670" i="9"/>
  <c r="I670" i="9"/>
  <c r="N669" i="9"/>
  <c r="M669" i="9"/>
  <c r="L669" i="9"/>
  <c r="K669" i="9"/>
  <c r="J669" i="9"/>
  <c r="I669" i="9"/>
  <c r="N668" i="9"/>
  <c r="M668" i="9"/>
  <c r="L668" i="9"/>
  <c r="K668" i="9"/>
  <c r="J668" i="9"/>
  <c r="I668" i="9"/>
  <c r="N667" i="9"/>
  <c r="M667" i="9"/>
  <c r="L667" i="9"/>
  <c r="K667" i="9"/>
  <c r="J667" i="9"/>
  <c r="I667" i="9"/>
  <c r="N666" i="9"/>
  <c r="M666" i="9"/>
  <c r="L666" i="9"/>
  <c r="K666" i="9"/>
  <c r="J666" i="9"/>
  <c r="I666" i="9"/>
  <c r="N665" i="9"/>
  <c r="M665" i="9"/>
  <c r="L665" i="9"/>
  <c r="K665" i="9"/>
  <c r="J665" i="9"/>
  <c r="I665" i="9"/>
  <c r="N664" i="9"/>
  <c r="M664" i="9"/>
  <c r="L664" i="9"/>
  <c r="K664" i="9"/>
  <c r="J664" i="9"/>
  <c r="I664" i="9"/>
  <c r="N663" i="9"/>
  <c r="M663" i="9"/>
  <c r="L663" i="9"/>
  <c r="K663" i="9"/>
  <c r="J663" i="9"/>
  <c r="I663" i="9"/>
  <c r="N662" i="9"/>
  <c r="M662" i="9"/>
  <c r="L662" i="9"/>
  <c r="K662" i="9"/>
  <c r="J662" i="9"/>
  <c r="I662" i="9"/>
  <c r="N661" i="9"/>
  <c r="M661" i="9"/>
  <c r="L661" i="9"/>
  <c r="K661" i="9"/>
  <c r="J661" i="9"/>
  <c r="I661" i="9"/>
  <c r="N660" i="9"/>
  <c r="M660" i="9"/>
  <c r="L660" i="9"/>
  <c r="K660" i="9"/>
  <c r="J660" i="9"/>
  <c r="I660" i="9"/>
  <c r="N659" i="9"/>
  <c r="M659" i="9"/>
  <c r="L659" i="9"/>
  <c r="K659" i="9"/>
  <c r="J659" i="9"/>
  <c r="I659" i="9"/>
  <c r="N658" i="9"/>
  <c r="M658" i="9"/>
  <c r="L658" i="9"/>
  <c r="K658" i="9"/>
  <c r="J658" i="9"/>
  <c r="I658" i="9"/>
  <c r="N657" i="9"/>
  <c r="M657" i="9"/>
  <c r="L657" i="9"/>
  <c r="K657" i="9"/>
  <c r="J657" i="9"/>
  <c r="I657" i="9"/>
  <c r="N656" i="9"/>
  <c r="M656" i="9"/>
  <c r="L656" i="9"/>
  <c r="K656" i="9"/>
  <c r="J656" i="9"/>
  <c r="I656" i="9"/>
  <c r="N655" i="9"/>
  <c r="M655" i="9"/>
  <c r="L655" i="9"/>
  <c r="K655" i="9"/>
  <c r="J655" i="9"/>
  <c r="I655" i="9"/>
  <c r="N654" i="9"/>
  <c r="M654" i="9"/>
  <c r="L654" i="9"/>
  <c r="K654" i="9"/>
  <c r="J654" i="9"/>
  <c r="I654" i="9"/>
  <c r="N653" i="9"/>
  <c r="M653" i="9"/>
  <c r="L653" i="9"/>
  <c r="K653" i="9"/>
  <c r="J653" i="9"/>
  <c r="I653" i="9"/>
  <c r="N652" i="9"/>
  <c r="M652" i="9"/>
  <c r="L652" i="9"/>
  <c r="K652" i="9"/>
  <c r="J652" i="9"/>
  <c r="I652" i="9"/>
  <c r="N651" i="9"/>
  <c r="M651" i="9"/>
  <c r="L651" i="9"/>
  <c r="K651" i="9"/>
  <c r="J651" i="9"/>
  <c r="I651" i="9"/>
  <c r="N650" i="9"/>
  <c r="M650" i="9"/>
  <c r="L650" i="9"/>
  <c r="K650" i="9"/>
  <c r="J650" i="9"/>
  <c r="I650" i="9"/>
  <c r="N649" i="9"/>
  <c r="M649" i="9"/>
  <c r="L649" i="9"/>
  <c r="K649" i="9"/>
  <c r="J649" i="9"/>
  <c r="I649" i="9"/>
  <c r="N648" i="9"/>
  <c r="M648" i="9"/>
  <c r="L648" i="9"/>
  <c r="K648" i="9"/>
  <c r="J648" i="9"/>
  <c r="I648" i="9"/>
  <c r="N647" i="9"/>
  <c r="M647" i="9"/>
  <c r="L647" i="9"/>
  <c r="K647" i="9"/>
  <c r="J647" i="9"/>
  <c r="I647" i="9"/>
  <c r="N646" i="9"/>
  <c r="M646" i="9"/>
  <c r="L646" i="9"/>
  <c r="K646" i="9"/>
  <c r="J646" i="9"/>
  <c r="I646" i="9"/>
  <c r="N645" i="9"/>
  <c r="M645" i="9"/>
  <c r="L645" i="9"/>
  <c r="K645" i="9"/>
  <c r="J645" i="9"/>
  <c r="I645" i="9"/>
  <c r="N644" i="9"/>
  <c r="M644" i="9"/>
  <c r="L644" i="9"/>
  <c r="K644" i="9"/>
  <c r="J644" i="9"/>
  <c r="I644" i="9"/>
  <c r="N643" i="9"/>
  <c r="M643" i="9"/>
  <c r="L643" i="9"/>
  <c r="K643" i="9"/>
  <c r="J643" i="9"/>
  <c r="I643" i="9"/>
  <c r="N642" i="9"/>
  <c r="M642" i="9"/>
  <c r="L642" i="9"/>
  <c r="K642" i="9"/>
  <c r="J642" i="9"/>
  <c r="I642" i="9"/>
  <c r="N641" i="9"/>
  <c r="M641" i="9"/>
  <c r="L641" i="9"/>
  <c r="K641" i="9"/>
  <c r="J641" i="9"/>
  <c r="I641" i="9"/>
  <c r="N640" i="9"/>
  <c r="M640" i="9"/>
  <c r="L640" i="9"/>
  <c r="K640" i="9"/>
  <c r="J640" i="9"/>
  <c r="I640" i="9"/>
  <c r="N639" i="9"/>
  <c r="M639" i="9"/>
  <c r="L639" i="9"/>
  <c r="K639" i="9"/>
  <c r="J639" i="9"/>
  <c r="I639" i="9"/>
  <c r="N638" i="9"/>
  <c r="M638" i="9"/>
  <c r="L638" i="9"/>
  <c r="K638" i="9"/>
  <c r="J638" i="9"/>
  <c r="I638" i="9"/>
  <c r="N637" i="9"/>
  <c r="M637" i="9"/>
  <c r="L637" i="9"/>
  <c r="K637" i="9"/>
  <c r="J637" i="9"/>
  <c r="I637" i="9"/>
  <c r="N636" i="9"/>
  <c r="M636" i="9"/>
  <c r="L636" i="9"/>
  <c r="K636" i="9"/>
  <c r="J636" i="9"/>
  <c r="I636" i="9"/>
  <c r="N635" i="9"/>
  <c r="M635" i="9"/>
  <c r="L635" i="9"/>
  <c r="K635" i="9"/>
  <c r="J635" i="9"/>
  <c r="I635" i="9"/>
  <c r="N634" i="9"/>
  <c r="M634" i="9"/>
  <c r="L634" i="9"/>
  <c r="K634" i="9"/>
  <c r="J634" i="9"/>
  <c r="I634" i="9"/>
  <c r="N633" i="9"/>
  <c r="M633" i="9"/>
  <c r="L633" i="9"/>
  <c r="K633" i="9"/>
  <c r="J633" i="9"/>
  <c r="I633" i="9"/>
  <c r="N632" i="9"/>
  <c r="M632" i="9"/>
  <c r="L632" i="9"/>
  <c r="K632" i="9"/>
  <c r="J632" i="9"/>
  <c r="I632" i="9"/>
  <c r="N631" i="9"/>
  <c r="M631" i="9"/>
  <c r="L631" i="9"/>
  <c r="K631" i="9"/>
  <c r="J631" i="9"/>
  <c r="I631" i="9"/>
  <c r="N630" i="9"/>
  <c r="M630" i="9"/>
  <c r="L630" i="9"/>
  <c r="K630" i="9"/>
  <c r="J630" i="9"/>
  <c r="I630" i="9"/>
  <c r="N629" i="9"/>
  <c r="M629" i="9"/>
  <c r="L629" i="9"/>
  <c r="K629" i="9"/>
  <c r="J629" i="9"/>
  <c r="I629" i="9"/>
  <c r="N628" i="9"/>
  <c r="M628" i="9"/>
  <c r="L628" i="9"/>
  <c r="K628" i="9"/>
  <c r="J628" i="9"/>
  <c r="I628" i="9"/>
  <c r="N627" i="9"/>
  <c r="M627" i="9"/>
  <c r="L627" i="9"/>
  <c r="K627" i="9"/>
  <c r="J627" i="9"/>
  <c r="I627" i="9"/>
  <c r="N626" i="9"/>
  <c r="M626" i="9"/>
  <c r="L626" i="9"/>
  <c r="K626" i="9"/>
  <c r="J626" i="9"/>
  <c r="I626" i="9"/>
  <c r="N625" i="9"/>
  <c r="M625" i="9"/>
  <c r="L625" i="9"/>
  <c r="K625" i="9"/>
  <c r="J625" i="9"/>
  <c r="I625" i="9"/>
  <c r="N624" i="9"/>
  <c r="M624" i="9"/>
  <c r="L624" i="9"/>
  <c r="K624" i="9"/>
  <c r="J624" i="9"/>
  <c r="I624" i="9"/>
  <c r="N623" i="9"/>
  <c r="M623" i="9"/>
  <c r="L623" i="9"/>
  <c r="K623" i="9"/>
  <c r="J623" i="9"/>
  <c r="I623" i="9"/>
  <c r="N622" i="9"/>
  <c r="M622" i="9"/>
  <c r="L622" i="9"/>
  <c r="K622" i="9"/>
  <c r="J622" i="9"/>
  <c r="I622" i="9"/>
  <c r="N621" i="9"/>
  <c r="M621" i="9"/>
  <c r="L621" i="9"/>
  <c r="K621" i="9"/>
  <c r="J621" i="9"/>
  <c r="I621" i="9"/>
  <c r="N620" i="9"/>
  <c r="M620" i="9"/>
  <c r="L620" i="9"/>
  <c r="K620" i="9"/>
  <c r="J620" i="9"/>
  <c r="I620" i="9"/>
  <c r="N619" i="9"/>
  <c r="M619" i="9"/>
  <c r="L619" i="9"/>
  <c r="K619" i="9"/>
  <c r="J619" i="9"/>
  <c r="I619" i="9"/>
  <c r="N618" i="9"/>
  <c r="M618" i="9"/>
  <c r="L618" i="9"/>
  <c r="K618" i="9"/>
  <c r="J618" i="9"/>
  <c r="I618" i="9"/>
  <c r="N617" i="9"/>
  <c r="M617" i="9"/>
  <c r="L617" i="9"/>
  <c r="K617" i="9"/>
  <c r="J617" i="9"/>
  <c r="I617" i="9"/>
  <c r="N616" i="9"/>
  <c r="M616" i="9"/>
  <c r="L616" i="9"/>
  <c r="K616" i="9"/>
  <c r="J616" i="9"/>
  <c r="I616" i="9"/>
  <c r="N615" i="9"/>
  <c r="M615" i="9"/>
  <c r="L615" i="9"/>
  <c r="K615" i="9"/>
  <c r="J615" i="9"/>
  <c r="I615" i="9"/>
  <c r="N614" i="9"/>
  <c r="M614" i="9"/>
  <c r="L614" i="9"/>
  <c r="K614" i="9"/>
  <c r="J614" i="9"/>
  <c r="I614" i="9"/>
  <c r="N613" i="9"/>
  <c r="M613" i="9"/>
  <c r="L613" i="9"/>
  <c r="K613" i="9"/>
  <c r="J613" i="9"/>
  <c r="I613" i="9"/>
  <c r="N612" i="9"/>
  <c r="M612" i="9"/>
  <c r="L612" i="9"/>
  <c r="K612" i="9"/>
  <c r="J612" i="9"/>
  <c r="I612" i="9"/>
  <c r="N611" i="9"/>
  <c r="M611" i="9"/>
  <c r="L611" i="9"/>
  <c r="K611" i="9"/>
  <c r="J611" i="9"/>
  <c r="I611" i="9"/>
  <c r="N610" i="9"/>
  <c r="M610" i="9"/>
  <c r="L610" i="9"/>
  <c r="K610" i="9"/>
  <c r="J610" i="9"/>
  <c r="I610" i="9"/>
  <c r="N609" i="9"/>
  <c r="M609" i="9"/>
  <c r="L609" i="9"/>
  <c r="K609" i="9"/>
  <c r="J609" i="9"/>
  <c r="I609" i="9"/>
  <c r="N608" i="9"/>
  <c r="M608" i="9"/>
  <c r="L608" i="9"/>
  <c r="K608" i="9"/>
  <c r="J608" i="9"/>
  <c r="I608" i="9"/>
  <c r="N607" i="9"/>
  <c r="M607" i="9"/>
  <c r="L607" i="9"/>
  <c r="K607" i="9"/>
  <c r="J607" i="9"/>
  <c r="I607" i="9"/>
  <c r="N606" i="9"/>
  <c r="M606" i="9"/>
  <c r="L606" i="9"/>
  <c r="K606" i="9"/>
  <c r="J606" i="9"/>
  <c r="I606" i="9"/>
  <c r="N605" i="9"/>
  <c r="M605" i="9"/>
  <c r="L605" i="9"/>
  <c r="K605" i="9"/>
  <c r="J605" i="9"/>
  <c r="I605" i="9"/>
  <c r="N604" i="9"/>
  <c r="M604" i="9"/>
  <c r="L604" i="9"/>
  <c r="K604" i="9"/>
  <c r="J604" i="9"/>
  <c r="I604" i="9"/>
  <c r="N603" i="9"/>
  <c r="M603" i="9"/>
  <c r="L603" i="9"/>
  <c r="K603" i="9"/>
  <c r="J603" i="9"/>
  <c r="I603" i="9"/>
  <c r="N602" i="9"/>
  <c r="M602" i="9"/>
  <c r="L602" i="9"/>
  <c r="K602" i="9"/>
  <c r="J602" i="9"/>
  <c r="I602" i="9"/>
  <c r="N601" i="9"/>
  <c r="M601" i="9"/>
  <c r="L601" i="9"/>
  <c r="K601" i="9"/>
  <c r="J601" i="9"/>
  <c r="I601" i="9"/>
  <c r="N600" i="9"/>
  <c r="M600" i="9"/>
  <c r="L600" i="9"/>
  <c r="K600" i="9"/>
  <c r="J600" i="9"/>
  <c r="I600" i="9"/>
  <c r="N599" i="9"/>
  <c r="M599" i="9"/>
  <c r="L599" i="9"/>
  <c r="K599" i="9"/>
  <c r="J599" i="9"/>
  <c r="I599" i="9"/>
  <c r="N598" i="9"/>
  <c r="M598" i="9"/>
  <c r="L598" i="9"/>
  <c r="K598" i="9"/>
  <c r="J598" i="9"/>
  <c r="I598" i="9"/>
  <c r="N597" i="9"/>
  <c r="M597" i="9"/>
  <c r="L597" i="9"/>
  <c r="K597" i="9"/>
  <c r="J597" i="9"/>
  <c r="I597" i="9"/>
  <c r="N596" i="9"/>
  <c r="M596" i="9"/>
  <c r="L596" i="9"/>
  <c r="K596" i="9"/>
  <c r="J596" i="9"/>
  <c r="I596" i="9"/>
  <c r="N595" i="9"/>
  <c r="M595" i="9"/>
  <c r="L595" i="9"/>
  <c r="K595" i="9"/>
  <c r="J595" i="9"/>
  <c r="I595" i="9"/>
  <c r="N594" i="9"/>
  <c r="M594" i="9"/>
  <c r="L594" i="9"/>
  <c r="K594" i="9"/>
  <c r="J594" i="9"/>
  <c r="I594" i="9"/>
  <c r="N593" i="9"/>
  <c r="M593" i="9"/>
  <c r="L593" i="9"/>
  <c r="K593" i="9"/>
  <c r="J593" i="9"/>
  <c r="I593" i="9"/>
  <c r="N592" i="9"/>
  <c r="M592" i="9"/>
  <c r="L592" i="9"/>
  <c r="K592" i="9"/>
  <c r="J592" i="9"/>
  <c r="I592" i="9"/>
  <c r="N591" i="9"/>
  <c r="M591" i="9"/>
  <c r="L591" i="9"/>
  <c r="K591" i="9"/>
  <c r="J591" i="9"/>
  <c r="I591" i="9"/>
  <c r="N590" i="9"/>
  <c r="M590" i="9"/>
  <c r="L590" i="9"/>
  <c r="K590" i="9"/>
  <c r="J590" i="9"/>
  <c r="I590" i="9"/>
  <c r="N589" i="9"/>
  <c r="M589" i="9"/>
  <c r="L589" i="9"/>
  <c r="K589" i="9"/>
  <c r="J589" i="9"/>
  <c r="I589" i="9"/>
  <c r="N588" i="9"/>
  <c r="M588" i="9"/>
  <c r="L588" i="9"/>
  <c r="K588" i="9"/>
  <c r="J588" i="9"/>
  <c r="I588" i="9"/>
  <c r="N587" i="9"/>
  <c r="M587" i="9"/>
  <c r="L587" i="9"/>
  <c r="K587" i="9"/>
  <c r="J587" i="9"/>
  <c r="I587" i="9"/>
  <c r="N586" i="9"/>
  <c r="M586" i="9"/>
  <c r="L586" i="9"/>
  <c r="K586" i="9"/>
  <c r="J586" i="9"/>
  <c r="I586" i="9"/>
  <c r="N585" i="9"/>
  <c r="M585" i="9"/>
  <c r="L585" i="9"/>
  <c r="K585" i="9"/>
  <c r="J585" i="9"/>
  <c r="I585" i="9"/>
  <c r="N584" i="9"/>
  <c r="M584" i="9"/>
  <c r="L584" i="9"/>
  <c r="K584" i="9"/>
  <c r="J584" i="9"/>
  <c r="I584" i="9"/>
  <c r="N583" i="9"/>
  <c r="M583" i="9"/>
  <c r="L583" i="9"/>
  <c r="K583" i="9"/>
  <c r="J583" i="9"/>
  <c r="I583" i="9"/>
  <c r="N582" i="9"/>
  <c r="M582" i="9"/>
  <c r="L582" i="9"/>
  <c r="K582" i="9"/>
  <c r="J582" i="9"/>
  <c r="I582" i="9"/>
  <c r="N581" i="9"/>
  <c r="M581" i="9"/>
  <c r="L581" i="9"/>
  <c r="K581" i="9"/>
  <c r="J581" i="9"/>
  <c r="I581" i="9"/>
  <c r="N580" i="9"/>
  <c r="M580" i="9"/>
  <c r="L580" i="9"/>
  <c r="K580" i="9"/>
  <c r="J580" i="9"/>
  <c r="I580" i="9"/>
  <c r="N579" i="9"/>
  <c r="M579" i="9"/>
  <c r="L579" i="9"/>
  <c r="K579" i="9"/>
  <c r="J579" i="9"/>
  <c r="I579" i="9"/>
  <c r="N578" i="9"/>
  <c r="M578" i="9"/>
  <c r="L578" i="9"/>
  <c r="K578" i="9"/>
  <c r="J578" i="9"/>
  <c r="I578" i="9"/>
  <c r="N577" i="9"/>
  <c r="M577" i="9"/>
  <c r="L577" i="9"/>
  <c r="K577" i="9"/>
  <c r="J577" i="9"/>
  <c r="I577" i="9"/>
  <c r="N576" i="9"/>
  <c r="M576" i="9"/>
  <c r="L576" i="9"/>
  <c r="K576" i="9"/>
  <c r="J576" i="9"/>
  <c r="I576" i="9"/>
  <c r="N575" i="9"/>
  <c r="M575" i="9"/>
  <c r="L575" i="9"/>
  <c r="K575" i="9"/>
  <c r="J575" i="9"/>
  <c r="I575" i="9"/>
  <c r="N574" i="9"/>
  <c r="M574" i="9"/>
  <c r="L574" i="9"/>
  <c r="K574" i="9"/>
  <c r="J574" i="9"/>
  <c r="I574" i="9"/>
  <c r="N573" i="9"/>
  <c r="M573" i="9"/>
  <c r="L573" i="9"/>
  <c r="K573" i="9"/>
  <c r="J573" i="9"/>
  <c r="I573" i="9"/>
  <c r="N572" i="9"/>
  <c r="M572" i="9"/>
  <c r="L572" i="9"/>
  <c r="K572" i="9"/>
  <c r="J572" i="9"/>
  <c r="I572" i="9"/>
  <c r="N571" i="9"/>
  <c r="M571" i="9"/>
  <c r="L571" i="9"/>
  <c r="K571" i="9"/>
  <c r="J571" i="9"/>
  <c r="I571" i="9"/>
  <c r="N570" i="9"/>
  <c r="M570" i="9"/>
  <c r="L570" i="9"/>
  <c r="K570" i="9"/>
  <c r="J570" i="9"/>
  <c r="I570" i="9"/>
  <c r="N569" i="9"/>
  <c r="M569" i="9"/>
  <c r="L569" i="9"/>
  <c r="K569" i="9"/>
  <c r="J569" i="9"/>
  <c r="I569" i="9"/>
  <c r="N568" i="9"/>
  <c r="M568" i="9"/>
  <c r="L568" i="9"/>
  <c r="K568" i="9"/>
  <c r="J568" i="9"/>
  <c r="I568" i="9"/>
  <c r="N567" i="9"/>
  <c r="M567" i="9"/>
  <c r="L567" i="9"/>
  <c r="K567" i="9"/>
  <c r="J567" i="9"/>
  <c r="I567" i="9"/>
  <c r="N566" i="9"/>
  <c r="M566" i="9"/>
  <c r="L566" i="9"/>
  <c r="K566" i="9"/>
  <c r="J566" i="9"/>
  <c r="I566" i="9"/>
  <c r="N565" i="9"/>
  <c r="M565" i="9"/>
  <c r="L565" i="9"/>
  <c r="K565" i="9"/>
  <c r="J565" i="9"/>
  <c r="I565" i="9"/>
  <c r="N564" i="9"/>
  <c r="M564" i="9"/>
  <c r="L564" i="9"/>
  <c r="K564" i="9"/>
  <c r="J564" i="9"/>
  <c r="I564" i="9"/>
  <c r="N563" i="9"/>
  <c r="M563" i="9"/>
  <c r="L563" i="9"/>
  <c r="K563" i="9"/>
  <c r="J563" i="9"/>
  <c r="I563" i="9"/>
  <c r="N562" i="9"/>
  <c r="M562" i="9"/>
  <c r="L562" i="9"/>
  <c r="K562" i="9"/>
  <c r="J562" i="9"/>
  <c r="I562" i="9"/>
  <c r="N561" i="9"/>
  <c r="M561" i="9"/>
  <c r="L561" i="9"/>
  <c r="K561" i="9"/>
  <c r="J561" i="9"/>
  <c r="I561" i="9"/>
  <c r="N560" i="9"/>
  <c r="M560" i="9"/>
  <c r="L560" i="9"/>
  <c r="K560" i="9"/>
  <c r="J560" i="9"/>
  <c r="I560" i="9"/>
  <c r="N559" i="9"/>
  <c r="M559" i="9"/>
  <c r="L559" i="9"/>
  <c r="K559" i="9"/>
  <c r="J559" i="9"/>
  <c r="I559" i="9"/>
  <c r="N558" i="9"/>
  <c r="M558" i="9"/>
  <c r="L558" i="9"/>
  <c r="K558" i="9"/>
  <c r="J558" i="9"/>
  <c r="I558" i="9"/>
  <c r="N557" i="9"/>
  <c r="M557" i="9"/>
  <c r="L557" i="9"/>
  <c r="K557" i="9"/>
  <c r="J557" i="9"/>
  <c r="I557" i="9"/>
  <c r="N556" i="9"/>
  <c r="M556" i="9"/>
  <c r="L556" i="9"/>
  <c r="K556" i="9"/>
  <c r="J556" i="9"/>
  <c r="I556" i="9"/>
  <c r="N555" i="9"/>
  <c r="M555" i="9"/>
  <c r="L555" i="9"/>
  <c r="K555" i="9"/>
  <c r="J555" i="9"/>
  <c r="I555" i="9"/>
  <c r="N554" i="9"/>
  <c r="M554" i="9"/>
  <c r="L554" i="9"/>
  <c r="K554" i="9"/>
  <c r="J554" i="9"/>
  <c r="I554" i="9"/>
  <c r="N553" i="9"/>
  <c r="M553" i="9"/>
  <c r="L553" i="9"/>
  <c r="K553" i="9"/>
  <c r="J553" i="9"/>
  <c r="I553" i="9"/>
  <c r="N552" i="9"/>
  <c r="M552" i="9"/>
  <c r="L552" i="9"/>
  <c r="K552" i="9"/>
  <c r="J552" i="9"/>
  <c r="I552" i="9"/>
  <c r="N551" i="9"/>
  <c r="M551" i="9"/>
  <c r="L551" i="9"/>
  <c r="K551" i="9"/>
  <c r="J551" i="9"/>
  <c r="I551" i="9"/>
  <c r="N550" i="9"/>
  <c r="M550" i="9"/>
  <c r="L550" i="9"/>
  <c r="K550" i="9"/>
  <c r="J550" i="9"/>
  <c r="I550" i="9"/>
  <c r="N549" i="9"/>
  <c r="M549" i="9"/>
  <c r="L549" i="9"/>
  <c r="K549" i="9"/>
  <c r="J549" i="9"/>
  <c r="I549" i="9"/>
  <c r="N548" i="9"/>
  <c r="M548" i="9"/>
  <c r="L548" i="9"/>
  <c r="K548" i="9"/>
  <c r="J548" i="9"/>
  <c r="I548" i="9"/>
  <c r="N547" i="9"/>
  <c r="M547" i="9"/>
  <c r="L547" i="9"/>
  <c r="K547" i="9"/>
  <c r="J547" i="9"/>
  <c r="I547" i="9"/>
  <c r="N546" i="9"/>
  <c r="M546" i="9"/>
  <c r="L546" i="9"/>
  <c r="K546" i="9"/>
  <c r="J546" i="9"/>
  <c r="I546" i="9"/>
  <c r="N545" i="9"/>
  <c r="M545" i="9"/>
  <c r="L545" i="9"/>
  <c r="K545" i="9"/>
  <c r="J545" i="9"/>
  <c r="I545" i="9"/>
  <c r="N544" i="9"/>
  <c r="M544" i="9"/>
  <c r="L544" i="9"/>
  <c r="K544" i="9"/>
  <c r="J544" i="9"/>
  <c r="I544" i="9"/>
  <c r="N543" i="9"/>
  <c r="M543" i="9"/>
  <c r="L543" i="9"/>
  <c r="K543" i="9"/>
  <c r="J543" i="9"/>
  <c r="I543" i="9"/>
  <c r="N542" i="9"/>
  <c r="M542" i="9"/>
  <c r="L542" i="9"/>
  <c r="K542" i="9"/>
  <c r="J542" i="9"/>
  <c r="I542" i="9"/>
  <c r="N541" i="9"/>
  <c r="M541" i="9"/>
  <c r="L541" i="9"/>
  <c r="K541" i="9"/>
  <c r="J541" i="9"/>
  <c r="I541" i="9"/>
  <c r="N540" i="9"/>
  <c r="M540" i="9"/>
  <c r="L540" i="9"/>
  <c r="K540" i="9"/>
  <c r="J540" i="9"/>
  <c r="I540" i="9"/>
  <c r="N539" i="9"/>
  <c r="M539" i="9"/>
  <c r="L539" i="9"/>
  <c r="K539" i="9"/>
  <c r="J539" i="9"/>
  <c r="I539" i="9"/>
  <c r="N538" i="9"/>
  <c r="M538" i="9"/>
  <c r="L538" i="9"/>
  <c r="K538" i="9"/>
  <c r="J538" i="9"/>
  <c r="I538" i="9"/>
  <c r="N537" i="9"/>
  <c r="M537" i="9"/>
  <c r="L537" i="9"/>
  <c r="K537" i="9"/>
  <c r="J537" i="9"/>
  <c r="I537" i="9"/>
  <c r="N536" i="9"/>
  <c r="M536" i="9"/>
  <c r="L536" i="9"/>
  <c r="K536" i="9"/>
  <c r="J536" i="9"/>
  <c r="I536" i="9"/>
  <c r="N535" i="9"/>
  <c r="M535" i="9"/>
  <c r="L535" i="9"/>
  <c r="K535" i="9"/>
  <c r="J535" i="9"/>
  <c r="I535" i="9"/>
  <c r="N534" i="9"/>
  <c r="M534" i="9"/>
  <c r="L534" i="9"/>
  <c r="K534" i="9"/>
  <c r="J534" i="9"/>
  <c r="I534" i="9"/>
  <c r="N533" i="9"/>
  <c r="M533" i="9"/>
  <c r="L533" i="9"/>
  <c r="K533" i="9"/>
  <c r="J533" i="9"/>
  <c r="I533" i="9"/>
  <c r="N532" i="9"/>
  <c r="M532" i="9"/>
  <c r="L532" i="9"/>
  <c r="K532" i="9"/>
  <c r="J532" i="9"/>
  <c r="I532" i="9"/>
  <c r="N531" i="9"/>
  <c r="M531" i="9"/>
  <c r="L531" i="9"/>
  <c r="K531" i="9"/>
  <c r="J531" i="9"/>
  <c r="I531" i="9"/>
  <c r="N530" i="9"/>
  <c r="M530" i="9"/>
  <c r="L530" i="9"/>
  <c r="K530" i="9"/>
  <c r="J530" i="9"/>
  <c r="I530" i="9"/>
  <c r="N529" i="9"/>
  <c r="M529" i="9"/>
  <c r="L529" i="9"/>
  <c r="K529" i="9"/>
  <c r="J529" i="9"/>
  <c r="I529" i="9"/>
  <c r="N528" i="9"/>
  <c r="M528" i="9"/>
  <c r="L528" i="9"/>
  <c r="K528" i="9"/>
  <c r="J528" i="9"/>
  <c r="I528" i="9"/>
  <c r="N527" i="9"/>
  <c r="M527" i="9"/>
  <c r="L527" i="9"/>
  <c r="K527" i="9"/>
  <c r="J527" i="9"/>
  <c r="I527" i="9"/>
  <c r="N526" i="9"/>
  <c r="M526" i="9"/>
  <c r="L526" i="9"/>
  <c r="K526" i="9"/>
  <c r="J526" i="9"/>
  <c r="I526" i="9"/>
  <c r="N525" i="9"/>
  <c r="M525" i="9"/>
  <c r="L525" i="9"/>
  <c r="K525" i="9"/>
  <c r="J525" i="9"/>
  <c r="I525" i="9"/>
  <c r="N524" i="9"/>
  <c r="M524" i="9"/>
  <c r="L524" i="9"/>
  <c r="K524" i="9"/>
  <c r="J524" i="9"/>
  <c r="I524" i="9"/>
  <c r="N523" i="9"/>
  <c r="M523" i="9"/>
  <c r="L523" i="9"/>
  <c r="K523" i="9"/>
  <c r="J523" i="9"/>
  <c r="I523" i="9"/>
  <c r="N522" i="9"/>
  <c r="M522" i="9"/>
  <c r="L522" i="9"/>
  <c r="K522" i="9"/>
  <c r="J522" i="9"/>
  <c r="I522" i="9"/>
  <c r="N521" i="9"/>
  <c r="M521" i="9"/>
  <c r="L521" i="9"/>
  <c r="K521" i="9"/>
  <c r="J521" i="9"/>
  <c r="I521" i="9"/>
  <c r="N520" i="9"/>
  <c r="M520" i="9"/>
  <c r="L520" i="9"/>
  <c r="K520" i="9"/>
  <c r="J520" i="9"/>
  <c r="I520" i="9"/>
  <c r="N519" i="9"/>
  <c r="M519" i="9"/>
  <c r="L519" i="9"/>
  <c r="K519" i="9"/>
  <c r="J519" i="9"/>
  <c r="I519" i="9"/>
  <c r="N518" i="9"/>
  <c r="M518" i="9"/>
  <c r="L518" i="9"/>
  <c r="K518" i="9"/>
  <c r="J518" i="9"/>
  <c r="I518" i="9"/>
  <c r="N517" i="9"/>
  <c r="M517" i="9"/>
  <c r="L517" i="9"/>
  <c r="K517" i="9"/>
  <c r="J517" i="9"/>
  <c r="I517" i="9"/>
  <c r="N516" i="9"/>
  <c r="M516" i="9"/>
  <c r="L516" i="9"/>
  <c r="K516" i="9"/>
  <c r="J516" i="9"/>
  <c r="I516" i="9"/>
  <c r="N515" i="9"/>
  <c r="M515" i="9"/>
  <c r="L515" i="9"/>
  <c r="K515" i="9"/>
  <c r="J515" i="9"/>
  <c r="I515" i="9"/>
  <c r="N514" i="9"/>
  <c r="M514" i="9"/>
  <c r="L514" i="9"/>
  <c r="K514" i="9"/>
  <c r="J514" i="9"/>
  <c r="I514" i="9"/>
  <c r="N513" i="9"/>
  <c r="M513" i="9"/>
  <c r="L513" i="9"/>
  <c r="K513" i="9"/>
  <c r="J513" i="9"/>
  <c r="I513" i="9"/>
  <c r="N512" i="9"/>
  <c r="M512" i="9"/>
  <c r="L512" i="9"/>
  <c r="K512" i="9"/>
  <c r="J512" i="9"/>
  <c r="I512" i="9"/>
  <c r="N511" i="9"/>
  <c r="M511" i="9"/>
  <c r="L511" i="9"/>
  <c r="K511" i="9"/>
  <c r="J511" i="9"/>
  <c r="I511" i="9"/>
  <c r="N510" i="9"/>
  <c r="M510" i="9"/>
  <c r="L510" i="9"/>
  <c r="K510" i="9"/>
  <c r="J510" i="9"/>
  <c r="I510" i="9"/>
  <c r="N509" i="9"/>
  <c r="M509" i="9"/>
  <c r="L509" i="9"/>
  <c r="K509" i="9"/>
  <c r="J509" i="9"/>
  <c r="I509" i="9"/>
  <c r="N508" i="9"/>
  <c r="M508" i="9"/>
  <c r="L508" i="9"/>
  <c r="K508" i="9"/>
  <c r="J508" i="9"/>
  <c r="I508" i="9"/>
  <c r="N507" i="9"/>
  <c r="M507" i="9"/>
  <c r="L507" i="9"/>
  <c r="K507" i="9"/>
  <c r="J507" i="9"/>
  <c r="I507" i="9"/>
  <c r="N506" i="9"/>
  <c r="M506" i="9"/>
  <c r="L506" i="9"/>
  <c r="K506" i="9"/>
  <c r="J506" i="9"/>
  <c r="I506" i="9"/>
  <c r="N505" i="9"/>
  <c r="M505" i="9"/>
  <c r="L505" i="9"/>
  <c r="K505" i="9"/>
  <c r="J505" i="9"/>
  <c r="I505" i="9"/>
  <c r="N504" i="9"/>
  <c r="M504" i="9"/>
  <c r="L504" i="9"/>
  <c r="K504" i="9"/>
  <c r="J504" i="9"/>
  <c r="I504" i="9"/>
  <c r="N503" i="9"/>
  <c r="M503" i="9"/>
  <c r="L503" i="9"/>
  <c r="K503" i="9"/>
  <c r="J503" i="9"/>
  <c r="I503" i="9"/>
  <c r="N502" i="9"/>
  <c r="M502" i="9"/>
  <c r="L502" i="9"/>
  <c r="K502" i="9"/>
  <c r="J502" i="9"/>
  <c r="I502" i="9"/>
  <c r="N501" i="9"/>
  <c r="M501" i="9"/>
  <c r="L501" i="9"/>
  <c r="K501" i="9"/>
  <c r="J501" i="9"/>
  <c r="I501" i="9"/>
  <c r="N500" i="9"/>
  <c r="M500" i="9"/>
  <c r="L500" i="9"/>
  <c r="K500" i="9"/>
  <c r="J500" i="9"/>
  <c r="I500" i="9"/>
  <c r="N499" i="9"/>
  <c r="M499" i="9"/>
  <c r="L499" i="9"/>
  <c r="K499" i="9"/>
  <c r="J499" i="9"/>
  <c r="I499" i="9"/>
  <c r="N498" i="9"/>
  <c r="M498" i="9"/>
  <c r="L498" i="9"/>
  <c r="K498" i="9"/>
  <c r="J498" i="9"/>
  <c r="I498" i="9"/>
  <c r="N497" i="9"/>
  <c r="M497" i="9"/>
  <c r="L497" i="9"/>
  <c r="K497" i="9"/>
  <c r="J497" i="9"/>
  <c r="I497" i="9"/>
  <c r="N496" i="9"/>
  <c r="M496" i="9"/>
  <c r="L496" i="9"/>
  <c r="K496" i="9"/>
  <c r="J496" i="9"/>
  <c r="I496" i="9"/>
  <c r="N495" i="9"/>
  <c r="M495" i="9"/>
  <c r="L495" i="9"/>
  <c r="K495" i="9"/>
  <c r="J495" i="9"/>
  <c r="I495" i="9"/>
  <c r="N494" i="9"/>
  <c r="M494" i="9"/>
  <c r="L494" i="9"/>
  <c r="K494" i="9"/>
  <c r="J494" i="9"/>
  <c r="I494" i="9"/>
  <c r="N493" i="9"/>
  <c r="M493" i="9"/>
  <c r="L493" i="9"/>
  <c r="K493" i="9"/>
  <c r="J493" i="9"/>
  <c r="I493" i="9"/>
  <c r="N492" i="9"/>
  <c r="M492" i="9"/>
  <c r="L492" i="9"/>
  <c r="K492" i="9"/>
  <c r="J492" i="9"/>
  <c r="I492" i="9"/>
  <c r="N491" i="9"/>
  <c r="M491" i="9"/>
  <c r="L491" i="9"/>
  <c r="K491" i="9"/>
  <c r="J491" i="9"/>
  <c r="I491" i="9"/>
  <c r="N490" i="9"/>
  <c r="M490" i="9"/>
  <c r="L490" i="9"/>
  <c r="K490" i="9"/>
  <c r="J490" i="9"/>
  <c r="I490" i="9"/>
  <c r="N489" i="9"/>
  <c r="M489" i="9"/>
  <c r="L489" i="9"/>
  <c r="K489" i="9"/>
  <c r="J489" i="9"/>
  <c r="I489" i="9"/>
  <c r="N488" i="9"/>
  <c r="M488" i="9"/>
  <c r="L488" i="9"/>
  <c r="K488" i="9"/>
  <c r="J488" i="9"/>
  <c r="I488" i="9"/>
  <c r="N487" i="9"/>
  <c r="M487" i="9"/>
  <c r="L487" i="9"/>
  <c r="K487" i="9"/>
  <c r="J487" i="9"/>
  <c r="I487" i="9"/>
  <c r="N486" i="9"/>
  <c r="M486" i="9"/>
  <c r="L486" i="9"/>
  <c r="K486" i="9"/>
  <c r="J486" i="9"/>
  <c r="I486" i="9"/>
  <c r="N485" i="9"/>
  <c r="M485" i="9"/>
  <c r="L485" i="9"/>
  <c r="K485" i="9"/>
  <c r="J485" i="9"/>
  <c r="I485" i="9"/>
  <c r="N484" i="9"/>
  <c r="M484" i="9"/>
  <c r="L484" i="9"/>
  <c r="K484" i="9"/>
  <c r="J484" i="9"/>
  <c r="I484" i="9"/>
  <c r="N483" i="9"/>
  <c r="M483" i="9"/>
  <c r="L483" i="9"/>
  <c r="K483" i="9"/>
  <c r="J483" i="9"/>
  <c r="I483" i="9"/>
  <c r="N482" i="9"/>
  <c r="M482" i="9"/>
  <c r="L482" i="9"/>
  <c r="K482" i="9"/>
  <c r="J482" i="9"/>
  <c r="I482" i="9"/>
  <c r="N481" i="9"/>
  <c r="M481" i="9"/>
  <c r="L481" i="9"/>
  <c r="K481" i="9"/>
  <c r="J481" i="9"/>
  <c r="I481" i="9"/>
  <c r="N480" i="9"/>
  <c r="M480" i="9"/>
  <c r="L480" i="9"/>
  <c r="K480" i="9"/>
  <c r="J480" i="9"/>
  <c r="I480" i="9"/>
  <c r="N479" i="9"/>
  <c r="M479" i="9"/>
  <c r="L479" i="9"/>
  <c r="K479" i="9"/>
  <c r="J479" i="9"/>
  <c r="I479" i="9"/>
  <c r="N478" i="9"/>
  <c r="M478" i="9"/>
  <c r="L478" i="9"/>
  <c r="K478" i="9"/>
  <c r="J478" i="9"/>
  <c r="I478" i="9"/>
  <c r="N477" i="9"/>
  <c r="M477" i="9"/>
  <c r="L477" i="9"/>
  <c r="K477" i="9"/>
  <c r="J477" i="9"/>
  <c r="I477" i="9"/>
  <c r="N476" i="9"/>
  <c r="M476" i="9"/>
  <c r="L476" i="9"/>
  <c r="K476" i="9"/>
  <c r="J476" i="9"/>
  <c r="I476" i="9"/>
  <c r="N475" i="9"/>
  <c r="M475" i="9"/>
  <c r="L475" i="9"/>
  <c r="K475" i="9"/>
  <c r="J475" i="9"/>
  <c r="I475" i="9"/>
  <c r="N474" i="9"/>
  <c r="M474" i="9"/>
  <c r="L474" i="9"/>
  <c r="K474" i="9"/>
  <c r="J474" i="9"/>
  <c r="I474" i="9"/>
  <c r="N473" i="9"/>
  <c r="M473" i="9"/>
  <c r="L473" i="9"/>
  <c r="K473" i="9"/>
  <c r="J473" i="9"/>
  <c r="I473" i="9"/>
  <c r="N472" i="9"/>
  <c r="M472" i="9"/>
  <c r="L472" i="9"/>
  <c r="K472" i="9"/>
  <c r="J472" i="9"/>
  <c r="I472" i="9"/>
  <c r="N471" i="9"/>
  <c r="M471" i="9"/>
  <c r="L471" i="9"/>
  <c r="K471" i="9"/>
  <c r="J471" i="9"/>
  <c r="I471" i="9"/>
  <c r="N470" i="9"/>
  <c r="M470" i="9"/>
  <c r="L470" i="9"/>
  <c r="K470" i="9"/>
  <c r="J470" i="9"/>
  <c r="I470" i="9"/>
  <c r="N469" i="9"/>
  <c r="M469" i="9"/>
  <c r="L469" i="9"/>
  <c r="K469" i="9"/>
  <c r="J469" i="9"/>
  <c r="I469" i="9"/>
  <c r="N468" i="9"/>
  <c r="M468" i="9"/>
  <c r="L468" i="9"/>
  <c r="K468" i="9"/>
  <c r="J468" i="9"/>
  <c r="I468" i="9"/>
  <c r="N467" i="9"/>
  <c r="M467" i="9"/>
  <c r="L467" i="9"/>
  <c r="K467" i="9"/>
  <c r="J467" i="9"/>
  <c r="I467" i="9"/>
  <c r="N466" i="9"/>
  <c r="M466" i="9"/>
  <c r="L466" i="9"/>
  <c r="K466" i="9"/>
  <c r="J466" i="9"/>
  <c r="I466" i="9"/>
  <c r="N465" i="9"/>
  <c r="M465" i="9"/>
  <c r="L465" i="9"/>
  <c r="K465" i="9"/>
  <c r="J465" i="9"/>
  <c r="I465" i="9"/>
  <c r="N464" i="9"/>
  <c r="M464" i="9"/>
  <c r="L464" i="9"/>
  <c r="K464" i="9"/>
  <c r="J464" i="9"/>
  <c r="I464" i="9"/>
  <c r="N463" i="9"/>
  <c r="M463" i="9"/>
  <c r="L463" i="9"/>
  <c r="K463" i="9"/>
  <c r="J463" i="9"/>
  <c r="I463" i="9"/>
  <c r="N462" i="9"/>
  <c r="M462" i="9"/>
  <c r="L462" i="9"/>
  <c r="K462" i="9"/>
  <c r="J462" i="9"/>
  <c r="I462" i="9"/>
  <c r="N461" i="9"/>
  <c r="M461" i="9"/>
  <c r="L461" i="9"/>
  <c r="K461" i="9"/>
  <c r="J461" i="9"/>
  <c r="I461" i="9"/>
  <c r="N460" i="9"/>
  <c r="M460" i="9"/>
  <c r="L460" i="9"/>
  <c r="K460" i="9"/>
  <c r="J460" i="9"/>
  <c r="I460" i="9"/>
  <c r="N459" i="9"/>
  <c r="M459" i="9"/>
  <c r="L459" i="9"/>
  <c r="K459" i="9"/>
  <c r="J459" i="9"/>
  <c r="I459" i="9"/>
  <c r="N458" i="9"/>
  <c r="M458" i="9"/>
  <c r="L458" i="9"/>
  <c r="K458" i="9"/>
  <c r="J458" i="9"/>
  <c r="I458" i="9"/>
  <c r="N457" i="9"/>
  <c r="M457" i="9"/>
  <c r="L457" i="9"/>
  <c r="K457" i="9"/>
  <c r="J457" i="9"/>
  <c r="I457" i="9"/>
  <c r="N456" i="9"/>
  <c r="M456" i="9"/>
  <c r="L456" i="9"/>
  <c r="K456" i="9"/>
  <c r="J456" i="9"/>
  <c r="I456" i="9"/>
  <c r="N455" i="9"/>
  <c r="M455" i="9"/>
  <c r="L455" i="9"/>
  <c r="K455" i="9"/>
  <c r="J455" i="9"/>
  <c r="I455" i="9"/>
  <c r="N454" i="9"/>
  <c r="M454" i="9"/>
  <c r="L454" i="9"/>
  <c r="K454" i="9"/>
  <c r="J454" i="9"/>
  <c r="I454" i="9"/>
  <c r="N453" i="9"/>
  <c r="M453" i="9"/>
  <c r="L453" i="9"/>
  <c r="K453" i="9"/>
  <c r="J453" i="9"/>
  <c r="I453" i="9"/>
  <c r="N452" i="9"/>
  <c r="M452" i="9"/>
  <c r="L452" i="9"/>
  <c r="K452" i="9"/>
  <c r="J452" i="9"/>
  <c r="I452" i="9"/>
  <c r="N451" i="9"/>
  <c r="M451" i="9"/>
  <c r="L451" i="9"/>
  <c r="K451" i="9"/>
  <c r="J451" i="9"/>
  <c r="I451" i="9"/>
  <c r="N450" i="9"/>
  <c r="M450" i="9"/>
  <c r="L450" i="9"/>
  <c r="K450" i="9"/>
  <c r="J450" i="9"/>
  <c r="I450" i="9"/>
  <c r="N449" i="9"/>
  <c r="M449" i="9"/>
  <c r="L449" i="9"/>
  <c r="K449" i="9"/>
  <c r="J449" i="9"/>
  <c r="I449" i="9"/>
  <c r="N448" i="9"/>
  <c r="M448" i="9"/>
  <c r="L448" i="9"/>
  <c r="K448" i="9"/>
  <c r="J448" i="9"/>
  <c r="I448" i="9"/>
  <c r="N447" i="9"/>
  <c r="M447" i="9"/>
  <c r="L447" i="9"/>
  <c r="K447" i="9"/>
  <c r="J447" i="9"/>
  <c r="I447" i="9"/>
  <c r="N446" i="9"/>
  <c r="M446" i="9"/>
  <c r="L446" i="9"/>
  <c r="K446" i="9"/>
  <c r="J446" i="9"/>
  <c r="I446" i="9"/>
  <c r="N445" i="9"/>
  <c r="M445" i="9"/>
  <c r="L445" i="9"/>
  <c r="K445" i="9"/>
  <c r="J445" i="9"/>
  <c r="I445" i="9"/>
  <c r="N444" i="9"/>
  <c r="M444" i="9"/>
  <c r="L444" i="9"/>
  <c r="K444" i="9"/>
  <c r="J444" i="9"/>
  <c r="I444" i="9"/>
  <c r="N443" i="9"/>
  <c r="M443" i="9"/>
  <c r="L443" i="9"/>
  <c r="K443" i="9"/>
  <c r="J443" i="9"/>
  <c r="I443" i="9"/>
  <c r="N442" i="9"/>
  <c r="M442" i="9"/>
  <c r="L442" i="9"/>
  <c r="K442" i="9"/>
  <c r="J442" i="9"/>
  <c r="I442" i="9"/>
  <c r="N441" i="9"/>
  <c r="M441" i="9"/>
  <c r="L441" i="9"/>
  <c r="K441" i="9"/>
  <c r="J441" i="9"/>
  <c r="I441" i="9"/>
  <c r="N440" i="9"/>
  <c r="M440" i="9"/>
  <c r="L440" i="9"/>
  <c r="K440" i="9"/>
  <c r="J440" i="9"/>
  <c r="I440" i="9"/>
  <c r="N439" i="9"/>
  <c r="M439" i="9"/>
  <c r="L439" i="9"/>
  <c r="K439" i="9"/>
  <c r="J439" i="9"/>
  <c r="I439" i="9"/>
  <c r="N438" i="9"/>
  <c r="M438" i="9"/>
  <c r="L438" i="9"/>
  <c r="K438" i="9"/>
  <c r="J438" i="9"/>
  <c r="I438" i="9"/>
  <c r="N437" i="9"/>
  <c r="M437" i="9"/>
  <c r="L437" i="9"/>
  <c r="K437" i="9"/>
  <c r="J437" i="9"/>
  <c r="I437" i="9"/>
  <c r="N436" i="9"/>
  <c r="M436" i="9"/>
  <c r="L436" i="9"/>
  <c r="K436" i="9"/>
  <c r="J436" i="9"/>
  <c r="I436" i="9"/>
  <c r="N435" i="9"/>
  <c r="M435" i="9"/>
  <c r="L435" i="9"/>
  <c r="K435" i="9"/>
  <c r="J435" i="9"/>
  <c r="I435" i="9"/>
  <c r="N434" i="9"/>
  <c r="M434" i="9"/>
  <c r="L434" i="9"/>
  <c r="K434" i="9"/>
  <c r="J434" i="9"/>
  <c r="I434" i="9"/>
  <c r="N433" i="9"/>
  <c r="M433" i="9"/>
  <c r="L433" i="9"/>
  <c r="K433" i="9"/>
  <c r="J433" i="9"/>
  <c r="I433" i="9"/>
  <c r="N432" i="9"/>
  <c r="M432" i="9"/>
  <c r="L432" i="9"/>
  <c r="K432" i="9"/>
  <c r="J432" i="9"/>
  <c r="I432" i="9"/>
  <c r="N431" i="9"/>
  <c r="M431" i="9"/>
  <c r="L431" i="9"/>
  <c r="K431" i="9"/>
  <c r="J431" i="9"/>
  <c r="I431" i="9"/>
  <c r="N430" i="9"/>
  <c r="M430" i="9"/>
  <c r="L430" i="9"/>
  <c r="K430" i="9"/>
  <c r="J430" i="9"/>
  <c r="I430" i="9"/>
  <c r="N429" i="9"/>
  <c r="M429" i="9"/>
  <c r="L429" i="9"/>
  <c r="K429" i="9"/>
  <c r="J429" i="9"/>
  <c r="I429" i="9"/>
  <c r="N428" i="9"/>
  <c r="M428" i="9"/>
  <c r="L428" i="9"/>
  <c r="K428" i="9"/>
  <c r="J428" i="9"/>
  <c r="I428" i="9"/>
  <c r="N427" i="9"/>
  <c r="M427" i="9"/>
  <c r="L427" i="9"/>
  <c r="K427" i="9"/>
  <c r="J427" i="9"/>
  <c r="I427" i="9"/>
  <c r="N426" i="9"/>
  <c r="M426" i="9"/>
  <c r="L426" i="9"/>
  <c r="K426" i="9"/>
  <c r="J426" i="9"/>
  <c r="I426" i="9"/>
  <c r="N425" i="9"/>
  <c r="M425" i="9"/>
  <c r="L425" i="9"/>
  <c r="K425" i="9"/>
  <c r="J425" i="9"/>
  <c r="I425" i="9"/>
  <c r="N424" i="9"/>
  <c r="M424" i="9"/>
  <c r="L424" i="9"/>
  <c r="K424" i="9"/>
  <c r="J424" i="9"/>
  <c r="I424" i="9"/>
  <c r="N423" i="9"/>
  <c r="M423" i="9"/>
  <c r="L423" i="9"/>
  <c r="K423" i="9"/>
  <c r="J423" i="9"/>
  <c r="I423" i="9"/>
  <c r="N422" i="9"/>
  <c r="M422" i="9"/>
  <c r="L422" i="9"/>
  <c r="K422" i="9"/>
  <c r="J422" i="9"/>
  <c r="I422" i="9"/>
  <c r="N421" i="9"/>
  <c r="M421" i="9"/>
  <c r="L421" i="9"/>
  <c r="K421" i="9"/>
  <c r="J421" i="9"/>
  <c r="I421" i="9"/>
  <c r="N420" i="9"/>
  <c r="M420" i="9"/>
  <c r="L420" i="9"/>
  <c r="K420" i="9"/>
  <c r="J420" i="9"/>
  <c r="I420" i="9"/>
  <c r="N419" i="9"/>
  <c r="M419" i="9"/>
  <c r="L419" i="9"/>
  <c r="K419" i="9"/>
  <c r="J419" i="9"/>
  <c r="I419" i="9"/>
  <c r="N418" i="9"/>
  <c r="M418" i="9"/>
  <c r="L418" i="9"/>
  <c r="K418" i="9"/>
  <c r="J418" i="9"/>
  <c r="I418" i="9"/>
  <c r="N417" i="9"/>
  <c r="M417" i="9"/>
  <c r="L417" i="9"/>
  <c r="K417" i="9"/>
  <c r="J417" i="9"/>
  <c r="I417" i="9"/>
  <c r="N416" i="9"/>
  <c r="M416" i="9"/>
  <c r="L416" i="9"/>
  <c r="K416" i="9"/>
  <c r="J416" i="9"/>
  <c r="I416" i="9"/>
  <c r="N415" i="9"/>
  <c r="M415" i="9"/>
  <c r="L415" i="9"/>
  <c r="K415" i="9"/>
  <c r="J415" i="9"/>
  <c r="I415" i="9"/>
  <c r="N414" i="9"/>
  <c r="M414" i="9"/>
  <c r="L414" i="9"/>
  <c r="K414" i="9"/>
  <c r="J414" i="9"/>
  <c r="I414" i="9"/>
  <c r="N413" i="9"/>
  <c r="M413" i="9"/>
  <c r="L413" i="9"/>
  <c r="K413" i="9"/>
  <c r="J413" i="9"/>
  <c r="I413" i="9"/>
  <c r="N412" i="9"/>
  <c r="M412" i="9"/>
  <c r="L412" i="9"/>
  <c r="K412" i="9"/>
  <c r="J412" i="9"/>
  <c r="I412" i="9"/>
  <c r="N411" i="9"/>
  <c r="M411" i="9"/>
  <c r="L411" i="9"/>
  <c r="K411" i="9"/>
  <c r="J411" i="9"/>
  <c r="I411" i="9"/>
  <c r="N410" i="9"/>
  <c r="M410" i="9"/>
  <c r="L410" i="9"/>
  <c r="K410" i="9"/>
  <c r="J410" i="9"/>
  <c r="I410" i="9"/>
  <c r="N409" i="9"/>
  <c r="M409" i="9"/>
  <c r="L409" i="9"/>
  <c r="K409" i="9"/>
  <c r="J409" i="9"/>
  <c r="I409" i="9"/>
  <c r="N408" i="9"/>
  <c r="M408" i="9"/>
  <c r="L408" i="9"/>
  <c r="K408" i="9"/>
  <c r="J408" i="9"/>
  <c r="I408" i="9"/>
  <c r="N407" i="9"/>
  <c r="M407" i="9"/>
  <c r="L407" i="9"/>
  <c r="K407" i="9"/>
  <c r="J407" i="9"/>
  <c r="I407" i="9"/>
  <c r="N406" i="9"/>
  <c r="M406" i="9"/>
  <c r="L406" i="9"/>
  <c r="K406" i="9"/>
  <c r="J406" i="9"/>
  <c r="I406" i="9"/>
  <c r="N405" i="9"/>
  <c r="M405" i="9"/>
  <c r="L405" i="9"/>
  <c r="K405" i="9"/>
  <c r="J405" i="9"/>
  <c r="I405" i="9"/>
  <c r="N404" i="9"/>
  <c r="M404" i="9"/>
  <c r="L404" i="9"/>
  <c r="K404" i="9"/>
  <c r="J404" i="9"/>
  <c r="I404" i="9"/>
  <c r="N403" i="9"/>
  <c r="M403" i="9"/>
  <c r="L403" i="9"/>
  <c r="K403" i="9"/>
  <c r="J403" i="9"/>
  <c r="I403" i="9"/>
  <c r="N402" i="9"/>
  <c r="M402" i="9"/>
  <c r="L402" i="9"/>
  <c r="K402" i="9"/>
  <c r="J402" i="9"/>
  <c r="I402" i="9"/>
  <c r="N401" i="9"/>
  <c r="M401" i="9"/>
  <c r="L401" i="9"/>
  <c r="K401" i="9"/>
  <c r="J401" i="9"/>
  <c r="I401" i="9"/>
  <c r="N400" i="9"/>
  <c r="M400" i="9"/>
  <c r="L400" i="9"/>
  <c r="K400" i="9"/>
  <c r="J400" i="9"/>
  <c r="I400" i="9"/>
  <c r="N399" i="9"/>
  <c r="M399" i="9"/>
  <c r="L399" i="9"/>
  <c r="K399" i="9"/>
  <c r="J399" i="9"/>
  <c r="I399" i="9"/>
  <c r="N398" i="9"/>
  <c r="M398" i="9"/>
  <c r="L398" i="9"/>
  <c r="K398" i="9"/>
  <c r="J398" i="9"/>
  <c r="I398" i="9"/>
  <c r="N397" i="9"/>
  <c r="M397" i="9"/>
  <c r="L397" i="9"/>
  <c r="K397" i="9"/>
  <c r="J397" i="9"/>
  <c r="I397" i="9"/>
  <c r="N396" i="9"/>
  <c r="M396" i="9"/>
  <c r="L396" i="9"/>
  <c r="K396" i="9"/>
  <c r="J396" i="9"/>
  <c r="I396" i="9"/>
  <c r="N395" i="9"/>
  <c r="M395" i="9"/>
  <c r="L395" i="9"/>
  <c r="K395" i="9"/>
  <c r="J395" i="9"/>
  <c r="I395" i="9"/>
  <c r="N394" i="9"/>
  <c r="M394" i="9"/>
  <c r="L394" i="9"/>
  <c r="K394" i="9"/>
  <c r="J394" i="9"/>
  <c r="I394" i="9"/>
  <c r="N393" i="9"/>
  <c r="M393" i="9"/>
  <c r="L393" i="9"/>
  <c r="K393" i="9"/>
  <c r="J393" i="9"/>
  <c r="I393" i="9"/>
  <c r="N392" i="9"/>
  <c r="M392" i="9"/>
  <c r="L392" i="9"/>
  <c r="K392" i="9"/>
  <c r="J392" i="9"/>
  <c r="I392" i="9"/>
  <c r="N391" i="9"/>
  <c r="M391" i="9"/>
  <c r="L391" i="9"/>
  <c r="K391" i="9"/>
  <c r="J391" i="9"/>
  <c r="I391" i="9"/>
  <c r="N390" i="9"/>
  <c r="M390" i="9"/>
  <c r="L390" i="9"/>
  <c r="K390" i="9"/>
  <c r="J390" i="9"/>
  <c r="I390" i="9"/>
  <c r="N389" i="9"/>
  <c r="M389" i="9"/>
  <c r="L389" i="9"/>
  <c r="K389" i="9"/>
  <c r="J389" i="9"/>
  <c r="I389" i="9"/>
  <c r="N388" i="9"/>
  <c r="M388" i="9"/>
  <c r="L388" i="9"/>
  <c r="K388" i="9"/>
  <c r="J388" i="9"/>
  <c r="I388" i="9"/>
  <c r="N387" i="9"/>
  <c r="M387" i="9"/>
  <c r="L387" i="9"/>
  <c r="K387" i="9"/>
  <c r="J387" i="9"/>
  <c r="I387" i="9"/>
  <c r="N386" i="9"/>
  <c r="M386" i="9"/>
  <c r="L386" i="9"/>
  <c r="K386" i="9"/>
  <c r="J386" i="9"/>
  <c r="I386" i="9"/>
  <c r="N385" i="9"/>
  <c r="M385" i="9"/>
  <c r="L385" i="9"/>
  <c r="K385" i="9"/>
  <c r="J385" i="9"/>
  <c r="I385" i="9"/>
  <c r="N384" i="9"/>
  <c r="M384" i="9"/>
  <c r="L384" i="9"/>
  <c r="K384" i="9"/>
  <c r="J384" i="9"/>
  <c r="I384" i="9"/>
  <c r="N383" i="9"/>
  <c r="M383" i="9"/>
  <c r="L383" i="9"/>
  <c r="K383" i="9"/>
  <c r="J383" i="9"/>
  <c r="I383" i="9"/>
  <c r="N382" i="9"/>
  <c r="M382" i="9"/>
  <c r="L382" i="9"/>
  <c r="K382" i="9"/>
  <c r="J382" i="9"/>
  <c r="I382" i="9"/>
  <c r="N381" i="9"/>
  <c r="M381" i="9"/>
  <c r="L381" i="9"/>
  <c r="K381" i="9"/>
  <c r="J381" i="9"/>
  <c r="I381" i="9"/>
  <c r="N380" i="9"/>
  <c r="M380" i="9"/>
  <c r="L380" i="9"/>
  <c r="K380" i="9"/>
  <c r="J380" i="9"/>
  <c r="I380" i="9"/>
  <c r="N379" i="9"/>
  <c r="M379" i="9"/>
  <c r="L379" i="9"/>
  <c r="K379" i="9"/>
  <c r="J379" i="9"/>
  <c r="I379" i="9"/>
  <c r="N378" i="9"/>
  <c r="M378" i="9"/>
  <c r="L378" i="9"/>
  <c r="K378" i="9"/>
  <c r="J378" i="9"/>
  <c r="I378" i="9"/>
  <c r="N377" i="9"/>
  <c r="M377" i="9"/>
  <c r="L377" i="9"/>
  <c r="K377" i="9"/>
  <c r="J377" i="9"/>
  <c r="I377" i="9"/>
  <c r="N376" i="9"/>
  <c r="M376" i="9"/>
  <c r="L376" i="9"/>
  <c r="K376" i="9"/>
  <c r="J376" i="9"/>
  <c r="I376" i="9"/>
  <c r="N375" i="9"/>
  <c r="M375" i="9"/>
  <c r="L375" i="9"/>
  <c r="K375" i="9"/>
  <c r="J375" i="9"/>
  <c r="I375" i="9"/>
  <c r="N374" i="9"/>
  <c r="M374" i="9"/>
  <c r="L374" i="9"/>
  <c r="K374" i="9"/>
  <c r="J374" i="9"/>
  <c r="I374" i="9"/>
  <c r="N373" i="9"/>
  <c r="M373" i="9"/>
  <c r="L373" i="9"/>
  <c r="K373" i="9"/>
  <c r="J373" i="9"/>
  <c r="I373" i="9"/>
  <c r="N372" i="9"/>
  <c r="M372" i="9"/>
  <c r="L372" i="9"/>
  <c r="K372" i="9"/>
  <c r="J372" i="9"/>
  <c r="I372" i="9"/>
  <c r="N371" i="9"/>
  <c r="M371" i="9"/>
  <c r="L371" i="9"/>
  <c r="K371" i="9"/>
  <c r="J371" i="9"/>
  <c r="I371" i="9"/>
  <c r="N370" i="9"/>
  <c r="M370" i="9"/>
  <c r="L370" i="9"/>
  <c r="K370" i="9"/>
  <c r="J370" i="9"/>
  <c r="I370" i="9"/>
  <c r="N369" i="9"/>
  <c r="M369" i="9"/>
  <c r="L369" i="9"/>
  <c r="K369" i="9"/>
  <c r="J369" i="9"/>
  <c r="I369" i="9"/>
  <c r="N368" i="9"/>
  <c r="M368" i="9"/>
  <c r="L368" i="9"/>
  <c r="K368" i="9"/>
  <c r="J368" i="9"/>
  <c r="I368" i="9"/>
  <c r="N367" i="9"/>
  <c r="M367" i="9"/>
  <c r="L367" i="9"/>
  <c r="K367" i="9"/>
  <c r="J367" i="9"/>
  <c r="I367" i="9"/>
  <c r="N366" i="9"/>
  <c r="M366" i="9"/>
  <c r="L366" i="9"/>
  <c r="K366" i="9"/>
  <c r="J366" i="9"/>
  <c r="I366" i="9"/>
  <c r="N365" i="9"/>
  <c r="M365" i="9"/>
  <c r="L365" i="9"/>
  <c r="K365" i="9"/>
  <c r="J365" i="9"/>
  <c r="I365" i="9"/>
  <c r="N364" i="9"/>
  <c r="M364" i="9"/>
  <c r="L364" i="9"/>
  <c r="K364" i="9"/>
  <c r="J364" i="9"/>
  <c r="I364" i="9"/>
  <c r="N363" i="9"/>
  <c r="M363" i="9"/>
  <c r="L363" i="9"/>
  <c r="K363" i="9"/>
  <c r="J363" i="9"/>
  <c r="I363" i="9"/>
  <c r="N362" i="9"/>
  <c r="M362" i="9"/>
  <c r="L362" i="9"/>
  <c r="K362" i="9"/>
  <c r="J362" i="9"/>
  <c r="I362" i="9"/>
  <c r="N361" i="9"/>
  <c r="M361" i="9"/>
  <c r="L361" i="9"/>
  <c r="K361" i="9"/>
  <c r="J361" i="9"/>
  <c r="I361" i="9"/>
  <c r="N360" i="9"/>
  <c r="M360" i="9"/>
  <c r="L360" i="9"/>
  <c r="K360" i="9"/>
  <c r="J360" i="9"/>
  <c r="I360" i="9"/>
  <c r="N359" i="9"/>
  <c r="M359" i="9"/>
  <c r="L359" i="9"/>
  <c r="K359" i="9"/>
  <c r="J359" i="9"/>
  <c r="I359" i="9"/>
  <c r="N358" i="9"/>
  <c r="M358" i="9"/>
  <c r="L358" i="9"/>
  <c r="K358" i="9"/>
  <c r="J358" i="9"/>
  <c r="I358" i="9"/>
  <c r="N357" i="9"/>
  <c r="M357" i="9"/>
  <c r="L357" i="9"/>
  <c r="K357" i="9"/>
  <c r="J357" i="9"/>
  <c r="I357" i="9"/>
  <c r="N356" i="9"/>
  <c r="M356" i="9"/>
  <c r="L356" i="9"/>
  <c r="K356" i="9"/>
  <c r="J356" i="9"/>
  <c r="I356" i="9"/>
  <c r="N355" i="9"/>
  <c r="M355" i="9"/>
  <c r="L355" i="9"/>
  <c r="K355" i="9"/>
  <c r="J355" i="9"/>
  <c r="I355" i="9"/>
  <c r="N354" i="9"/>
  <c r="M354" i="9"/>
  <c r="L354" i="9"/>
  <c r="K354" i="9"/>
  <c r="J354" i="9"/>
  <c r="I354" i="9"/>
  <c r="N353" i="9"/>
  <c r="M353" i="9"/>
  <c r="L353" i="9"/>
  <c r="K353" i="9"/>
  <c r="J353" i="9"/>
  <c r="I353" i="9"/>
  <c r="N352" i="9"/>
  <c r="M352" i="9"/>
  <c r="L352" i="9"/>
  <c r="K352" i="9"/>
  <c r="J352" i="9"/>
  <c r="I352" i="9"/>
  <c r="N351" i="9"/>
  <c r="M351" i="9"/>
  <c r="L351" i="9"/>
  <c r="K351" i="9"/>
  <c r="J351" i="9"/>
  <c r="I351" i="9"/>
  <c r="N350" i="9"/>
  <c r="M350" i="9"/>
  <c r="L350" i="9"/>
  <c r="K350" i="9"/>
  <c r="J350" i="9"/>
  <c r="I350" i="9"/>
  <c r="N349" i="9"/>
  <c r="M349" i="9"/>
  <c r="L349" i="9"/>
  <c r="K349" i="9"/>
  <c r="J349" i="9"/>
  <c r="I349" i="9"/>
  <c r="N348" i="9"/>
  <c r="M348" i="9"/>
  <c r="L348" i="9"/>
  <c r="K348" i="9"/>
  <c r="J348" i="9"/>
  <c r="I348" i="9"/>
  <c r="N347" i="9"/>
  <c r="M347" i="9"/>
  <c r="L347" i="9"/>
  <c r="K347" i="9"/>
  <c r="J347" i="9"/>
  <c r="I347" i="9"/>
  <c r="N346" i="9"/>
  <c r="M346" i="9"/>
  <c r="L346" i="9"/>
  <c r="K346" i="9"/>
  <c r="J346" i="9"/>
  <c r="I346" i="9"/>
  <c r="N345" i="9"/>
  <c r="M345" i="9"/>
  <c r="L345" i="9"/>
  <c r="K345" i="9"/>
  <c r="J345" i="9"/>
  <c r="I345" i="9"/>
  <c r="N344" i="9"/>
  <c r="M344" i="9"/>
  <c r="L344" i="9"/>
  <c r="K344" i="9"/>
  <c r="J344" i="9"/>
  <c r="I344" i="9"/>
  <c r="N343" i="9"/>
  <c r="M343" i="9"/>
  <c r="L343" i="9"/>
  <c r="K343" i="9"/>
  <c r="J343" i="9"/>
  <c r="I343" i="9"/>
  <c r="N342" i="9"/>
  <c r="M342" i="9"/>
  <c r="L342" i="9"/>
  <c r="K342" i="9"/>
  <c r="J342" i="9"/>
  <c r="I342" i="9"/>
  <c r="N341" i="9"/>
  <c r="M341" i="9"/>
  <c r="L341" i="9"/>
  <c r="K341" i="9"/>
  <c r="J341" i="9"/>
  <c r="I341" i="9"/>
  <c r="N340" i="9"/>
  <c r="M340" i="9"/>
  <c r="L340" i="9"/>
  <c r="K340" i="9"/>
  <c r="J340" i="9"/>
  <c r="I340" i="9"/>
  <c r="N339" i="9"/>
  <c r="M339" i="9"/>
  <c r="L339" i="9"/>
  <c r="K339" i="9"/>
  <c r="J339" i="9"/>
  <c r="I339" i="9"/>
  <c r="N338" i="9"/>
  <c r="M338" i="9"/>
  <c r="L338" i="9"/>
  <c r="K338" i="9"/>
  <c r="J338" i="9"/>
  <c r="I338" i="9"/>
  <c r="N337" i="9"/>
  <c r="M337" i="9"/>
  <c r="L337" i="9"/>
  <c r="K337" i="9"/>
  <c r="J337" i="9"/>
  <c r="I337" i="9"/>
  <c r="N336" i="9"/>
  <c r="M336" i="9"/>
  <c r="L336" i="9"/>
  <c r="K336" i="9"/>
  <c r="J336" i="9"/>
  <c r="I336" i="9"/>
  <c r="N335" i="9"/>
  <c r="M335" i="9"/>
  <c r="L335" i="9"/>
  <c r="K335" i="9"/>
  <c r="J335" i="9"/>
  <c r="I335" i="9"/>
  <c r="N334" i="9"/>
  <c r="M334" i="9"/>
  <c r="L334" i="9"/>
  <c r="K334" i="9"/>
  <c r="J334" i="9"/>
  <c r="I334" i="9"/>
  <c r="N333" i="9"/>
  <c r="M333" i="9"/>
  <c r="L333" i="9"/>
  <c r="K333" i="9"/>
  <c r="J333" i="9"/>
  <c r="I333" i="9"/>
  <c r="N332" i="9"/>
  <c r="M332" i="9"/>
  <c r="L332" i="9"/>
  <c r="K332" i="9"/>
  <c r="J332" i="9"/>
  <c r="I332" i="9"/>
  <c r="N331" i="9"/>
  <c r="M331" i="9"/>
  <c r="L331" i="9"/>
  <c r="K331" i="9"/>
  <c r="J331" i="9"/>
  <c r="I331" i="9"/>
  <c r="N330" i="9"/>
  <c r="M330" i="9"/>
  <c r="L330" i="9"/>
  <c r="K330" i="9"/>
  <c r="J330" i="9"/>
  <c r="I330" i="9"/>
  <c r="N329" i="9"/>
  <c r="M329" i="9"/>
  <c r="L329" i="9"/>
  <c r="K329" i="9"/>
  <c r="J329" i="9"/>
  <c r="I329" i="9"/>
  <c r="N328" i="9"/>
  <c r="M328" i="9"/>
  <c r="L328" i="9"/>
  <c r="K328" i="9"/>
  <c r="J328" i="9"/>
  <c r="I328" i="9"/>
  <c r="N327" i="9"/>
  <c r="M327" i="9"/>
  <c r="L327" i="9"/>
  <c r="K327" i="9"/>
  <c r="J327" i="9"/>
  <c r="I327" i="9"/>
  <c r="N326" i="9"/>
  <c r="M326" i="9"/>
  <c r="L326" i="9"/>
  <c r="K326" i="9"/>
  <c r="J326" i="9"/>
  <c r="I326" i="9"/>
  <c r="N325" i="9"/>
  <c r="M325" i="9"/>
  <c r="L325" i="9"/>
  <c r="K325" i="9"/>
  <c r="J325" i="9"/>
  <c r="I325" i="9"/>
  <c r="N324" i="9"/>
  <c r="M324" i="9"/>
  <c r="L324" i="9"/>
  <c r="K324" i="9"/>
  <c r="J324" i="9"/>
  <c r="I324" i="9"/>
  <c r="N323" i="9"/>
  <c r="M323" i="9"/>
  <c r="L323" i="9"/>
  <c r="K323" i="9"/>
  <c r="J323" i="9"/>
  <c r="I323" i="9"/>
  <c r="N322" i="9"/>
  <c r="M322" i="9"/>
  <c r="L322" i="9"/>
  <c r="K322" i="9"/>
  <c r="J322" i="9"/>
  <c r="I322" i="9"/>
  <c r="N321" i="9"/>
  <c r="M321" i="9"/>
  <c r="L321" i="9"/>
  <c r="K321" i="9"/>
  <c r="J321" i="9"/>
  <c r="I321" i="9"/>
  <c r="N320" i="9"/>
  <c r="M320" i="9"/>
  <c r="L320" i="9"/>
  <c r="K320" i="9"/>
  <c r="J320" i="9"/>
  <c r="I320" i="9"/>
  <c r="N319" i="9"/>
  <c r="M319" i="9"/>
  <c r="L319" i="9"/>
  <c r="K319" i="9"/>
  <c r="J319" i="9"/>
  <c r="I319" i="9"/>
  <c r="N318" i="9"/>
  <c r="M318" i="9"/>
  <c r="L318" i="9"/>
  <c r="K318" i="9"/>
  <c r="J318" i="9"/>
  <c r="I318" i="9"/>
  <c r="N317" i="9"/>
  <c r="M317" i="9"/>
  <c r="L317" i="9"/>
  <c r="K317" i="9"/>
  <c r="J317" i="9"/>
  <c r="I317" i="9"/>
  <c r="N316" i="9"/>
  <c r="M316" i="9"/>
  <c r="L316" i="9"/>
  <c r="K316" i="9"/>
  <c r="J316" i="9"/>
  <c r="I316" i="9"/>
  <c r="N315" i="9"/>
  <c r="M315" i="9"/>
  <c r="L315" i="9"/>
  <c r="K315" i="9"/>
  <c r="J315" i="9"/>
  <c r="I315" i="9"/>
  <c r="N314" i="9"/>
  <c r="M314" i="9"/>
  <c r="L314" i="9"/>
  <c r="K314" i="9"/>
  <c r="J314" i="9"/>
  <c r="I314" i="9"/>
  <c r="N313" i="9"/>
  <c r="M313" i="9"/>
  <c r="L313" i="9"/>
  <c r="K313" i="9"/>
  <c r="J313" i="9"/>
  <c r="I313" i="9"/>
  <c r="N312" i="9"/>
  <c r="M312" i="9"/>
  <c r="L312" i="9"/>
  <c r="K312" i="9"/>
  <c r="J312" i="9"/>
  <c r="I312" i="9"/>
  <c r="N311" i="9"/>
  <c r="M311" i="9"/>
  <c r="L311" i="9"/>
  <c r="K311" i="9"/>
  <c r="J311" i="9"/>
  <c r="I311" i="9"/>
  <c r="N310" i="9"/>
  <c r="M310" i="9"/>
  <c r="L310" i="9"/>
  <c r="K310" i="9"/>
  <c r="J310" i="9"/>
  <c r="I310" i="9"/>
  <c r="N309" i="9"/>
  <c r="M309" i="9"/>
  <c r="L309" i="9"/>
  <c r="K309" i="9"/>
  <c r="J309" i="9"/>
  <c r="I309" i="9"/>
  <c r="N308" i="9"/>
  <c r="M308" i="9"/>
  <c r="L308" i="9"/>
  <c r="K308" i="9"/>
  <c r="J308" i="9"/>
  <c r="I308" i="9"/>
  <c r="N307" i="9"/>
  <c r="M307" i="9"/>
  <c r="L307" i="9"/>
  <c r="K307" i="9"/>
  <c r="J307" i="9"/>
  <c r="I307" i="9"/>
  <c r="N306" i="9"/>
  <c r="M306" i="9"/>
  <c r="L306" i="9"/>
  <c r="K306" i="9"/>
  <c r="J306" i="9"/>
  <c r="I306" i="9"/>
  <c r="N305" i="9"/>
  <c r="M305" i="9"/>
  <c r="L305" i="9"/>
  <c r="K305" i="9"/>
  <c r="J305" i="9"/>
  <c r="I305" i="9"/>
  <c r="N304" i="9"/>
  <c r="M304" i="9"/>
  <c r="L304" i="9"/>
  <c r="K304" i="9"/>
  <c r="J304" i="9"/>
  <c r="I304" i="9"/>
  <c r="N303" i="9"/>
  <c r="M303" i="9"/>
  <c r="L303" i="9"/>
  <c r="K303" i="9"/>
  <c r="J303" i="9"/>
  <c r="I303" i="9"/>
  <c r="N302" i="9"/>
  <c r="M302" i="9"/>
  <c r="L302" i="9"/>
  <c r="K302" i="9"/>
  <c r="J302" i="9"/>
  <c r="I302" i="9"/>
  <c r="N301" i="9"/>
  <c r="M301" i="9"/>
  <c r="L301" i="9"/>
  <c r="K301" i="9"/>
  <c r="J301" i="9"/>
  <c r="I301" i="9"/>
  <c r="N300" i="9"/>
  <c r="M300" i="9"/>
  <c r="L300" i="9"/>
  <c r="K300" i="9"/>
  <c r="J300" i="9"/>
  <c r="I300" i="9"/>
  <c r="N299" i="9"/>
  <c r="M299" i="9"/>
  <c r="L299" i="9"/>
  <c r="K299" i="9"/>
  <c r="J299" i="9"/>
  <c r="I299" i="9"/>
  <c r="N298" i="9"/>
  <c r="M298" i="9"/>
  <c r="L298" i="9"/>
  <c r="K298" i="9"/>
  <c r="J298" i="9"/>
  <c r="I298" i="9"/>
  <c r="N297" i="9"/>
  <c r="M297" i="9"/>
  <c r="L297" i="9"/>
  <c r="K297" i="9"/>
  <c r="J297" i="9"/>
  <c r="I297" i="9"/>
  <c r="N296" i="9"/>
  <c r="M296" i="9"/>
  <c r="L296" i="9"/>
  <c r="K296" i="9"/>
  <c r="J296" i="9"/>
  <c r="I296" i="9"/>
  <c r="N295" i="9"/>
  <c r="M295" i="9"/>
  <c r="L295" i="9"/>
  <c r="K295" i="9"/>
  <c r="J295" i="9"/>
  <c r="I295" i="9"/>
  <c r="N294" i="9"/>
  <c r="M294" i="9"/>
  <c r="L294" i="9"/>
  <c r="K294" i="9"/>
  <c r="J294" i="9"/>
  <c r="I294" i="9"/>
  <c r="N293" i="9"/>
  <c r="M293" i="9"/>
  <c r="L293" i="9"/>
  <c r="K293" i="9"/>
  <c r="J293" i="9"/>
  <c r="I293" i="9"/>
  <c r="N292" i="9"/>
  <c r="M292" i="9"/>
  <c r="L292" i="9"/>
  <c r="K292" i="9"/>
  <c r="J292" i="9"/>
  <c r="I292" i="9"/>
  <c r="N291" i="9"/>
  <c r="M291" i="9"/>
  <c r="L291" i="9"/>
  <c r="K291" i="9"/>
  <c r="J291" i="9"/>
  <c r="I291" i="9"/>
  <c r="N290" i="9"/>
  <c r="M290" i="9"/>
  <c r="L290" i="9"/>
  <c r="K290" i="9"/>
  <c r="J290" i="9"/>
  <c r="I290" i="9"/>
  <c r="N289" i="9"/>
  <c r="M289" i="9"/>
  <c r="L289" i="9"/>
  <c r="K289" i="9"/>
  <c r="J289" i="9"/>
  <c r="I289" i="9"/>
  <c r="N288" i="9"/>
  <c r="M288" i="9"/>
  <c r="L288" i="9"/>
  <c r="K288" i="9"/>
  <c r="J288" i="9"/>
  <c r="I288" i="9"/>
  <c r="N287" i="9"/>
  <c r="M287" i="9"/>
  <c r="L287" i="9"/>
  <c r="K287" i="9"/>
  <c r="J287" i="9"/>
  <c r="I287" i="9"/>
  <c r="N286" i="9"/>
  <c r="M286" i="9"/>
  <c r="L286" i="9"/>
  <c r="K286" i="9"/>
  <c r="J286" i="9"/>
  <c r="I286" i="9"/>
  <c r="N285" i="9"/>
  <c r="M285" i="9"/>
  <c r="L285" i="9"/>
  <c r="K285" i="9"/>
  <c r="J285" i="9"/>
  <c r="I285" i="9"/>
  <c r="N284" i="9"/>
  <c r="M284" i="9"/>
  <c r="L284" i="9"/>
  <c r="K284" i="9"/>
  <c r="J284" i="9"/>
  <c r="I284" i="9"/>
  <c r="N283" i="9"/>
  <c r="M283" i="9"/>
  <c r="L283" i="9"/>
  <c r="K283" i="9"/>
  <c r="J283" i="9"/>
  <c r="I283" i="9"/>
  <c r="N282" i="9"/>
  <c r="M282" i="9"/>
  <c r="L282" i="9"/>
  <c r="K282" i="9"/>
  <c r="J282" i="9"/>
  <c r="I282" i="9"/>
  <c r="N281" i="9"/>
  <c r="M281" i="9"/>
  <c r="L281" i="9"/>
  <c r="K281" i="9"/>
  <c r="J281" i="9"/>
  <c r="I281" i="9"/>
  <c r="N280" i="9"/>
  <c r="M280" i="9"/>
  <c r="L280" i="9"/>
  <c r="K280" i="9"/>
  <c r="J280" i="9"/>
  <c r="I280" i="9"/>
  <c r="N279" i="9"/>
  <c r="M279" i="9"/>
  <c r="L279" i="9"/>
  <c r="K279" i="9"/>
  <c r="J279" i="9"/>
  <c r="I279" i="9"/>
  <c r="N278" i="9"/>
  <c r="M278" i="9"/>
  <c r="L278" i="9"/>
  <c r="K278" i="9"/>
  <c r="J278" i="9"/>
  <c r="I278" i="9"/>
  <c r="N277" i="9"/>
  <c r="M277" i="9"/>
  <c r="L277" i="9"/>
  <c r="K277" i="9"/>
  <c r="J277" i="9"/>
  <c r="I277" i="9"/>
  <c r="N276" i="9"/>
  <c r="M276" i="9"/>
  <c r="L276" i="9"/>
  <c r="K276" i="9"/>
  <c r="J276" i="9"/>
  <c r="I276" i="9"/>
  <c r="N275" i="9"/>
  <c r="M275" i="9"/>
  <c r="L275" i="9"/>
  <c r="K275" i="9"/>
  <c r="J275" i="9"/>
  <c r="I275" i="9"/>
  <c r="N274" i="9"/>
  <c r="M274" i="9"/>
  <c r="L274" i="9"/>
  <c r="K274" i="9"/>
  <c r="J274" i="9"/>
  <c r="I274" i="9"/>
  <c r="N273" i="9"/>
  <c r="M273" i="9"/>
  <c r="L273" i="9"/>
  <c r="K273" i="9"/>
  <c r="J273" i="9"/>
  <c r="I273" i="9"/>
  <c r="N272" i="9"/>
  <c r="M272" i="9"/>
  <c r="L272" i="9"/>
  <c r="K272" i="9"/>
  <c r="J272" i="9"/>
  <c r="I272" i="9"/>
  <c r="N271" i="9"/>
  <c r="M271" i="9"/>
  <c r="L271" i="9"/>
  <c r="K271" i="9"/>
  <c r="J271" i="9"/>
  <c r="I271" i="9"/>
  <c r="N270" i="9"/>
  <c r="M270" i="9"/>
  <c r="L270" i="9"/>
  <c r="K270" i="9"/>
  <c r="J270" i="9"/>
  <c r="I270" i="9"/>
  <c r="N269" i="9"/>
  <c r="M269" i="9"/>
  <c r="L269" i="9"/>
  <c r="K269" i="9"/>
  <c r="J269" i="9"/>
  <c r="I269" i="9"/>
  <c r="N268" i="9"/>
  <c r="M268" i="9"/>
  <c r="L268" i="9"/>
  <c r="K268" i="9"/>
  <c r="J268" i="9"/>
  <c r="I268" i="9"/>
  <c r="N267" i="9"/>
  <c r="M267" i="9"/>
  <c r="L267" i="9"/>
  <c r="K267" i="9"/>
  <c r="J267" i="9"/>
  <c r="I267" i="9"/>
  <c r="N266" i="9"/>
  <c r="M266" i="9"/>
  <c r="L266" i="9"/>
  <c r="K266" i="9"/>
  <c r="J266" i="9"/>
  <c r="I266" i="9"/>
  <c r="N265" i="9"/>
  <c r="M265" i="9"/>
  <c r="L265" i="9"/>
  <c r="K265" i="9"/>
  <c r="J265" i="9"/>
  <c r="I265" i="9"/>
  <c r="N264" i="9"/>
  <c r="M264" i="9"/>
  <c r="L264" i="9"/>
  <c r="K264" i="9"/>
  <c r="J264" i="9"/>
  <c r="I264" i="9"/>
  <c r="N263" i="9"/>
  <c r="M263" i="9"/>
  <c r="L263" i="9"/>
  <c r="K263" i="9"/>
  <c r="J263" i="9"/>
  <c r="I263" i="9"/>
  <c r="N262" i="9"/>
  <c r="M262" i="9"/>
  <c r="L262" i="9"/>
  <c r="K262" i="9"/>
  <c r="J262" i="9"/>
  <c r="I262" i="9"/>
  <c r="N261" i="9"/>
  <c r="M261" i="9"/>
  <c r="L261" i="9"/>
  <c r="K261" i="9"/>
  <c r="J261" i="9"/>
  <c r="I261" i="9"/>
  <c r="N260" i="9"/>
  <c r="M260" i="9"/>
  <c r="L260" i="9"/>
  <c r="K260" i="9"/>
  <c r="J260" i="9"/>
  <c r="I260" i="9"/>
  <c r="N259" i="9"/>
  <c r="M259" i="9"/>
  <c r="L259" i="9"/>
  <c r="K259" i="9"/>
  <c r="J259" i="9"/>
  <c r="I259" i="9"/>
  <c r="N258" i="9"/>
  <c r="M258" i="9"/>
  <c r="L258" i="9"/>
  <c r="K258" i="9"/>
  <c r="J258" i="9"/>
  <c r="I258" i="9"/>
  <c r="N257" i="9"/>
  <c r="M257" i="9"/>
  <c r="L257" i="9"/>
  <c r="K257" i="9"/>
  <c r="J257" i="9"/>
  <c r="I257" i="9"/>
  <c r="N256" i="9"/>
  <c r="M256" i="9"/>
  <c r="L256" i="9"/>
  <c r="K256" i="9"/>
  <c r="J256" i="9"/>
  <c r="I256" i="9"/>
  <c r="N255" i="9"/>
  <c r="M255" i="9"/>
  <c r="L255" i="9"/>
  <c r="K255" i="9"/>
  <c r="J255" i="9"/>
  <c r="I255" i="9"/>
  <c r="N254" i="9"/>
  <c r="M254" i="9"/>
  <c r="L254" i="9"/>
  <c r="K254" i="9"/>
  <c r="J254" i="9"/>
  <c r="I254" i="9"/>
  <c r="N253" i="9"/>
  <c r="M253" i="9"/>
  <c r="L253" i="9"/>
  <c r="K253" i="9"/>
  <c r="J253" i="9"/>
  <c r="I253" i="9"/>
  <c r="N252" i="9"/>
  <c r="M252" i="9"/>
  <c r="L252" i="9"/>
  <c r="K252" i="9"/>
  <c r="J252" i="9"/>
  <c r="I252" i="9"/>
  <c r="N251" i="9"/>
  <c r="M251" i="9"/>
  <c r="L251" i="9"/>
  <c r="K251" i="9"/>
  <c r="J251" i="9"/>
  <c r="I251" i="9"/>
  <c r="N250" i="9"/>
  <c r="M250" i="9"/>
  <c r="L250" i="9"/>
  <c r="K250" i="9"/>
  <c r="J250" i="9"/>
  <c r="I250" i="9"/>
  <c r="N249" i="9"/>
  <c r="M249" i="9"/>
  <c r="L249" i="9"/>
  <c r="K249" i="9"/>
  <c r="J249" i="9"/>
  <c r="I249" i="9"/>
  <c r="N248" i="9"/>
  <c r="M248" i="9"/>
  <c r="L248" i="9"/>
  <c r="K248" i="9"/>
  <c r="J248" i="9"/>
  <c r="I248" i="9"/>
  <c r="N247" i="9"/>
  <c r="M247" i="9"/>
  <c r="L247" i="9"/>
  <c r="K247" i="9"/>
  <c r="J247" i="9"/>
  <c r="I247" i="9"/>
  <c r="N246" i="9"/>
  <c r="M246" i="9"/>
  <c r="L246" i="9"/>
  <c r="K246" i="9"/>
  <c r="J246" i="9"/>
  <c r="I246" i="9"/>
  <c r="N245" i="9"/>
  <c r="M245" i="9"/>
  <c r="L245" i="9"/>
  <c r="K245" i="9"/>
  <c r="J245" i="9"/>
  <c r="I245" i="9"/>
  <c r="N244" i="9"/>
  <c r="M244" i="9"/>
  <c r="L244" i="9"/>
  <c r="K244" i="9"/>
  <c r="J244" i="9"/>
  <c r="I244" i="9"/>
  <c r="N243" i="9"/>
  <c r="M243" i="9"/>
  <c r="L243" i="9"/>
  <c r="K243" i="9"/>
  <c r="J243" i="9"/>
  <c r="I243" i="9"/>
  <c r="N242" i="9"/>
  <c r="M242" i="9"/>
  <c r="L242" i="9"/>
  <c r="K242" i="9"/>
  <c r="J242" i="9"/>
  <c r="I242" i="9"/>
  <c r="N241" i="9"/>
  <c r="M241" i="9"/>
  <c r="L241" i="9"/>
  <c r="K241" i="9"/>
  <c r="J241" i="9"/>
  <c r="I241" i="9"/>
  <c r="N240" i="9"/>
  <c r="M240" i="9"/>
  <c r="L240" i="9"/>
  <c r="K240" i="9"/>
  <c r="J240" i="9"/>
  <c r="I240" i="9"/>
  <c r="N239" i="9"/>
  <c r="M239" i="9"/>
  <c r="L239" i="9"/>
  <c r="K239" i="9"/>
  <c r="J239" i="9"/>
  <c r="I239" i="9"/>
  <c r="N238" i="9"/>
  <c r="M238" i="9"/>
  <c r="L238" i="9"/>
  <c r="K238" i="9"/>
  <c r="J238" i="9"/>
  <c r="I238" i="9"/>
  <c r="N237" i="9"/>
  <c r="M237" i="9"/>
  <c r="L237" i="9"/>
  <c r="K237" i="9"/>
  <c r="J237" i="9"/>
  <c r="I237" i="9"/>
  <c r="N236" i="9"/>
  <c r="M236" i="9"/>
  <c r="L236" i="9"/>
  <c r="K236" i="9"/>
  <c r="J236" i="9"/>
  <c r="I236" i="9"/>
  <c r="N235" i="9"/>
  <c r="M235" i="9"/>
  <c r="L235" i="9"/>
  <c r="K235" i="9"/>
  <c r="J235" i="9"/>
  <c r="I235" i="9"/>
  <c r="N234" i="9"/>
  <c r="M234" i="9"/>
  <c r="L234" i="9"/>
  <c r="K234" i="9"/>
  <c r="J234" i="9"/>
  <c r="I234" i="9"/>
  <c r="N233" i="9"/>
  <c r="M233" i="9"/>
  <c r="L233" i="9"/>
  <c r="K233" i="9"/>
  <c r="J233" i="9"/>
  <c r="I233" i="9"/>
  <c r="N232" i="9"/>
  <c r="M232" i="9"/>
  <c r="L232" i="9"/>
  <c r="K232" i="9"/>
  <c r="J232" i="9"/>
  <c r="I232" i="9"/>
  <c r="N231" i="9"/>
  <c r="M231" i="9"/>
  <c r="L231" i="9"/>
  <c r="K231" i="9"/>
  <c r="J231" i="9"/>
  <c r="I231" i="9"/>
  <c r="N230" i="9"/>
  <c r="M230" i="9"/>
  <c r="L230" i="9"/>
  <c r="K230" i="9"/>
  <c r="J230" i="9"/>
  <c r="I230" i="9"/>
  <c r="N229" i="9"/>
  <c r="M229" i="9"/>
  <c r="L229" i="9"/>
  <c r="K229" i="9"/>
  <c r="J229" i="9"/>
  <c r="I229" i="9"/>
  <c r="N228" i="9"/>
  <c r="M228" i="9"/>
  <c r="L228" i="9"/>
  <c r="K228" i="9"/>
  <c r="J228" i="9"/>
  <c r="I228" i="9"/>
  <c r="N227" i="9"/>
  <c r="M227" i="9"/>
  <c r="L227" i="9"/>
  <c r="K227" i="9"/>
  <c r="J227" i="9"/>
  <c r="I227" i="9"/>
  <c r="N226" i="9"/>
  <c r="M226" i="9"/>
  <c r="L226" i="9"/>
  <c r="K226" i="9"/>
  <c r="J226" i="9"/>
  <c r="I226" i="9"/>
  <c r="N225" i="9"/>
  <c r="M225" i="9"/>
  <c r="L225" i="9"/>
  <c r="K225" i="9"/>
  <c r="J225" i="9"/>
  <c r="I225" i="9"/>
  <c r="N224" i="9"/>
  <c r="M224" i="9"/>
  <c r="L224" i="9"/>
  <c r="K224" i="9"/>
  <c r="J224" i="9"/>
  <c r="I224" i="9"/>
  <c r="N223" i="9"/>
  <c r="M223" i="9"/>
  <c r="L223" i="9"/>
  <c r="K223" i="9"/>
  <c r="J223" i="9"/>
  <c r="I223" i="9"/>
  <c r="N222" i="9"/>
  <c r="M222" i="9"/>
  <c r="L222" i="9"/>
  <c r="K222" i="9"/>
  <c r="J222" i="9"/>
  <c r="I222" i="9"/>
  <c r="N221" i="9"/>
  <c r="M221" i="9"/>
  <c r="L221" i="9"/>
  <c r="K221" i="9"/>
  <c r="J221" i="9"/>
  <c r="I221" i="9"/>
  <c r="N220" i="9"/>
  <c r="M220" i="9"/>
  <c r="L220" i="9"/>
  <c r="K220" i="9"/>
  <c r="J220" i="9"/>
  <c r="I220" i="9"/>
  <c r="N219" i="9"/>
  <c r="M219" i="9"/>
  <c r="L219" i="9"/>
  <c r="K219" i="9"/>
  <c r="J219" i="9"/>
  <c r="I219" i="9"/>
  <c r="N218" i="9"/>
  <c r="M218" i="9"/>
  <c r="L218" i="9"/>
  <c r="K218" i="9"/>
  <c r="J218" i="9"/>
  <c r="I218" i="9"/>
  <c r="N217" i="9"/>
  <c r="M217" i="9"/>
  <c r="L217" i="9"/>
  <c r="K217" i="9"/>
  <c r="J217" i="9"/>
  <c r="I217" i="9"/>
  <c r="N216" i="9"/>
  <c r="M216" i="9"/>
  <c r="L216" i="9"/>
  <c r="K216" i="9"/>
  <c r="J216" i="9"/>
  <c r="I216" i="9"/>
  <c r="N215" i="9"/>
  <c r="M215" i="9"/>
  <c r="L215" i="9"/>
  <c r="K215" i="9"/>
  <c r="J215" i="9"/>
  <c r="I215" i="9"/>
  <c r="N214" i="9"/>
  <c r="M214" i="9"/>
  <c r="L214" i="9"/>
  <c r="K214" i="9"/>
  <c r="J214" i="9"/>
  <c r="I214" i="9"/>
  <c r="N213" i="9"/>
  <c r="M213" i="9"/>
  <c r="L213" i="9"/>
  <c r="K213" i="9"/>
  <c r="J213" i="9"/>
  <c r="I213" i="9"/>
  <c r="N212" i="9"/>
  <c r="M212" i="9"/>
  <c r="L212" i="9"/>
  <c r="K212" i="9"/>
  <c r="J212" i="9"/>
  <c r="I212" i="9"/>
  <c r="N211" i="9"/>
  <c r="M211" i="9"/>
  <c r="L211" i="9"/>
  <c r="K211" i="9"/>
  <c r="J211" i="9"/>
  <c r="I211" i="9"/>
  <c r="N210" i="9"/>
  <c r="M210" i="9"/>
  <c r="L210" i="9"/>
  <c r="K210" i="9"/>
  <c r="J210" i="9"/>
  <c r="I210" i="9"/>
  <c r="N209" i="9"/>
  <c r="M209" i="9"/>
  <c r="L209" i="9"/>
  <c r="K209" i="9"/>
  <c r="J209" i="9"/>
  <c r="I209" i="9"/>
  <c r="N208" i="9"/>
  <c r="M208" i="9"/>
  <c r="L208" i="9"/>
  <c r="K208" i="9"/>
  <c r="J208" i="9"/>
  <c r="I208" i="9"/>
  <c r="N207" i="9"/>
  <c r="M207" i="9"/>
  <c r="L207" i="9"/>
  <c r="K207" i="9"/>
  <c r="J207" i="9"/>
  <c r="I207" i="9"/>
  <c r="N206" i="9"/>
  <c r="M206" i="9"/>
  <c r="L206" i="9"/>
  <c r="K206" i="9"/>
  <c r="J206" i="9"/>
  <c r="I206" i="9"/>
  <c r="N205" i="9"/>
  <c r="M205" i="9"/>
  <c r="L205" i="9"/>
  <c r="K205" i="9"/>
  <c r="J205" i="9"/>
  <c r="I205" i="9"/>
  <c r="N204" i="9"/>
  <c r="M204" i="9"/>
  <c r="L204" i="9"/>
  <c r="K204" i="9"/>
  <c r="J204" i="9"/>
  <c r="I204" i="9"/>
  <c r="N203" i="9"/>
  <c r="M203" i="9"/>
  <c r="L203" i="9"/>
  <c r="K203" i="9"/>
  <c r="J203" i="9"/>
  <c r="I203" i="9"/>
  <c r="N202" i="9"/>
  <c r="M202" i="9"/>
  <c r="L202" i="9"/>
  <c r="K202" i="9"/>
  <c r="J202" i="9"/>
  <c r="I202" i="9"/>
  <c r="N201" i="9"/>
  <c r="M201" i="9"/>
  <c r="L201" i="9"/>
  <c r="K201" i="9"/>
  <c r="J201" i="9"/>
  <c r="I201" i="9"/>
  <c r="N200" i="9"/>
  <c r="M200" i="9"/>
  <c r="L200" i="9"/>
  <c r="K200" i="9"/>
  <c r="J200" i="9"/>
  <c r="I200" i="9"/>
  <c r="N199" i="9"/>
  <c r="M199" i="9"/>
  <c r="L199" i="9"/>
  <c r="K199" i="9"/>
  <c r="J199" i="9"/>
  <c r="I199" i="9"/>
  <c r="N198" i="9"/>
  <c r="M198" i="9"/>
  <c r="L198" i="9"/>
  <c r="K198" i="9"/>
  <c r="J198" i="9"/>
  <c r="I198" i="9"/>
  <c r="N197" i="9"/>
  <c r="M197" i="9"/>
  <c r="L197" i="9"/>
  <c r="K197" i="9"/>
  <c r="J197" i="9"/>
  <c r="I197" i="9"/>
  <c r="N196" i="9"/>
  <c r="M196" i="9"/>
  <c r="L196" i="9"/>
  <c r="K196" i="9"/>
  <c r="J196" i="9"/>
  <c r="I196" i="9"/>
  <c r="N195" i="9"/>
  <c r="M195" i="9"/>
  <c r="L195" i="9"/>
  <c r="K195" i="9"/>
  <c r="J195" i="9"/>
  <c r="I195" i="9"/>
  <c r="N194" i="9"/>
  <c r="M194" i="9"/>
  <c r="L194" i="9"/>
  <c r="K194" i="9"/>
  <c r="J194" i="9"/>
  <c r="I194" i="9"/>
  <c r="N193" i="9"/>
  <c r="M193" i="9"/>
  <c r="L193" i="9"/>
  <c r="K193" i="9"/>
  <c r="J193" i="9"/>
  <c r="I193" i="9"/>
  <c r="N192" i="9"/>
  <c r="M192" i="9"/>
  <c r="L192" i="9"/>
  <c r="K192" i="9"/>
  <c r="J192" i="9"/>
  <c r="I192" i="9"/>
  <c r="N191" i="9"/>
  <c r="M191" i="9"/>
  <c r="L191" i="9"/>
  <c r="K191" i="9"/>
  <c r="J191" i="9"/>
  <c r="I191" i="9"/>
  <c r="N190" i="9"/>
  <c r="M190" i="9"/>
  <c r="L190" i="9"/>
  <c r="K190" i="9"/>
  <c r="J190" i="9"/>
  <c r="I190" i="9"/>
  <c r="N189" i="9"/>
  <c r="M189" i="9"/>
  <c r="L189" i="9"/>
  <c r="K189" i="9"/>
  <c r="J189" i="9"/>
  <c r="I189" i="9"/>
  <c r="N188" i="9"/>
  <c r="M188" i="9"/>
  <c r="L188" i="9"/>
  <c r="K188" i="9"/>
  <c r="J188" i="9"/>
  <c r="I188" i="9"/>
  <c r="N187" i="9"/>
  <c r="M187" i="9"/>
  <c r="L187" i="9"/>
  <c r="K187" i="9"/>
  <c r="J187" i="9"/>
  <c r="I187" i="9"/>
  <c r="N186" i="9"/>
  <c r="M186" i="9"/>
  <c r="L186" i="9"/>
  <c r="K186" i="9"/>
  <c r="J186" i="9"/>
  <c r="I186" i="9"/>
  <c r="N185" i="9"/>
  <c r="M185" i="9"/>
  <c r="L185" i="9"/>
  <c r="K185" i="9"/>
  <c r="J185" i="9"/>
  <c r="I185" i="9"/>
  <c r="N184" i="9"/>
  <c r="M184" i="9"/>
  <c r="L184" i="9"/>
  <c r="K184" i="9"/>
  <c r="J184" i="9"/>
  <c r="I184" i="9"/>
  <c r="N183" i="9"/>
  <c r="M183" i="9"/>
  <c r="L183" i="9"/>
  <c r="K183" i="9"/>
  <c r="J183" i="9"/>
  <c r="I183" i="9"/>
  <c r="N182" i="9"/>
  <c r="M182" i="9"/>
  <c r="L182" i="9"/>
  <c r="K182" i="9"/>
  <c r="J182" i="9"/>
  <c r="I182" i="9"/>
  <c r="N181" i="9"/>
  <c r="M181" i="9"/>
  <c r="L181" i="9"/>
  <c r="K181" i="9"/>
  <c r="J181" i="9"/>
  <c r="I181" i="9"/>
  <c r="N180" i="9"/>
  <c r="M180" i="9"/>
  <c r="L180" i="9"/>
  <c r="K180" i="9"/>
  <c r="J180" i="9"/>
  <c r="I180" i="9"/>
  <c r="N179" i="9"/>
  <c r="M179" i="9"/>
  <c r="L179" i="9"/>
  <c r="K179" i="9"/>
  <c r="J179" i="9"/>
  <c r="I179" i="9"/>
  <c r="N178" i="9"/>
  <c r="M178" i="9"/>
  <c r="L178" i="9"/>
  <c r="K178" i="9"/>
  <c r="J178" i="9"/>
  <c r="I178" i="9"/>
  <c r="N177" i="9"/>
  <c r="M177" i="9"/>
  <c r="L177" i="9"/>
  <c r="K177" i="9"/>
  <c r="J177" i="9"/>
  <c r="I177" i="9"/>
  <c r="N176" i="9"/>
  <c r="M176" i="9"/>
  <c r="L176" i="9"/>
  <c r="K176" i="9"/>
  <c r="J176" i="9"/>
  <c r="I176" i="9"/>
  <c r="N175" i="9"/>
  <c r="M175" i="9"/>
  <c r="L175" i="9"/>
  <c r="K175" i="9"/>
  <c r="J175" i="9"/>
  <c r="I175" i="9"/>
  <c r="N174" i="9"/>
  <c r="M174" i="9"/>
  <c r="L174" i="9"/>
  <c r="K174" i="9"/>
  <c r="J174" i="9"/>
  <c r="I174" i="9"/>
  <c r="N173" i="9"/>
  <c r="M173" i="9"/>
  <c r="L173" i="9"/>
  <c r="K173" i="9"/>
  <c r="J173" i="9"/>
  <c r="I173" i="9"/>
  <c r="N172" i="9"/>
  <c r="M172" i="9"/>
  <c r="L172" i="9"/>
  <c r="K172" i="9"/>
  <c r="J172" i="9"/>
  <c r="I172" i="9"/>
  <c r="N171" i="9"/>
  <c r="M171" i="9"/>
  <c r="L171" i="9"/>
  <c r="K171" i="9"/>
  <c r="J171" i="9"/>
  <c r="I171" i="9"/>
  <c r="N170" i="9"/>
  <c r="M170" i="9"/>
  <c r="L170" i="9"/>
  <c r="K170" i="9"/>
  <c r="J170" i="9"/>
  <c r="I170" i="9"/>
  <c r="N169" i="9"/>
  <c r="M169" i="9"/>
  <c r="L169" i="9"/>
  <c r="K169" i="9"/>
  <c r="J169" i="9"/>
  <c r="I169" i="9"/>
  <c r="N168" i="9"/>
  <c r="M168" i="9"/>
  <c r="L168" i="9"/>
  <c r="K168" i="9"/>
  <c r="J168" i="9"/>
  <c r="I168" i="9"/>
  <c r="N167" i="9"/>
  <c r="M167" i="9"/>
  <c r="L167" i="9"/>
  <c r="K167" i="9"/>
  <c r="J167" i="9"/>
  <c r="I167" i="9"/>
  <c r="N166" i="9"/>
  <c r="M166" i="9"/>
  <c r="L166" i="9"/>
  <c r="K166" i="9"/>
  <c r="J166" i="9"/>
  <c r="I166" i="9"/>
  <c r="N165" i="9"/>
  <c r="M165" i="9"/>
  <c r="L165" i="9"/>
  <c r="K165" i="9"/>
  <c r="J165" i="9"/>
  <c r="I165" i="9"/>
  <c r="N164" i="9"/>
  <c r="M164" i="9"/>
  <c r="L164" i="9"/>
  <c r="K164" i="9"/>
  <c r="J164" i="9"/>
  <c r="I164" i="9"/>
  <c r="N163" i="9"/>
  <c r="M163" i="9"/>
  <c r="L163" i="9"/>
  <c r="K163" i="9"/>
  <c r="J163" i="9"/>
  <c r="I163" i="9"/>
  <c r="N162" i="9"/>
  <c r="M162" i="9"/>
  <c r="L162" i="9"/>
  <c r="K162" i="9"/>
  <c r="J162" i="9"/>
  <c r="I162" i="9"/>
  <c r="N161" i="9"/>
  <c r="M161" i="9"/>
  <c r="L161" i="9"/>
  <c r="K161" i="9"/>
  <c r="J161" i="9"/>
  <c r="I161" i="9"/>
  <c r="N160" i="9"/>
  <c r="M160" i="9"/>
  <c r="L160" i="9"/>
  <c r="K160" i="9"/>
  <c r="J160" i="9"/>
  <c r="I160" i="9"/>
  <c r="N159" i="9"/>
  <c r="M159" i="9"/>
  <c r="L159" i="9"/>
  <c r="K159" i="9"/>
  <c r="J159" i="9"/>
  <c r="I159" i="9"/>
  <c r="N158" i="9"/>
  <c r="M158" i="9"/>
  <c r="L158" i="9"/>
  <c r="K158" i="9"/>
  <c r="J158" i="9"/>
  <c r="I158" i="9"/>
  <c r="N157" i="9"/>
  <c r="M157" i="9"/>
  <c r="L157" i="9"/>
  <c r="K157" i="9"/>
  <c r="J157" i="9"/>
  <c r="I157" i="9"/>
  <c r="N156" i="9"/>
  <c r="M156" i="9"/>
  <c r="L156" i="9"/>
  <c r="K156" i="9"/>
  <c r="J156" i="9"/>
  <c r="I156" i="9"/>
  <c r="N155" i="9"/>
  <c r="M155" i="9"/>
  <c r="L155" i="9"/>
  <c r="K155" i="9"/>
  <c r="J155" i="9"/>
  <c r="I155" i="9"/>
  <c r="N154" i="9"/>
  <c r="M154" i="9"/>
  <c r="L154" i="9"/>
  <c r="K154" i="9"/>
  <c r="J154" i="9"/>
  <c r="I154" i="9"/>
  <c r="N153" i="9"/>
  <c r="M153" i="9"/>
  <c r="L153" i="9"/>
  <c r="K153" i="9"/>
  <c r="J153" i="9"/>
  <c r="I153" i="9"/>
  <c r="N152" i="9"/>
  <c r="M152" i="9"/>
  <c r="L152" i="9"/>
  <c r="K152" i="9"/>
  <c r="J152" i="9"/>
  <c r="I152" i="9"/>
  <c r="N151" i="9"/>
  <c r="M151" i="9"/>
  <c r="L151" i="9"/>
  <c r="K151" i="9"/>
  <c r="J151" i="9"/>
  <c r="I151" i="9"/>
  <c r="N150" i="9"/>
  <c r="M150" i="9"/>
  <c r="L150" i="9"/>
  <c r="K150" i="9"/>
  <c r="J150" i="9"/>
  <c r="I150" i="9"/>
  <c r="N149" i="9"/>
  <c r="M149" i="9"/>
  <c r="L149" i="9"/>
  <c r="K149" i="9"/>
  <c r="J149" i="9"/>
  <c r="I149" i="9"/>
  <c r="N148" i="9"/>
  <c r="M148" i="9"/>
  <c r="L148" i="9"/>
  <c r="K148" i="9"/>
  <c r="J148" i="9"/>
  <c r="I148" i="9"/>
  <c r="N147" i="9"/>
  <c r="M147" i="9"/>
  <c r="L147" i="9"/>
  <c r="K147" i="9"/>
  <c r="J147" i="9"/>
  <c r="I147" i="9"/>
  <c r="N146" i="9"/>
  <c r="M146" i="9"/>
  <c r="L146" i="9"/>
  <c r="K146" i="9"/>
  <c r="J146" i="9"/>
  <c r="I146" i="9"/>
  <c r="N145" i="9"/>
  <c r="M145" i="9"/>
  <c r="L145" i="9"/>
  <c r="K145" i="9"/>
  <c r="J145" i="9"/>
  <c r="I145" i="9"/>
  <c r="N144" i="9"/>
  <c r="M144" i="9"/>
  <c r="L144" i="9"/>
  <c r="K144" i="9"/>
  <c r="J144" i="9"/>
  <c r="I144" i="9"/>
  <c r="N143" i="9"/>
  <c r="M143" i="9"/>
  <c r="L143" i="9"/>
  <c r="K143" i="9"/>
  <c r="J143" i="9"/>
  <c r="I143" i="9"/>
  <c r="N142" i="9"/>
  <c r="M142" i="9"/>
  <c r="L142" i="9"/>
  <c r="K142" i="9"/>
  <c r="J142" i="9"/>
  <c r="I142" i="9"/>
  <c r="N141" i="9"/>
  <c r="M141" i="9"/>
  <c r="L141" i="9"/>
  <c r="K141" i="9"/>
  <c r="J141" i="9"/>
  <c r="I141" i="9"/>
  <c r="N140" i="9"/>
  <c r="M140" i="9"/>
  <c r="L140" i="9"/>
  <c r="K140" i="9"/>
  <c r="J140" i="9"/>
  <c r="I140" i="9"/>
  <c r="N139" i="9"/>
  <c r="M139" i="9"/>
  <c r="L139" i="9"/>
  <c r="K139" i="9"/>
  <c r="J139" i="9"/>
  <c r="I139" i="9"/>
  <c r="N138" i="9"/>
  <c r="M138" i="9"/>
  <c r="L138" i="9"/>
  <c r="K138" i="9"/>
  <c r="J138" i="9"/>
  <c r="I138" i="9"/>
  <c r="N137" i="9"/>
  <c r="M137" i="9"/>
  <c r="L137" i="9"/>
  <c r="K137" i="9"/>
  <c r="J137" i="9"/>
  <c r="I137" i="9"/>
  <c r="N136" i="9"/>
  <c r="M136" i="9"/>
  <c r="L136" i="9"/>
  <c r="K136" i="9"/>
  <c r="J136" i="9"/>
  <c r="I136" i="9"/>
  <c r="N135" i="9"/>
  <c r="M135" i="9"/>
  <c r="L135" i="9"/>
  <c r="K135" i="9"/>
  <c r="J135" i="9"/>
  <c r="I135" i="9"/>
  <c r="N134" i="9"/>
  <c r="M134" i="9"/>
  <c r="L134" i="9"/>
  <c r="K134" i="9"/>
  <c r="J134" i="9"/>
  <c r="I134" i="9"/>
  <c r="N133" i="9"/>
  <c r="M133" i="9"/>
  <c r="L133" i="9"/>
  <c r="K133" i="9"/>
  <c r="J133" i="9"/>
  <c r="I133" i="9"/>
  <c r="N132" i="9"/>
  <c r="M132" i="9"/>
  <c r="L132" i="9"/>
  <c r="K132" i="9"/>
  <c r="J132" i="9"/>
  <c r="I132" i="9"/>
  <c r="N131" i="9"/>
  <c r="M131" i="9"/>
  <c r="L131" i="9"/>
  <c r="K131" i="9"/>
  <c r="J131" i="9"/>
  <c r="I131" i="9"/>
  <c r="N130" i="9"/>
  <c r="M130" i="9"/>
  <c r="L130" i="9"/>
  <c r="K130" i="9"/>
  <c r="J130" i="9"/>
  <c r="I130" i="9"/>
  <c r="N129" i="9"/>
  <c r="M129" i="9"/>
  <c r="L129" i="9"/>
  <c r="K129" i="9"/>
  <c r="J129" i="9"/>
  <c r="I129" i="9"/>
  <c r="N128" i="9"/>
  <c r="M128" i="9"/>
  <c r="L128" i="9"/>
  <c r="K128" i="9"/>
  <c r="J128" i="9"/>
  <c r="I128" i="9"/>
  <c r="N127" i="9"/>
  <c r="M127" i="9"/>
  <c r="L127" i="9"/>
  <c r="K127" i="9"/>
  <c r="J127" i="9"/>
  <c r="I127" i="9"/>
  <c r="N126" i="9"/>
  <c r="M126" i="9"/>
  <c r="L126" i="9"/>
  <c r="K126" i="9"/>
  <c r="J126" i="9"/>
  <c r="I126" i="9"/>
  <c r="N125" i="9"/>
  <c r="M125" i="9"/>
  <c r="L125" i="9"/>
  <c r="K125" i="9"/>
  <c r="J125" i="9"/>
  <c r="I125" i="9"/>
  <c r="N124" i="9"/>
  <c r="M124" i="9"/>
  <c r="L124" i="9"/>
  <c r="K124" i="9"/>
  <c r="J124" i="9"/>
  <c r="I124" i="9"/>
  <c r="N123" i="9"/>
  <c r="M123" i="9"/>
  <c r="L123" i="9"/>
  <c r="K123" i="9"/>
  <c r="J123" i="9"/>
  <c r="I123" i="9"/>
  <c r="N122" i="9"/>
  <c r="M122" i="9"/>
  <c r="L122" i="9"/>
  <c r="K122" i="9"/>
  <c r="J122" i="9"/>
  <c r="I122" i="9"/>
  <c r="N121" i="9"/>
  <c r="M121" i="9"/>
  <c r="L121" i="9"/>
  <c r="K121" i="9"/>
  <c r="J121" i="9"/>
  <c r="I121" i="9"/>
  <c r="N120" i="9"/>
  <c r="M120" i="9"/>
  <c r="L120" i="9"/>
  <c r="K120" i="9"/>
  <c r="J120" i="9"/>
  <c r="I120" i="9"/>
  <c r="N119" i="9"/>
  <c r="M119" i="9"/>
  <c r="L119" i="9"/>
  <c r="K119" i="9"/>
  <c r="J119" i="9"/>
  <c r="I119" i="9"/>
  <c r="N118" i="9"/>
  <c r="M118" i="9"/>
  <c r="L118" i="9"/>
  <c r="K118" i="9"/>
  <c r="J118" i="9"/>
  <c r="I118" i="9"/>
  <c r="N117" i="9"/>
  <c r="M117" i="9"/>
  <c r="L117" i="9"/>
  <c r="K117" i="9"/>
  <c r="J117" i="9"/>
  <c r="I117" i="9"/>
  <c r="N116" i="9"/>
  <c r="M116" i="9"/>
  <c r="L116" i="9"/>
  <c r="K116" i="9"/>
  <c r="J116" i="9"/>
  <c r="I116" i="9"/>
  <c r="N115" i="9"/>
  <c r="M115" i="9"/>
  <c r="L115" i="9"/>
  <c r="K115" i="9"/>
  <c r="J115" i="9"/>
  <c r="I115" i="9"/>
  <c r="N114" i="9"/>
  <c r="M114" i="9"/>
  <c r="L114" i="9"/>
  <c r="K114" i="9"/>
  <c r="J114" i="9"/>
  <c r="I114" i="9"/>
  <c r="N113" i="9"/>
  <c r="M113" i="9"/>
  <c r="L113" i="9"/>
  <c r="K113" i="9"/>
  <c r="J113" i="9"/>
  <c r="I113" i="9"/>
  <c r="N112" i="9"/>
  <c r="M112" i="9"/>
  <c r="L112" i="9"/>
  <c r="K112" i="9"/>
  <c r="J112" i="9"/>
  <c r="I112" i="9"/>
  <c r="N111" i="9"/>
  <c r="M111" i="9"/>
  <c r="L111" i="9"/>
  <c r="K111" i="9"/>
  <c r="J111" i="9"/>
  <c r="I111" i="9"/>
  <c r="N110" i="9"/>
  <c r="M110" i="9"/>
  <c r="L110" i="9"/>
  <c r="K110" i="9"/>
  <c r="J110" i="9"/>
  <c r="I110" i="9"/>
  <c r="N109" i="9"/>
  <c r="M109" i="9"/>
  <c r="L109" i="9"/>
  <c r="K109" i="9"/>
  <c r="J109" i="9"/>
  <c r="I109" i="9"/>
  <c r="N108" i="9"/>
  <c r="M108" i="9"/>
  <c r="L108" i="9"/>
  <c r="K108" i="9"/>
  <c r="J108" i="9"/>
  <c r="I108" i="9"/>
  <c r="N107" i="9"/>
  <c r="M107" i="9"/>
  <c r="L107" i="9"/>
  <c r="K107" i="9"/>
  <c r="J107" i="9"/>
  <c r="I107" i="9"/>
  <c r="N106" i="9"/>
  <c r="M106" i="9"/>
  <c r="L106" i="9"/>
  <c r="K106" i="9"/>
  <c r="J106" i="9"/>
  <c r="I106" i="9"/>
  <c r="N105" i="9"/>
  <c r="M105" i="9"/>
  <c r="L105" i="9"/>
  <c r="K105" i="9"/>
  <c r="J105" i="9"/>
  <c r="I105" i="9"/>
  <c r="N104" i="9"/>
  <c r="M104" i="9"/>
  <c r="L104" i="9"/>
  <c r="K104" i="9"/>
  <c r="J104" i="9"/>
  <c r="I104" i="9"/>
  <c r="N103" i="9"/>
  <c r="M103" i="9"/>
  <c r="L103" i="9"/>
  <c r="K103" i="9"/>
  <c r="J103" i="9"/>
  <c r="I103" i="9"/>
  <c r="N102" i="9"/>
  <c r="M102" i="9"/>
  <c r="L102" i="9"/>
  <c r="K102" i="9"/>
  <c r="J102" i="9"/>
  <c r="I102" i="9"/>
  <c r="N101" i="9"/>
  <c r="M101" i="9"/>
  <c r="L101" i="9"/>
  <c r="K101" i="9"/>
  <c r="J101" i="9"/>
  <c r="I101" i="9"/>
  <c r="N100" i="9"/>
  <c r="M100" i="9"/>
  <c r="L100" i="9"/>
  <c r="K100" i="9"/>
  <c r="J100" i="9"/>
  <c r="I100" i="9"/>
  <c r="N99" i="9"/>
  <c r="M99" i="9"/>
  <c r="L99" i="9"/>
  <c r="K99" i="9"/>
  <c r="J99" i="9"/>
  <c r="I99" i="9"/>
  <c r="N98" i="9"/>
  <c r="M98" i="9"/>
  <c r="L98" i="9"/>
  <c r="K98" i="9"/>
  <c r="J98" i="9"/>
  <c r="I98" i="9"/>
  <c r="N97" i="9"/>
  <c r="M97" i="9"/>
  <c r="L97" i="9"/>
  <c r="K97" i="9"/>
  <c r="J97" i="9"/>
  <c r="I97" i="9"/>
  <c r="N96" i="9"/>
  <c r="M96" i="9"/>
  <c r="L96" i="9"/>
  <c r="K96" i="9"/>
  <c r="J96" i="9"/>
  <c r="I96" i="9"/>
  <c r="N95" i="9"/>
  <c r="M95" i="9"/>
  <c r="L95" i="9"/>
  <c r="K95" i="9"/>
  <c r="J95" i="9"/>
  <c r="I95" i="9"/>
  <c r="N94" i="9"/>
  <c r="M94" i="9"/>
  <c r="L94" i="9"/>
  <c r="K94" i="9"/>
  <c r="J94" i="9"/>
  <c r="I94" i="9"/>
  <c r="N93" i="9"/>
  <c r="M93" i="9"/>
  <c r="L93" i="9"/>
  <c r="K93" i="9"/>
  <c r="J93" i="9"/>
  <c r="I93" i="9"/>
  <c r="N92" i="9"/>
  <c r="M92" i="9"/>
  <c r="L92" i="9"/>
  <c r="K92" i="9"/>
  <c r="J92" i="9"/>
  <c r="I92" i="9"/>
  <c r="N91" i="9"/>
  <c r="M91" i="9"/>
  <c r="L91" i="9"/>
  <c r="K91" i="9"/>
  <c r="J91" i="9"/>
  <c r="I91" i="9"/>
  <c r="N90" i="9"/>
  <c r="M90" i="9"/>
  <c r="L90" i="9"/>
  <c r="K90" i="9"/>
  <c r="J90" i="9"/>
  <c r="I90" i="9"/>
  <c r="N89" i="9"/>
  <c r="M89" i="9"/>
  <c r="L89" i="9"/>
  <c r="K89" i="9"/>
  <c r="J89" i="9"/>
  <c r="I89" i="9"/>
  <c r="N88" i="9"/>
  <c r="M88" i="9"/>
  <c r="L88" i="9"/>
  <c r="K88" i="9"/>
  <c r="J88" i="9"/>
  <c r="I88" i="9"/>
  <c r="N87" i="9"/>
  <c r="M87" i="9"/>
  <c r="L87" i="9"/>
  <c r="K87" i="9"/>
  <c r="J87" i="9"/>
  <c r="I87" i="9"/>
  <c r="N86" i="9"/>
  <c r="M86" i="9"/>
  <c r="L86" i="9"/>
  <c r="K86" i="9"/>
  <c r="J86" i="9"/>
  <c r="I86" i="9"/>
  <c r="N85" i="9"/>
  <c r="M85" i="9"/>
  <c r="L85" i="9"/>
  <c r="K85" i="9"/>
  <c r="J85" i="9"/>
  <c r="I85" i="9"/>
  <c r="N84" i="9"/>
  <c r="M84" i="9"/>
  <c r="L84" i="9"/>
  <c r="K84" i="9"/>
  <c r="J84" i="9"/>
  <c r="I84" i="9"/>
  <c r="N83" i="9"/>
  <c r="M83" i="9"/>
  <c r="L83" i="9"/>
  <c r="K83" i="9"/>
  <c r="J83" i="9"/>
  <c r="I83" i="9"/>
  <c r="N82" i="9"/>
  <c r="M82" i="9"/>
  <c r="L82" i="9"/>
  <c r="K82" i="9"/>
  <c r="J82" i="9"/>
  <c r="I82" i="9"/>
  <c r="N81" i="9"/>
  <c r="M81" i="9"/>
  <c r="L81" i="9"/>
  <c r="K81" i="9"/>
  <c r="J81" i="9"/>
  <c r="I81" i="9"/>
  <c r="N80" i="9"/>
  <c r="M80" i="9"/>
  <c r="L80" i="9"/>
  <c r="K80" i="9"/>
  <c r="J80" i="9"/>
  <c r="I80" i="9"/>
  <c r="N79" i="9"/>
  <c r="M79" i="9"/>
  <c r="L79" i="9"/>
  <c r="K79" i="9"/>
  <c r="J79" i="9"/>
  <c r="I79" i="9"/>
  <c r="N78" i="9"/>
  <c r="M78" i="9"/>
  <c r="L78" i="9"/>
  <c r="K78" i="9"/>
  <c r="J78" i="9"/>
  <c r="I78" i="9"/>
  <c r="N77" i="9"/>
  <c r="M77" i="9"/>
  <c r="L77" i="9"/>
  <c r="K77" i="9"/>
  <c r="J77" i="9"/>
  <c r="I77" i="9"/>
  <c r="N76" i="9"/>
  <c r="M76" i="9"/>
  <c r="L76" i="9"/>
  <c r="K76" i="9"/>
  <c r="J76" i="9"/>
  <c r="I76" i="9"/>
  <c r="N75" i="9"/>
  <c r="M75" i="9"/>
  <c r="L75" i="9"/>
  <c r="K75" i="9"/>
  <c r="J75" i="9"/>
  <c r="I75" i="9"/>
  <c r="N74" i="9"/>
  <c r="M74" i="9"/>
  <c r="L74" i="9"/>
  <c r="K74" i="9"/>
  <c r="J74" i="9"/>
  <c r="I74" i="9"/>
  <c r="N73" i="9"/>
  <c r="M73" i="9"/>
  <c r="L73" i="9"/>
  <c r="K73" i="9"/>
  <c r="J73" i="9"/>
  <c r="I73" i="9"/>
  <c r="N72" i="9"/>
  <c r="M72" i="9"/>
  <c r="L72" i="9"/>
  <c r="K72" i="9"/>
  <c r="J72" i="9"/>
  <c r="I72" i="9"/>
  <c r="N71" i="9"/>
  <c r="M71" i="9"/>
  <c r="L71" i="9"/>
  <c r="K71" i="9"/>
  <c r="J71" i="9"/>
  <c r="I71" i="9"/>
  <c r="N70" i="9"/>
  <c r="M70" i="9"/>
  <c r="L70" i="9"/>
  <c r="K70" i="9"/>
  <c r="J70" i="9"/>
  <c r="I70" i="9"/>
  <c r="N69" i="9"/>
  <c r="M69" i="9"/>
  <c r="L69" i="9"/>
  <c r="K69" i="9"/>
  <c r="J69" i="9"/>
  <c r="I69" i="9"/>
  <c r="N68" i="9"/>
  <c r="M68" i="9"/>
  <c r="L68" i="9"/>
  <c r="K68" i="9"/>
  <c r="J68" i="9"/>
  <c r="I68" i="9"/>
  <c r="N67" i="9"/>
  <c r="M67" i="9"/>
  <c r="L67" i="9"/>
  <c r="K67" i="9"/>
  <c r="J67" i="9"/>
  <c r="I67" i="9"/>
  <c r="N66" i="9"/>
  <c r="M66" i="9"/>
  <c r="L66" i="9"/>
  <c r="K66" i="9"/>
  <c r="J66" i="9"/>
  <c r="I66" i="9"/>
  <c r="N65" i="9"/>
  <c r="M65" i="9"/>
  <c r="L65" i="9"/>
  <c r="K65" i="9"/>
  <c r="J65" i="9"/>
  <c r="I65" i="9"/>
  <c r="N64" i="9"/>
  <c r="M64" i="9"/>
  <c r="L64" i="9"/>
  <c r="K64" i="9"/>
  <c r="J64" i="9"/>
  <c r="I64" i="9"/>
  <c r="N63" i="9"/>
  <c r="M63" i="9"/>
  <c r="L63" i="9"/>
  <c r="K63" i="9"/>
  <c r="J63" i="9"/>
  <c r="I63" i="9"/>
  <c r="N62" i="9"/>
  <c r="M62" i="9"/>
  <c r="L62" i="9"/>
  <c r="K62" i="9"/>
  <c r="J62" i="9"/>
  <c r="I62" i="9"/>
  <c r="N61" i="9"/>
  <c r="M61" i="9"/>
  <c r="L61" i="9"/>
  <c r="K61" i="9"/>
  <c r="J61" i="9"/>
  <c r="I61" i="9"/>
  <c r="N60" i="9"/>
  <c r="M60" i="9"/>
  <c r="L60" i="9"/>
  <c r="K60" i="9"/>
  <c r="J60" i="9"/>
  <c r="I60" i="9"/>
  <c r="N59" i="9"/>
  <c r="M59" i="9"/>
  <c r="L59" i="9"/>
  <c r="K59" i="9"/>
  <c r="J59" i="9"/>
  <c r="I59" i="9"/>
  <c r="N58" i="9"/>
  <c r="M58" i="9"/>
  <c r="L58" i="9"/>
  <c r="K58" i="9"/>
  <c r="J58" i="9"/>
  <c r="I58" i="9"/>
  <c r="N57" i="9"/>
  <c r="M57" i="9"/>
  <c r="L57" i="9"/>
  <c r="K57" i="9"/>
  <c r="J57" i="9"/>
  <c r="I57" i="9"/>
  <c r="N56" i="9"/>
  <c r="M56" i="9"/>
  <c r="L56" i="9"/>
  <c r="K56" i="9"/>
  <c r="J56" i="9"/>
  <c r="I56" i="9"/>
  <c r="N55" i="9"/>
  <c r="M55" i="9"/>
  <c r="L55" i="9"/>
  <c r="K55" i="9"/>
  <c r="J55" i="9"/>
  <c r="I55" i="9"/>
  <c r="N54" i="9"/>
  <c r="M54" i="9"/>
  <c r="L54" i="9"/>
  <c r="K54" i="9"/>
  <c r="J54" i="9"/>
  <c r="I54" i="9"/>
  <c r="N53" i="9"/>
  <c r="M53" i="9"/>
  <c r="L53" i="9"/>
  <c r="K53" i="9"/>
  <c r="J53" i="9"/>
  <c r="I53" i="9"/>
  <c r="N52" i="9"/>
  <c r="M52" i="9"/>
  <c r="L52" i="9"/>
  <c r="K52" i="9"/>
  <c r="J52" i="9"/>
  <c r="I52" i="9"/>
  <c r="N51" i="9"/>
  <c r="M51" i="9"/>
  <c r="L51" i="9"/>
  <c r="K51" i="9"/>
  <c r="J51" i="9"/>
  <c r="I51" i="9"/>
  <c r="N50" i="9"/>
  <c r="M50" i="9"/>
  <c r="L50" i="9"/>
  <c r="K50" i="9"/>
  <c r="J50" i="9"/>
  <c r="I50" i="9"/>
  <c r="N49" i="9"/>
  <c r="M49" i="9"/>
  <c r="L49" i="9"/>
  <c r="K49" i="9"/>
  <c r="J49" i="9"/>
  <c r="I49" i="9"/>
  <c r="N48" i="9"/>
  <c r="M48" i="9"/>
  <c r="L48" i="9"/>
  <c r="K48" i="9"/>
  <c r="J48" i="9"/>
  <c r="I48" i="9"/>
  <c r="N47" i="9"/>
  <c r="M47" i="9"/>
  <c r="L47" i="9"/>
  <c r="K47" i="9"/>
  <c r="J47" i="9"/>
  <c r="I47" i="9"/>
  <c r="N46" i="9"/>
  <c r="M46" i="9"/>
  <c r="L46" i="9"/>
  <c r="K46" i="9"/>
  <c r="J46" i="9"/>
  <c r="I46" i="9"/>
  <c r="N45" i="9"/>
  <c r="M45" i="9"/>
  <c r="L45" i="9"/>
  <c r="K45" i="9"/>
  <c r="J45" i="9"/>
  <c r="I45" i="9"/>
  <c r="N44" i="9"/>
  <c r="M44" i="9"/>
  <c r="L44" i="9"/>
  <c r="K44" i="9"/>
  <c r="J44" i="9"/>
  <c r="I44" i="9"/>
  <c r="N43" i="9"/>
  <c r="M43" i="9"/>
  <c r="L43" i="9"/>
  <c r="K43" i="9"/>
  <c r="J43" i="9"/>
  <c r="I43" i="9"/>
  <c r="N42" i="9"/>
  <c r="M42" i="9"/>
  <c r="L42" i="9"/>
  <c r="K42" i="9"/>
  <c r="J42" i="9"/>
  <c r="I42" i="9"/>
  <c r="N41" i="9"/>
  <c r="M41" i="9"/>
  <c r="L41" i="9"/>
  <c r="K41" i="9"/>
  <c r="J41" i="9"/>
  <c r="I41" i="9"/>
  <c r="N40" i="9"/>
  <c r="M40" i="9"/>
  <c r="L40" i="9"/>
  <c r="K40" i="9"/>
  <c r="J40" i="9"/>
  <c r="I40" i="9"/>
  <c r="N39" i="9"/>
  <c r="M39" i="9"/>
  <c r="L39" i="9"/>
  <c r="K39" i="9"/>
  <c r="J39" i="9"/>
  <c r="I39" i="9"/>
  <c r="N38" i="9"/>
  <c r="M38" i="9"/>
  <c r="L38" i="9"/>
  <c r="K38" i="9"/>
  <c r="J38" i="9"/>
  <c r="I38" i="9"/>
  <c r="N37" i="9"/>
  <c r="M37" i="9"/>
  <c r="L37" i="9"/>
  <c r="K37" i="9"/>
  <c r="J37" i="9"/>
  <c r="I37" i="9"/>
  <c r="N36" i="9"/>
  <c r="M36" i="9"/>
  <c r="L36" i="9"/>
  <c r="K36" i="9"/>
  <c r="J36" i="9"/>
  <c r="I36" i="9"/>
  <c r="N35" i="9"/>
  <c r="M35" i="9"/>
  <c r="L35" i="9"/>
  <c r="K35" i="9"/>
  <c r="J35" i="9"/>
  <c r="I35" i="9"/>
  <c r="N34" i="9"/>
  <c r="M34" i="9"/>
  <c r="L34" i="9"/>
  <c r="K34" i="9"/>
  <c r="J34" i="9"/>
  <c r="I34" i="9"/>
  <c r="N33" i="9"/>
  <c r="M33" i="9"/>
  <c r="L33" i="9"/>
  <c r="K33" i="9"/>
  <c r="J33" i="9"/>
  <c r="I33" i="9"/>
  <c r="N32" i="9"/>
  <c r="M32" i="9"/>
  <c r="L32" i="9"/>
  <c r="K32" i="9"/>
  <c r="J32" i="9"/>
  <c r="I32" i="9"/>
  <c r="N31" i="9"/>
  <c r="M31" i="9"/>
  <c r="L31" i="9"/>
  <c r="K31" i="9"/>
  <c r="J31" i="9"/>
  <c r="I31" i="9"/>
  <c r="N30" i="9"/>
  <c r="M30" i="9"/>
  <c r="L30" i="9"/>
  <c r="K30" i="9"/>
  <c r="J30" i="9"/>
  <c r="I30" i="9"/>
  <c r="N29" i="9"/>
  <c r="M29" i="9"/>
  <c r="L29" i="9"/>
  <c r="K29" i="9"/>
  <c r="J29" i="9"/>
  <c r="I29" i="9"/>
  <c r="N28" i="9"/>
  <c r="M28" i="9"/>
  <c r="L28" i="9"/>
  <c r="K28" i="9"/>
  <c r="J28" i="9"/>
  <c r="I28" i="9"/>
  <c r="N27" i="9"/>
  <c r="M27" i="9"/>
  <c r="L27" i="9"/>
  <c r="K27" i="9"/>
  <c r="J27" i="9"/>
  <c r="I27" i="9"/>
  <c r="N26" i="9"/>
  <c r="M26" i="9"/>
  <c r="L26" i="9"/>
  <c r="K26" i="9"/>
  <c r="J26" i="9"/>
  <c r="I26" i="9"/>
  <c r="N25" i="9"/>
  <c r="M25" i="9"/>
  <c r="L25" i="9"/>
  <c r="K25" i="9"/>
  <c r="J25" i="9"/>
  <c r="I25" i="9"/>
  <c r="N24" i="9"/>
  <c r="M24" i="9"/>
  <c r="L24" i="9"/>
  <c r="K24" i="9"/>
  <c r="J24" i="9"/>
  <c r="I24" i="9"/>
  <c r="N23" i="9"/>
  <c r="M23" i="9"/>
  <c r="L23" i="9"/>
  <c r="K23" i="9"/>
  <c r="J23" i="9"/>
  <c r="I23" i="9"/>
  <c r="N22" i="9"/>
  <c r="M22" i="9"/>
  <c r="L22" i="9"/>
  <c r="K22" i="9"/>
  <c r="J22" i="9"/>
  <c r="I22" i="9"/>
  <c r="N21" i="9"/>
  <c r="M21" i="9"/>
  <c r="L21" i="9"/>
  <c r="K21" i="9"/>
  <c r="J21" i="9"/>
  <c r="I21" i="9"/>
  <c r="N20" i="9"/>
  <c r="M20" i="9"/>
  <c r="L20" i="9"/>
  <c r="K20" i="9"/>
  <c r="J20" i="9"/>
  <c r="I20" i="9"/>
  <c r="N19" i="9"/>
  <c r="M19" i="9"/>
  <c r="L19" i="9"/>
  <c r="K19" i="9"/>
  <c r="J19" i="9"/>
  <c r="I19" i="9"/>
  <c r="N18" i="9"/>
  <c r="M18" i="9"/>
  <c r="L18" i="9"/>
  <c r="K18" i="9"/>
  <c r="J18" i="9"/>
  <c r="I18" i="9"/>
  <c r="N17" i="9"/>
  <c r="M17" i="9"/>
  <c r="L17" i="9"/>
  <c r="K17" i="9"/>
  <c r="J17" i="9"/>
  <c r="I17" i="9"/>
  <c r="N16" i="9"/>
  <c r="M16" i="9"/>
  <c r="L16" i="9"/>
  <c r="K16" i="9"/>
  <c r="J16" i="9"/>
  <c r="I16" i="9"/>
  <c r="N15" i="9"/>
  <c r="M15" i="9"/>
  <c r="L15" i="9"/>
  <c r="K15" i="9"/>
  <c r="J15" i="9"/>
  <c r="I15" i="9"/>
  <c r="N14" i="9"/>
  <c r="M14" i="9"/>
  <c r="L14" i="9"/>
  <c r="K14" i="9"/>
  <c r="J14" i="9"/>
  <c r="I14" i="9"/>
  <c r="N13" i="9"/>
  <c r="M13" i="9"/>
  <c r="L13" i="9"/>
  <c r="K13" i="9"/>
  <c r="J13" i="9"/>
  <c r="I13" i="9"/>
  <c r="N12" i="9"/>
  <c r="M12" i="9"/>
  <c r="L12" i="9"/>
  <c r="K12" i="9"/>
  <c r="J12" i="9"/>
  <c r="I12" i="9"/>
  <c r="N11" i="9"/>
  <c r="M11" i="9"/>
  <c r="L11" i="9"/>
  <c r="K11" i="9"/>
  <c r="J11" i="9"/>
  <c r="I11" i="9"/>
  <c r="N10" i="9"/>
  <c r="M10" i="9"/>
  <c r="L10" i="9"/>
  <c r="K10" i="9"/>
  <c r="J10" i="9"/>
  <c r="I10" i="9"/>
  <c r="N9" i="9"/>
  <c r="M9" i="9"/>
  <c r="L9" i="9"/>
  <c r="K9" i="9"/>
  <c r="J9" i="9"/>
  <c r="I9" i="9"/>
  <c r="N8" i="9"/>
  <c r="M8" i="9"/>
  <c r="L8" i="9"/>
  <c r="K8" i="9"/>
  <c r="J8" i="9"/>
  <c r="I8" i="9"/>
  <c r="N7" i="9"/>
  <c r="M7" i="9"/>
  <c r="L7" i="9"/>
  <c r="K7" i="9"/>
  <c r="J7" i="9"/>
  <c r="I7" i="9"/>
  <c r="N6" i="9"/>
  <c r="M6" i="9"/>
  <c r="L6" i="9"/>
  <c r="K6" i="9"/>
  <c r="J6" i="9"/>
  <c r="I6" i="9"/>
  <c r="N5" i="9"/>
  <c r="M5" i="9"/>
  <c r="L5" i="9"/>
  <c r="K5" i="9"/>
  <c r="J5" i="9"/>
  <c r="I5" i="9"/>
  <c r="N4" i="9"/>
  <c r="M4" i="9"/>
  <c r="L4" i="9"/>
  <c r="K4" i="9"/>
  <c r="J4" i="9"/>
  <c r="I4" i="9"/>
  <c r="N3" i="9"/>
  <c r="M3" i="9"/>
  <c r="L3" i="9"/>
  <c r="K3" i="9"/>
  <c r="J3" i="9"/>
  <c r="I3" i="9"/>
  <c r="N2" i="9"/>
  <c r="M2" i="9"/>
  <c r="L2" i="9"/>
  <c r="K2" i="9"/>
  <c r="J2" i="9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3" i="3"/>
  <c r="H4" i="3"/>
  <c r="H5" i="3"/>
  <c r="H6" i="3"/>
  <c r="H7" i="3"/>
  <c r="H8" i="3"/>
  <c r="H9" i="3"/>
  <c r="H10" i="3"/>
  <c r="H2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H486" i="3" s="1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80" i="3"/>
  <c r="G81" i="3"/>
  <c r="G82" i="3"/>
  <c r="G83" i="3"/>
  <c r="G84" i="3"/>
  <c r="G85" i="3"/>
  <c r="G86" i="3"/>
  <c r="G87" i="3"/>
  <c r="G88" i="3"/>
  <c r="G89" i="3"/>
  <c r="H89" i="3" s="1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2" i="3"/>
  <c r="K26" i="7" a="1"/>
  <c r="K26" i="7"/>
  <c r="K27" i="7" a="1"/>
  <c r="K27" i="7"/>
  <c r="K28" i="7" a="1"/>
  <c r="K28" i="7"/>
  <c r="K29" i="7" a="1"/>
  <c r="K29" i="7"/>
  <c r="K30" i="7" a="1"/>
  <c r="K30" i="7" s="1"/>
  <c r="K31" i="7" a="1"/>
  <c r="K31" i="7"/>
  <c r="K32" i="7" a="1"/>
  <c r="K32" i="7"/>
  <c r="K33" i="7" a="1"/>
  <c r="K33" i="7"/>
  <c r="K34" i="7" a="1"/>
  <c r="K34" i="7"/>
  <c r="K35" i="7" a="1"/>
  <c r="K35" i="7"/>
  <c r="K36" i="7" a="1"/>
  <c r="K36" i="7"/>
  <c r="K37" i="7" a="1"/>
  <c r="K37" i="7"/>
  <c r="K38" i="7" a="1"/>
  <c r="K38" i="7"/>
  <c r="K39" i="7" a="1"/>
  <c r="K39" i="7"/>
  <c r="K40" i="7" a="1"/>
  <c r="K40" i="7"/>
  <c r="K41" i="7" a="1"/>
  <c r="K41" i="7" s="1"/>
  <c r="K42" i="7" a="1"/>
  <c r="K42" i="7"/>
  <c r="K43" i="7" a="1"/>
  <c r="K43" i="7"/>
  <c r="K44" i="7" a="1"/>
  <c r="K44" i="7"/>
  <c r="K45" i="7" a="1"/>
  <c r="K45" i="7"/>
  <c r="K46" i="7" a="1"/>
  <c r="K46" i="7"/>
  <c r="K47" i="7" a="1"/>
  <c r="K47" i="7"/>
  <c r="K48" i="7" a="1"/>
  <c r="K48" i="7"/>
  <c r="K49" i="7" a="1"/>
  <c r="K49" i="7"/>
  <c r="K50" i="7" a="1"/>
  <c r="K50" i="7"/>
  <c r="K51" i="7" a="1"/>
  <c r="K51" i="7"/>
  <c r="K52" i="7" a="1"/>
  <c r="K52" i="7" s="1"/>
  <c r="K53" i="7" a="1"/>
  <c r="K53" i="7"/>
  <c r="K54" i="7" a="1"/>
  <c r="K54" i="7"/>
  <c r="K55" i="7" a="1"/>
  <c r="K55" i="7"/>
  <c r="K56" i="7" a="1"/>
  <c r="K56" i="7"/>
  <c r="K57" i="7" a="1"/>
  <c r="K57" i="7"/>
  <c r="K58" i="7" a="1"/>
  <c r="K58" i="7"/>
  <c r="K59" i="7" a="1"/>
  <c r="K59" i="7"/>
  <c r="K60" i="7" a="1"/>
  <c r="K60" i="7"/>
  <c r="K61" i="7" a="1"/>
  <c r="K61" i="7"/>
  <c r="K62" i="7" a="1"/>
  <c r="K62" i="7"/>
  <c r="K63" i="7" a="1"/>
  <c r="K63" i="7" s="1"/>
  <c r="K64" i="7" a="1"/>
  <c r="K64" i="7"/>
  <c r="K65" i="7" a="1"/>
  <c r="K65" i="7"/>
  <c r="K66" i="7" a="1"/>
  <c r="K66" i="7"/>
  <c r="K67" i="7" a="1"/>
  <c r="K67" i="7"/>
  <c r="K68" i="7" a="1"/>
  <c r="K68" i="7"/>
  <c r="K69" i="7" a="1"/>
  <c r="K69" i="7"/>
  <c r="K70" i="7" a="1"/>
  <c r="K70" i="7"/>
  <c r="K71" i="7" a="1"/>
  <c r="K71" i="7"/>
  <c r="K72" i="7" a="1"/>
  <c r="K72" i="7"/>
  <c r="K73" i="7" a="1"/>
  <c r="K73" i="7"/>
  <c r="K74" i="7" a="1"/>
  <c r="K74" i="7" s="1"/>
  <c r="K75" i="7" a="1"/>
  <c r="K75" i="7"/>
  <c r="K76" i="7" a="1"/>
  <c r="K76" i="7"/>
  <c r="K77" i="7" a="1"/>
  <c r="K77" i="7"/>
  <c r="K78" i="7" a="1"/>
  <c r="K78" i="7"/>
  <c r="K79" i="7" a="1"/>
  <c r="K79" i="7"/>
  <c r="K80" i="7" a="1"/>
  <c r="K80" i="7"/>
  <c r="K81" i="7" a="1"/>
  <c r="K81" i="7" s="1"/>
  <c r="K82" i="7" a="1"/>
  <c r="K82" i="7"/>
  <c r="K83" i="7" a="1"/>
  <c r="K83" i="7"/>
  <c r="K84" i="7" a="1"/>
  <c r="K84" i="7"/>
  <c r="K85" i="7" a="1"/>
  <c r="K85" i="7" s="1"/>
  <c r="K86" i="7" a="1"/>
  <c r="K86" i="7"/>
  <c r="K87" i="7" a="1"/>
  <c r="K87" i="7"/>
  <c r="K88" i="7" a="1"/>
  <c r="K88" i="7"/>
  <c r="K89" i="7" a="1"/>
  <c r="K89" i="7"/>
  <c r="K90" i="7" a="1"/>
  <c r="K90" i="7"/>
  <c r="K91" i="7" a="1"/>
  <c r="K91" i="7"/>
  <c r="K92" i="7" a="1"/>
  <c r="K92" i="7" s="1"/>
  <c r="K93" i="7" a="1"/>
  <c r="K93" i="7"/>
  <c r="K94" i="7" a="1"/>
  <c r="K94" i="7"/>
  <c r="K95" i="7" a="1"/>
  <c r="K95" i="7"/>
  <c r="K96" i="7" a="1"/>
  <c r="K96" i="7" s="1"/>
  <c r="K97" i="7" a="1"/>
  <c r="K97" i="7"/>
  <c r="K98" i="7" a="1"/>
  <c r="K98" i="7"/>
  <c r="K99" i="7" a="1"/>
  <c r="K99" i="7"/>
  <c r="K100" i="7" a="1"/>
  <c r="K100" i="7"/>
  <c r="K101" i="7" a="1"/>
  <c r="K101" i="7"/>
  <c r="K102" i="7" a="1"/>
  <c r="K102" i="7"/>
  <c r="K103" i="7" a="1"/>
  <c r="K103" i="7" s="1"/>
  <c r="K104" i="7" a="1"/>
  <c r="K104" i="7"/>
  <c r="K105" i="7" a="1"/>
  <c r="K105" i="7"/>
  <c r="K106" i="7" a="1"/>
  <c r="K106" i="7"/>
  <c r="K107" i="7" a="1"/>
  <c r="K107" i="7" s="1"/>
  <c r="K108" i="7" a="1"/>
  <c r="K108" i="7"/>
  <c r="K109" i="7" a="1"/>
  <c r="K109" i="7"/>
  <c r="K110" i="7" a="1"/>
  <c r="K110" i="7"/>
  <c r="K111" i="7" a="1"/>
  <c r="K111" i="7"/>
  <c r="K112" i="7" a="1"/>
  <c r="K112" i="7"/>
  <c r="K113" i="7" a="1"/>
  <c r="K113" i="7"/>
  <c r="K114" i="7" a="1"/>
  <c r="K114" i="7" s="1"/>
  <c r="K115" i="7" a="1"/>
  <c r="K115" i="7"/>
  <c r="K116" i="7" a="1"/>
  <c r="K116" i="7"/>
  <c r="K117" i="7" a="1"/>
  <c r="K117" i="7"/>
  <c r="K118" i="7" a="1"/>
  <c r="K118" i="7" s="1"/>
  <c r="K119" i="7" a="1"/>
  <c r="K119" i="7"/>
  <c r="K120" i="7" a="1"/>
  <c r="K120" i="7"/>
  <c r="K121" i="7" a="1"/>
  <c r="K121" i="7"/>
  <c r="K122" i="7" a="1"/>
  <c r="K122" i="7"/>
  <c r="K123" i="7" a="1"/>
  <c r="K123" i="7"/>
  <c r="K124" i="7" a="1"/>
  <c r="K124" i="7" s="1"/>
  <c r="K125" i="7" a="1"/>
  <c r="K125" i="7" s="1"/>
  <c r="K126" i="7" a="1"/>
  <c r="K126" i="7"/>
  <c r="K127" i="7" a="1"/>
  <c r="K127" i="7"/>
  <c r="K128" i="7" a="1"/>
  <c r="K128" i="7"/>
  <c r="K129" i="7" a="1"/>
  <c r="K129" i="7" s="1"/>
  <c r="K130" i="7" a="1"/>
  <c r="K130" i="7"/>
  <c r="K131" i="7" a="1"/>
  <c r="K131" i="7"/>
  <c r="K132" i="7" a="1"/>
  <c r="K132" i="7"/>
  <c r="K133" i="7" a="1"/>
  <c r="K133" i="7"/>
  <c r="K134" i="7" a="1"/>
  <c r="K134" i="7"/>
  <c r="K135" i="7" a="1"/>
  <c r="K135" i="7"/>
  <c r="K136" i="7" a="1"/>
  <c r="K136" i="7" s="1"/>
  <c r="K137" i="7" a="1"/>
  <c r="K137" i="7"/>
  <c r="K138" i="7" a="1"/>
  <c r="K138" i="7"/>
  <c r="K139" i="7" a="1"/>
  <c r="K139" i="7"/>
  <c r="K140" i="7" a="1"/>
  <c r="K140" i="7" s="1"/>
  <c r="K141" i="7" a="1"/>
  <c r="K141" i="7"/>
  <c r="K142" i="7" a="1"/>
  <c r="K142" i="7"/>
  <c r="K143" i="7" a="1"/>
  <c r="K143" i="7"/>
  <c r="K144" i="7" a="1"/>
  <c r="K144" i="7"/>
  <c r="K145" i="7" a="1"/>
  <c r="K145" i="7"/>
  <c r="K146" i="7" a="1"/>
  <c r="K146" i="7"/>
  <c r="K147" i="7" a="1"/>
  <c r="K147" i="7" s="1"/>
  <c r="K148" i="7" a="1"/>
  <c r="K148" i="7"/>
  <c r="K149" i="7" a="1"/>
  <c r="K149" i="7"/>
  <c r="K150" i="7" a="1"/>
  <c r="K150" i="7"/>
  <c r="K151" i="7" a="1"/>
  <c r="K151" i="7" s="1"/>
  <c r="K152" i="7" a="1"/>
  <c r="K152" i="7"/>
  <c r="K153" i="7" a="1"/>
  <c r="K153" i="7"/>
  <c r="K154" i="7" a="1"/>
  <c r="K154" i="7"/>
  <c r="K155" i="7" a="1"/>
  <c r="K155" i="7"/>
  <c r="K156" i="7" a="1"/>
  <c r="K156" i="7"/>
  <c r="K157" i="7" a="1"/>
  <c r="K157" i="7"/>
  <c r="K158" i="7" a="1"/>
  <c r="K158" i="7" s="1"/>
  <c r="K159" i="7" a="1"/>
  <c r="K159" i="7"/>
  <c r="K160" i="7" a="1"/>
  <c r="K160" i="7"/>
  <c r="K161" i="7" a="1"/>
  <c r="K161" i="7"/>
  <c r="K162" i="7" a="1"/>
  <c r="K162" i="7" s="1"/>
  <c r="K163" i="7" a="1"/>
  <c r="K163" i="7"/>
  <c r="K164" i="7" a="1"/>
  <c r="K164" i="7"/>
  <c r="K165" i="7" a="1"/>
  <c r="K165" i="7"/>
  <c r="K166" i="7" a="1"/>
  <c r="K166" i="7"/>
  <c r="K167" i="7" a="1"/>
  <c r="K167" i="7"/>
  <c r="K168" i="7" a="1"/>
  <c r="K168" i="7"/>
  <c r="K169" i="7" a="1"/>
  <c r="K169" i="7" s="1"/>
  <c r="K170" i="7" a="1"/>
  <c r="K170" i="7"/>
  <c r="K171" i="7" a="1"/>
  <c r="K171" i="7"/>
  <c r="K172" i="7" a="1"/>
  <c r="K172" i="7"/>
  <c r="K173" i="7" a="1"/>
  <c r="K173" i="7" s="1"/>
  <c r="K174" i="7" a="1"/>
  <c r="K174" i="7"/>
  <c r="K175" i="7" a="1"/>
  <c r="K175" i="7"/>
  <c r="K176" i="7" a="1"/>
  <c r="K176" i="7"/>
  <c r="K177" i="7" a="1"/>
  <c r="K177" i="7"/>
  <c r="K178" i="7" a="1"/>
  <c r="K178" i="7"/>
  <c r="K179" i="7" a="1"/>
  <c r="K179" i="7"/>
  <c r="K180" i="7" a="1"/>
  <c r="K180" i="7" s="1"/>
  <c r="K181" i="7" a="1"/>
  <c r="K181" i="7"/>
  <c r="K182" i="7" a="1"/>
  <c r="K182" i="7"/>
  <c r="K183" i="7" a="1"/>
  <c r="K183" i="7"/>
  <c r="K184" i="7" a="1"/>
  <c r="K184" i="7" s="1"/>
  <c r="K185" i="7" a="1"/>
  <c r="K185" i="7"/>
  <c r="K186" i="7" a="1"/>
  <c r="K186" i="7"/>
  <c r="K187" i="7" a="1"/>
  <c r="K187" i="7"/>
  <c r="K188" i="7" a="1"/>
  <c r="K188" i="7"/>
  <c r="K189" i="7" a="1"/>
  <c r="K189" i="7"/>
  <c r="K190" i="7" a="1"/>
  <c r="K190" i="7"/>
  <c r="K191" i="7" a="1"/>
  <c r="K191" i="7" s="1"/>
  <c r="K192" i="7" a="1"/>
  <c r="K192" i="7"/>
  <c r="K193" i="7" a="1"/>
  <c r="K193" i="7"/>
  <c r="K194" i="7" a="1"/>
  <c r="K194" i="7"/>
  <c r="K195" i="7" a="1"/>
  <c r="K195" i="7" s="1"/>
  <c r="K196" i="7" a="1"/>
  <c r="K196" i="7"/>
  <c r="K197" i="7" a="1"/>
  <c r="K197" i="7"/>
  <c r="K198" i="7" a="1"/>
  <c r="K198" i="7"/>
  <c r="K199" i="7" a="1"/>
  <c r="K199" i="7"/>
  <c r="K200" i="7" a="1"/>
  <c r="K200" i="7"/>
  <c r="K201" i="7" a="1"/>
  <c r="K201" i="7"/>
  <c r="K202" i="7" a="1"/>
  <c r="K202" i="7" s="1"/>
  <c r="K203" i="7" a="1"/>
  <c r="K203" i="7"/>
  <c r="K204" i="7" a="1"/>
  <c r="K204" i="7"/>
  <c r="K205" i="7" a="1"/>
  <c r="K205" i="7"/>
  <c r="K206" i="7" a="1"/>
  <c r="K206" i="7" s="1"/>
  <c r="K207" i="7" a="1"/>
  <c r="K207" i="7"/>
  <c r="K208" i="7" a="1"/>
  <c r="K208" i="7"/>
  <c r="K209" i="7" a="1"/>
  <c r="K209" i="7"/>
  <c r="K210" i="7" a="1"/>
  <c r="K210" i="7"/>
  <c r="K211" i="7" a="1"/>
  <c r="K211" i="7"/>
  <c r="K212" i="7" a="1"/>
  <c r="K212" i="7"/>
  <c r="K213" i="7" a="1"/>
  <c r="K213" i="7" s="1"/>
  <c r="K214" i="7" a="1"/>
  <c r="K214" i="7"/>
  <c r="K215" i="7" a="1"/>
  <c r="K215" i="7"/>
  <c r="K216" i="7" a="1"/>
  <c r="K216" i="7"/>
  <c r="K217" i="7" a="1"/>
  <c r="K217" i="7" s="1"/>
  <c r="K218" i="7" a="1"/>
  <c r="K218" i="7"/>
  <c r="K219" i="7" a="1"/>
  <c r="K219" i="7"/>
  <c r="K220" i="7" a="1"/>
  <c r="K220" i="7"/>
  <c r="K221" i="7" a="1"/>
  <c r="K221" i="7"/>
  <c r="K222" i="7" a="1"/>
  <c r="K222" i="7"/>
  <c r="K223" i="7" a="1"/>
  <c r="K223" i="7"/>
  <c r="K224" i="7" a="1"/>
  <c r="K224" i="7" s="1"/>
  <c r="K225" i="7" a="1"/>
  <c r="K225" i="7" s="1"/>
  <c r="K226" i="7" a="1"/>
  <c r="K226" i="7"/>
  <c r="K227" i="7" a="1"/>
  <c r="K227" i="7"/>
  <c r="K228" i="7" a="1"/>
  <c r="K228" i="7" s="1"/>
  <c r="K229" i="7" a="1"/>
  <c r="K229" i="7"/>
  <c r="K230" i="7" a="1"/>
  <c r="K230" i="7"/>
  <c r="K231" i="7" a="1"/>
  <c r="K231" i="7"/>
  <c r="K232" i="7" a="1"/>
  <c r="K232" i="7"/>
  <c r="K233" i="7" a="1"/>
  <c r="K233" i="7"/>
  <c r="K234" i="7" a="1"/>
  <c r="K234" i="7"/>
  <c r="K235" i="7" a="1"/>
  <c r="K235" i="7" s="1"/>
  <c r="K236" i="7" a="1"/>
  <c r="K236" i="7" s="1"/>
  <c r="K237" i="7" a="1"/>
  <c r="K237" i="7"/>
  <c r="K238" i="7" a="1"/>
  <c r="K238" i="7"/>
  <c r="K239" i="7" a="1"/>
  <c r="K239" i="7" s="1"/>
  <c r="K240" i="7" a="1"/>
  <c r="K240" i="7"/>
  <c r="K241" i="7" a="1"/>
  <c r="K241" i="7"/>
  <c r="K242" i="7" a="1"/>
  <c r="K242" i="7"/>
  <c r="K243" i="7" a="1"/>
  <c r="K243" i="7"/>
  <c r="K244" i="7" a="1"/>
  <c r="K244" i="7"/>
  <c r="K245" i="7" a="1"/>
  <c r="K245" i="7"/>
  <c r="K246" i="7" a="1"/>
  <c r="K246" i="7" s="1"/>
  <c r="K247" i="7" a="1"/>
  <c r="K247" i="7" s="1"/>
  <c r="K248" i="7" a="1"/>
  <c r="K248" i="7"/>
  <c r="K249" i="7" a="1"/>
  <c r="K249" i="7"/>
  <c r="K250" i="7" a="1"/>
  <c r="K250" i="7" s="1"/>
  <c r="K251" i="7" a="1"/>
  <c r="K251" i="7"/>
  <c r="K252" i="7" a="1"/>
  <c r="K252" i="7"/>
  <c r="K253" i="7" a="1"/>
  <c r="K253" i="7"/>
  <c r="K254" i="7" a="1"/>
  <c r="K254" i="7"/>
  <c r="K255" i="7" a="1"/>
  <c r="K255" i="7"/>
  <c r="K256" i="7" a="1"/>
  <c r="K256" i="7"/>
  <c r="K257" i="7" a="1"/>
  <c r="K257" i="7" s="1"/>
  <c r="K258" i="7" a="1"/>
  <c r="K258" i="7" s="1"/>
  <c r="K259" i="7" a="1"/>
  <c r="K259" i="7"/>
  <c r="K260" i="7" a="1"/>
  <c r="K260" i="7"/>
  <c r="K261" i="7" a="1"/>
  <c r="K261" i="7" s="1"/>
  <c r="K262" i="7" a="1"/>
  <c r="K262" i="7"/>
  <c r="K263" i="7" a="1"/>
  <c r="K263" i="7"/>
  <c r="K264" i="7" a="1"/>
  <c r="K264" i="7"/>
  <c r="K265" i="7" a="1"/>
  <c r="K265" i="7"/>
  <c r="K266" i="7" a="1"/>
  <c r="K266" i="7"/>
  <c r="K267" i="7" a="1"/>
  <c r="K267" i="7"/>
  <c r="K268" i="7" a="1"/>
  <c r="K268" i="7" s="1"/>
  <c r="K269" i="7" a="1"/>
  <c r="K269" i="7" s="1"/>
  <c r="K270" i="7" a="1"/>
  <c r="K270" i="7"/>
  <c r="K271" i="7" a="1"/>
  <c r="K271" i="7"/>
  <c r="K272" i="7" a="1"/>
  <c r="K272" i="7" s="1"/>
  <c r="K273" i="7" a="1"/>
  <c r="K273" i="7"/>
  <c r="K274" i="7" a="1"/>
  <c r="K274" i="7"/>
  <c r="K275" i="7" a="1"/>
  <c r="K275" i="7"/>
  <c r="K276" i="7" a="1"/>
  <c r="K276" i="7"/>
  <c r="K277" i="7" a="1"/>
  <c r="K277" i="7"/>
  <c r="K278" i="7" a="1"/>
  <c r="K278" i="7"/>
  <c r="K279" i="7" a="1"/>
  <c r="K279" i="7" s="1"/>
  <c r="K280" i="7" a="1"/>
  <c r="K280" i="7" s="1"/>
  <c r="K281" i="7" a="1"/>
  <c r="K281" i="7"/>
  <c r="K282" i="7" a="1"/>
  <c r="K282" i="7"/>
  <c r="K283" i="7" a="1"/>
  <c r="K283" i="7" s="1"/>
  <c r="K284" i="7" a="1"/>
  <c r="K284" i="7"/>
  <c r="K285" i="7" a="1"/>
  <c r="K285" i="7"/>
  <c r="K286" i="7" a="1"/>
  <c r="K286" i="7"/>
  <c r="K287" i="7" a="1"/>
  <c r="K287" i="7"/>
  <c r="K288" i="7" a="1"/>
  <c r="K288" i="7"/>
  <c r="K289" i="7" a="1"/>
  <c r="K289" i="7"/>
  <c r="K290" i="7" a="1"/>
  <c r="K290" i="7" s="1"/>
  <c r="K291" i="7" a="1"/>
  <c r="K291" i="7" s="1"/>
  <c r="K292" i="7" a="1"/>
  <c r="K292" i="7"/>
  <c r="K293" i="7" a="1"/>
  <c r="K293" i="7"/>
  <c r="K294" i="7" a="1"/>
  <c r="K294" i="7" s="1"/>
  <c r="K295" i="7" a="1"/>
  <c r="K295" i="7"/>
  <c r="K296" i="7" a="1"/>
  <c r="K296" i="7"/>
  <c r="K297" i="7" a="1"/>
  <c r="K297" i="7"/>
  <c r="K298" i="7" a="1"/>
  <c r="K298" i="7"/>
  <c r="K299" i="7" a="1"/>
  <c r="K299" i="7"/>
  <c r="K300" i="7" a="1"/>
  <c r="K300" i="7"/>
  <c r="K301" i="7" a="1"/>
  <c r="K301" i="7" s="1"/>
  <c r="K302" i="7" a="1"/>
  <c r="K302" i="7" s="1"/>
  <c r="K303" i="7" a="1"/>
  <c r="K303" i="7"/>
  <c r="K304" i="7" a="1"/>
  <c r="K304" i="7"/>
  <c r="K305" i="7" a="1"/>
  <c r="K305" i="7" s="1"/>
  <c r="K306" i="7" a="1"/>
  <c r="K306" i="7"/>
  <c r="K307" i="7" a="1"/>
  <c r="K307" i="7"/>
  <c r="K308" i="7" a="1"/>
  <c r="K308" i="7"/>
  <c r="K309" i="7" a="1"/>
  <c r="K309" i="7"/>
  <c r="K310" i="7" a="1"/>
  <c r="K310" i="7"/>
  <c r="K311" i="7" a="1"/>
  <c r="K311" i="7"/>
  <c r="K312" i="7" a="1"/>
  <c r="K312" i="7" s="1"/>
  <c r="K313" i="7" a="1"/>
  <c r="K313" i="7" s="1"/>
  <c r="K314" i="7" a="1"/>
  <c r="K314" i="7"/>
  <c r="K315" i="7" a="1"/>
  <c r="K315" i="7"/>
  <c r="K316" i="7" a="1"/>
  <c r="K316" i="7" s="1"/>
  <c r="K317" i="7" a="1"/>
  <c r="K317" i="7"/>
  <c r="K318" i="7" a="1"/>
  <c r="K318" i="7"/>
  <c r="K319" i="7" a="1"/>
  <c r="K319" i="7"/>
  <c r="K320" i="7" a="1"/>
  <c r="K320" i="7"/>
  <c r="K321" i="7" a="1"/>
  <c r="K321" i="7"/>
  <c r="K322" i="7" a="1"/>
  <c r="K322" i="7"/>
  <c r="K323" i="7" a="1"/>
  <c r="K323" i="7" s="1"/>
  <c r="K324" i="7" a="1"/>
  <c r="K324" i="7" s="1"/>
  <c r="K325" i="7" a="1"/>
  <c r="K325" i="7"/>
  <c r="K326" i="7" a="1"/>
  <c r="K326" i="7"/>
  <c r="K327" i="7" a="1"/>
  <c r="K327" i="7" s="1"/>
  <c r="K328" i="7" a="1"/>
  <c r="K328" i="7"/>
  <c r="K329" i="7" a="1"/>
  <c r="K329" i="7"/>
  <c r="K330" i="7" a="1"/>
  <c r="K330" i="7"/>
  <c r="K331" i="7" a="1"/>
  <c r="K331" i="7"/>
  <c r="K332" i="7" a="1"/>
  <c r="K332" i="7"/>
  <c r="K333" i="7" a="1"/>
  <c r="K333" i="7"/>
  <c r="K334" i="7" a="1"/>
  <c r="K334" i="7" s="1"/>
  <c r="K335" i="7" a="1"/>
  <c r="K335" i="7" s="1"/>
  <c r="K336" i="7" a="1"/>
  <c r="K336" i="7"/>
  <c r="K337" i="7" a="1"/>
  <c r="K337" i="7"/>
  <c r="K338" i="7" a="1"/>
  <c r="K338" i="7" s="1"/>
  <c r="K339" i="7" a="1"/>
  <c r="K339" i="7"/>
  <c r="K340" i="7" a="1"/>
  <c r="K340" i="7"/>
  <c r="K341" i="7" a="1"/>
  <c r="K341" i="7"/>
  <c r="K342" i="7" a="1"/>
  <c r="K342" i="7"/>
  <c r="K343" i="7" a="1"/>
  <c r="K343" i="7"/>
  <c r="K344" i="7" a="1"/>
  <c r="K344" i="7"/>
  <c r="K345" i="7" a="1"/>
  <c r="K345" i="7" s="1"/>
  <c r="K346" i="7" a="1"/>
  <c r="K346" i="7" s="1"/>
  <c r="K347" i="7" a="1"/>
  <c r="K347" i="7"/>
  <c r="K348" i="7" a="1"/>
  <c r="K348" i="7"/>
  <c r="K349" i="7" a="1"/>
  <c r="K349" i="7" s="1"/>
  <c r="K350" i="7" a="1"/>
  <c r="K350" i="7"/>
  <c r="K351" i="7" a="1"/>
  <c r="K351" i="7"/>
  <c r="K352" i="7" a="1"/>
  <c r="K352" i="7"/>
  <c r="K353" i="7" a="1"/>
  <c r="K353" i="7"/>
  <c r="K354" i="7" a="1"/>
  <c r="K354" i="7"/>
  <c r="K355" i="7" a="1"/>
  <c r="K355" i="7"/>
  <c r="K356" i="7" a="1"/>
  <c r="K356" i="7" s="1"/>
  <c r="K357" i="7" a="1"/>
  <c r="K357" i="7" s="1"/>
  <c r="K358" i="7" a="1"/>
  <c r="K358" i="7"/>
  <c r="K359" i="7" a="1"/>
  <c r="K359" i="7"/>
  <c r="K360" i="7" a="1"/>
  <c r="K360" i="7" s="1"/>
  <c r="K361" i="7" a="1"/>
  <c r="K361" i="7"/>
  <c r="K362" i="7" a="1"/>
  <c r="K362" i="7"/>
  <c r="K363" i="7" a="1"/>
  <c r="K363" i="7"/>
  <c r="K364" i="7" a="1"/>
  <c r="K364" i="7"/>
  <c r="K365" i="7" a="1"/>
  <c r="K365" i="7"/>
  <c r="K366" i="7" a="1"/>
  <c r="K366" i="7"/>
  <c r="K367" i="7" a="1"/>
  <c r="K367" i="7" s="1"/>
  <c r="K368" i="7" a="1"/>
  <c r="K368" i="7" s="1"/>
  <c r="K369" i="7" a="1"/>
  <c r="K369" i="7"/>
  <c r="K370" i="7" a="1"/>
  <c r="K370" i="7"/>
  <c r="K371" i="7" a="1"/>
  <c r="K371" i="7" s="1"/>
  <c r="K372" i="7" a="1"/>
  <c r="K372" i="7"/>
  <c r="K373" i="7" a="1"/>
  <c r="K373" i="7"/>
  <c r="K374" i="7" a="1"/>
  <c r="K374" i="7"/>
  <c r="K375" i="7" a="1"/>
  <c r="K375" i="7"/>
  <c r="K376" i="7" a="1"/>
  <c r="K376" i="7"/>
  <c r="K377" i="7" a="1"/>
  <c r="K377" i="7"/>
  <c r="K378" i="7" a="1"/>
  <c r="K378" i="7" s="1"/>
  <c r="K379" i="7" a="1"/>
  <c r="K379" i="7" s="1"/>
  <c r="K380" i="7" a="1"/>
  <c r="K380" i="7"/>
  <c r="K381" i="7" a="1"/>
  <c r="K381" i="7"/>
  <c r="K382" i="7" a="1"/>
  <c r="K382" i="7" s="1"/>
  <c r="K383" i="7" a="1"/>
  <c r="K383" i="7"/>
  <c r="K384" i="7" a="1"/>
  <c r="K384" i="7"/>
  <c r="K385" i="7" a="1"/>
  <c r="K385" i="7"/>
  <c r="K386" i="7" a="1"/>
  <c r="K386" i="7"/>
  <c r="K387" i="7" a="1"/>
  <c r="K387" i="7"/>
  <c r="K388" i="7" a="1"/>
  <c r="K388" i="7"/>
  <c r="K389" i="7" a="1"/>
  <c r="K389" i="7" s="1"/>
  <c r="K390" i="7" a="1"/>
  <c r="K390" i="7" s="1"/>
  <c r="K391" i="7" a="1"/>
  <c r="K391" i="7"/>
  <c r="K392" i="7" a="1"/>
  <c r="K392" i="7"/>
  <c r="K393" i="7" a="1"/>
  <c r="K393" i="7" s="1"/>
  <c r="K394" i="7" a="1"/>
  <c r="K394" i="7"/>
  <c r="K395" i="7" a="1"/>
  <c r="K395" i="7"/>
  <c r="K396" i="7" a="1"/>
  <c r="K396" i="7"/>
  <c r="K397" i="7" a="1"/>
  <c r="K397" i="7"/>
  <c r="K398" i="7" a="1"/>
  <c r="K398" i="7"/>
  <c r="K399" i="7" a="1"/>
  <c r="K399" i="7"/>
  <c r="K400" i="7" a="1"/>
  <c r="K400" i="7" s="1"/>
  <c r="K401" i="7" a="1"/>
  <c r="K401" i="7" s="1"/>
  <c r="K402" i="7" a="1"/>
  <c r="K402" i="7"/>
  <c r="K403" i="7" a="1"/>
  <c r="K403" i="7"/>
  <c r="K404" i="7" a="1"/>
  <c r="K404" i="7" s="1"/>
  <c r="K405" i="7" a="1"/>
  <c r="K405" i="7"/>
  <c r="K406" i="7" a="1"/>
  <c r="K406" i="7"/>
  <c r="K407" i="7" a="1"/>
  <c r="K407" i="7"/>
  <c r="K408" i="7" a="1"/>
  <c r="K408" i="7"/>
  <c r="K409" i="7" a="1"/>
  <c r="K409" i="7"/>
  <c r="K410" i="7" a="1"/>
  <c r="K410" i="7"/>
  <c r="K411" i="7" a="1"/>
  <c r="K411" i="7" s="1"/>
  <c r="K412" i="7" a="1"/>
  <c r="K412" i="7" s="1"/>
  <c r="K413" i="7" a="1"/>
  <c r="K413" i="7"/>
  <c r="K414" i="7" a="1"/>
  <c r="K414" i="7"/>
  <c r="K415" i="7" a="1"/>
  <c r="K415" i="7" s="1"/>
  <c r="K416" i="7" a="1"/>
  <c r="K416" i="7"/>
  <c r="K417" i="7" a="1"/>
  <c r="K417" i="7"/>
  <c r="K418" i="7" a="1"/>
  <c r="K418" i="7"/>
  <c r="K419" i="7" a="1"/>
  <c r="K419" i="7"/>
  <c r="K420" i="7" a="1"/>
  <c r="K420" i="7"/>
  <c r="K421" i="7" a="1"/>
  <c r="K421" i="7"/>
  <c r="K422" i="7" a="1"/>
  <c r="K422" i="7" s="1"/>
  <c r="K423" i="7" a="1"/>
  <c r="K423" i="7" s="1"/>
  <c r="K424" i="7" a="1"/>
  <c r="K424" i="7"/>
  <c r="K425" i="7" a="1"/>
  <c r="K425" i="7"/>
  <c r="K426" i="7" a="1"/>
  <c r="K426" i="7" s="1"/>
  <c r="K427" i="7" a="1"/>
  <c r="K427" i="7"/>
  <c r="K428" i="7" a="1"/>
  <c r="K428" i="7"/>
  <c r="K429" i="7" a="1"/>
  <c r="K429" i="7"/>
  <c r="K430" i="7" a="1"/>
  <c r="K430" i="7"/>
  <c r="K431" i="7" a="1"/>
  <c r="K431" i="7"/>
  <c r="K432" i="7" a="1"/>
  <c r="K432" i="7"/>
  <c r="K433" i="7" a="1"/>
  <c r="K433" i="7" s="1"/>
  <c r="K434" i="7" a="1"/>
  <c r="K434" i="7" s="1"/>
  <c r="K435" i="7" a="1"/>
  <c r="K435" i="7"/>
  <c r="K436" i="7" a="1"/>
  <c r="K436" i="7"/>
  <c r="K437" i="7" a="1"/>
  <c r="K437" i="7" s="1"/>
  <c r="K438" i="7" a="1"/>
  <c r="K438" i="7"/>
  <c r="K439" i="7" a="1"/>
  <c r="K439" i="7"/>
  <c r="K440" i="7" a="1"/>
  <c r="K440" i="7"/>
  <c r="K441" i="7" a="1"/>
  <c r="K441" i="7"/>
  <c r="K442" i="7" a="1"/>
  <c r="K442" i="7"/>
  <c r="K443" i="7" a="1"/>
  <c r="K443" i="7"/>
  <c r="K444" i="7" a="1"/>
  <c r="K444" i="7" s="1"/>
  <c r="K445" i="7" a="1"/>
  <c r="K445" i="7" s="1"/>
  <c r="K446" i="7" a="1"/>
  <c r="K446" i="7"/>
  <c r="K447" i="7" a="1"/>
  <c r="K447" i="7"/>
  <c r="K448" i="7" a="1"/>
  <c r="K448" i="7" s="1"/>
  <c r="K449" i="7" a="1"/>
  <c r="K449" i="7"/>
  <c r="K450" i="7" a="1"/>
  <c r="K450" i="7"/>
  <c r="K451" i="7" a="1"/>
  <c r="K451" i="7"/>
  <c r="K452" i="7" a="1"/>
  <c r="K452" i="7"/>
  <c r="K453" i="7" a="1"/>
  <c r="K453" i="7"/>
  <c r="K454" i="7" a="1"/>
  <c r="K454" i="7"/>
  <c r="K455" i="7" a="1"/>
  <c r="K455" i="7" s="1"/>
  <c r="K456" i="7" a="1"/>
  <c r="K456" i="7" s="1"/>
  <c r="K457" i="7" a="1"/>
  <c r="K457" i="7"/>
  <c r="K458" i="7" a="1"/>
  <c r="K458" i="7"/>
  <c r="K459" i="7" a="1"/>
  <c r="K459" i="7" s="1"/>
  <c r="K460" i="7" a="1"/>
  <c r="K460" i="7"/>
  <c r="K461" i="7" a="1"/>
  <c r="K461" i="7"/>
  <c r="K462" i="7" a="1"/>
  <c r="K462" i="7"/>
  <c r="K463" i="7" a="1"/>
  <c r="K463" i="7"/>
  <c r="K464" i="7" a="1"/>
  <c r="K464" i="7"/>
  <c r="K465" i="7" a="1"/>
  <c r="K465" i="7"/>
  <c r="K466" i="7" a="1"/>
  <c r="K466" i="7" s="1"/>
  <c r="K467" i="7" a="1"/>
  <c r="K467" i="7" s="1"/>
  <c r="K468" i="7" a="1"/>
  <c r="K468" i="7"/>
  <c r="K469" i="7" a="1"/>
  <c r="K469" i="7"/>
  <c r="K470" i="7" a="1"/>
  <c r="K470" i="7" s="1"/>
  <c r="K471" i="7" a="1"/>
  <c r="K471" i="7"/>
  <c r="K472" i="7" a="1"/>
  <c r="K472" i="7"/>
  <c r="K473" i="7" a="1"/>
  <c r="K473" i="7"/>
  <c r="K474" i="7" a="1"/>
  <c r="K474" i="7"/>
  <c r="K475" i="7" a="1"/>
  <c r="K475" i="7"/>
  <c r="K476" i="7" a="1"/>
  <c r="K476" i="7"/>
  <c r="K477" i="7" a="1"/>
  <c r="K477" i="7" s="1"/>
  <c r="K478" i="7" a="1"/>
  <c r="K478" i="7" s="1"/>
  <c r="K479" i="7" a="1"/>
  <c r="K479" i="7"/>
  <c r="K480" i="7" a="1"/>
  <c r="K480" i="7"/>
  <c r="K481" i="7" a="1"/>
  <c r="K481" i="7" s="1"/>
  <c r="K482" i="7" a="1"/>
  <c r="K482" i="7"/>
  <c r="K483" i="7" a="1"/>
  <c r="K483" i="7"/>
  <c r="K484" i="7" a="1"/>
  <c r="K484" i="7"/>
  <c r="K485" i="7" a="1"/>
  <c r="K485" i="7"/>
  <c r="K486" i="7" a="1"/>
  <c r="K486" i="7"/>
  <c r="K487" i="7" a="1"/>
  <c r="K487" i="7"/>
  <c r="K488" i="7" a="1"/>
  <c r="K488" i="7" s="1"/>
  <c r="K489" i="7" a="1"/>
  <c r="K489" i="7" s="1"/>
  <c r="K490" i="7" a="1"/>
  <c r="K490" i="7"/>
  <c r="K491" i="7" a="1"/>
  <c r="K491" i="7"/>
  <c r="K492" i="7" a="1"/>
  <c r="K492" i="7" s="1"/>
  <c r="K493" i="7" a="1"/>
  <c r="K493" i="7"/>
  <c r="K494" i="7" a="1"/>
  <c r="K494" i="7"/>
  <c r="K495" i="7" a="1"/>
  <c r="K495" i="7"/>
  <c r="K496" i="7" a="1"/>
  <c r="K496" i="7"/>
  <c r="K497" i="7" a="1"/>
  <c r="K497" i="7"/>
  <c r="K498" i="7" a="1"/>
  <c r="K498" i="7"/>
  <c r="K499" i="7" a="1"/>
  <c r="K499" i="7" s="1"/>
  <c r="K500" i="7" a="1"/>
  <c r="K500" i="7" s="1"/>
  <c r="K501" i="7" a="1"/>
  <c r="K501" i="7"/>
  <c r="K502" i="7" a="1"/>
  <c r="K502" i="7"/>
  <c r="K503" i="7" a="1"/>
  <c r="K503" i="7" s="1"/>
  <c r="K504" i="7" a="1"/>
  <c r="K504" i="7"/>
  <c r="K505" i="7" a="1"/>
  <c r="K505" i="7"/>
  <c r="K506" i="7" a="1"/>
  <c r="K506" i="7"/>
  <c r="K507" i="7" a="1"/>
  <c r="K507" i="7"/>
  <c r="K508" i="7" a="1"/>
  <c r="K508" i="7"/>
  <c r="K509" i="7" a="1"/>
  <c r="K509" i="7"/>
  <c r="K510" i="7" a="1"/>
  <c r="K510" i="7" s="1"/>
  <c r="K511" i="7" a="1"/>
  <c r="K511" i="7" s="1"/>
  <c r="K512" i="7" a="1"/>
  <c r="K512" i="7"/>
  <c r="K513" i="7" a="1"/>
  <c r="K513" i="7"/>
  <c r="K514" i="7" a="1"/>
  <c r="K514" i="7" s="1"/>
  <c r="K515" i="7" a="1"/>
  <c r="K515" i="7"/>
  <c r="K516" i="7" a="1"/>
  <c r="K516" i="7"/>
  <c r="K517" i="7" a="1"/>
  <c r="K517" i="7"/>
  <c r="K518" i="7" a="1"/>
  <c r="K518" i="7"/>
  <c r="K519" i="7" a="1"/>
  <c r="K519" i="7"/>
  <c r="K520" i="7" a="1"/>
  <c r="K520" i="7"/>
  <c r="K521" i="7" a="1"/>
  <c r="K521" i="7" s="1"/>
  <c r="K522" i="7" a="1"/>
  <c r="K522" i="7" s="1"/>
  <c r="K523" i="7" a="1"/>
  <c r="K523" i="7"/>
  <c r="K524" i="7" a="1"/>
  <c r="K524" i="7"/>
  <c r="K525" i="7" a="1"/>
  <c r="K525" i="7" s="1"/>
  <c r="K526" i="7" a="1"/>
  <c r="K526" i="7"/>
  <c r="K527" i="7" a="1"/>
  <c r="K527" i="7"/>
  <c r="K528" i="7" a="1"/>
  <c r="K528" i="7"/>
  <c r="K529" i="7" a="1"/>
  <c r="K529" i="7"/>
  <c r="K530" i="7" a="1"/>
  <c r="K530" i="7"/>
  <c r="K531" i="7" a="1"/>
  <c r="K531" i="7"/>
  <c r="K532" i="7" a="1"/>
  <c r="K532" i="7" s="1"/>
  <c r="K533" i="7" a="1"/>
  <c r="K533" i="7" s="1"/>
  <c r="K534" i="7" a="1"/>
  <c r="K534" i="7"/>
  <c r="K535" i="7" a="1"/>
  <c r="K535" i="7"/>
  <c r="K536" i="7" a="1"/>
  <c r="K536" i="7" s="1"/>
  <c r="K537" i="7" a="1"/>
  <c r="K537" i="7"/>
  <c r="K538" i="7" a="1"/>
  <c r="K538" i="7"/>
  <c r="K539" i="7" a="1"/>
  <c r="K539" i="7"/>
  <c r="K540" i="7" a="1"/>
  <c r="K540" i="7"/>
  <c r="K541" i="7" a="1"/>
  <c r="K541" i="7"/>
  <c r="K542" i="7" a="1"/>
  <c r="K542" i="7"/>
  <c r="K543" i="7" a="1"/>
  <c r="K543" i="7" s="1"/>
  <c r="K544" i="7" a="1"/>
  <c r="K544" i="7" s="1"/>
  <c r="K545" i="7" a="1"/>
  <c r="K545" i="7"/>
  <c r="K546" i="7" a="1"/>
  <c r="K546" i="7"/>
  <c r="K547" i="7" a="1"/>
  <c r="K547" i="7" s="1"/>
  <c r="K548" i="7" a="1"/>
  <c r="K548" i="7"/>
  <c r="K549" i="7" a="1"/>
  <c r="K549" i="7"/>
  <c r="K550" i="7" a="1"/>
  <c r="K550" i="7"/>
  <c r="K551" i="7" a="1"/>
  <c r="K551" i="7"/>
  <c r="K552" i="7" a="1"/>
  <c r="K552" i="7"/>
  <c r="K553" i="7" a="1"/>
  <c r="K553" i="7"/>
  <c r="K554" i="7" a="1"/>
  <c r="K554" i="7" s="1"/>
  <c r="K555" i="7" a="1"/>
  <c r="K555" i="7" s="1"/>
  <c r="K556" i="7" a="1"/>
  <c r="K556" i="7"/>
  <c r="K557" i="7" a="1"/>
  <c r="K557" i="7"/>
  <c r="K558" i="7" a="1"/>
  <c r="K558" i="7" s="1"/>
  <c r="K559" i="7" a="1"/>
  <c r="K559" i="7"/>
  <c r="K560" i="7" a="1"/>
  <c r="K560" i="7"/>
  <c r="K561" i="7" a="1"/>
  <c r="K561" i="7"/>
  <c r="K562" i="7" a="1"/>
  <c r="K562" i="7"/>
  <c r="K563" i="7" a="1"/>
  <c r="K563" i="7"/>
  <c r="K564" i="7" a="1"/>
  <c r="K564" i="7"/>
  <c r="K565" i="7" a="1"/>
  <c r="K565" i="7" s="1"/>
  <c r="K566" i="7" a="1"/>
  <c r="K566" i="7" s="1"/>
  <c r="K567" i="7" a="1"/>
  <c r="K567" i="7"/>
  <c r="K568" i="7" a="1"/>
  <c r="K568" i="7"/>
  <c r="K569" i="7" a="1"/>
  <c r="K569" i="7" s="1"/>
  <c r="K570" i="7" a="1"/>
  <c r="K570" i="7"/>
  <c r="K571" i="7" a="1"/>
  <c r="K571" i="7"/>
  <c r="K572" i="7" a="1"/>
  <c r="K572" i="7"/>
  <c r="K573" i="7" a="1"/>
  <c r="K573" i="7"/>
  <c r="K574" i="7" a="1"/>
  <c r="K574" i="7"/>
  <c r="K575" i="7" a="1"/>
  <c r="K575" i="7"/>
  <c r="K576" i="7" a="1"/>
  <c r="K576" i="7" s="1"/>
  <c r="K577" i="7" a="1"/>
  <c r="K577" i="7" s="1"/>
  <c r="K578" i="7" a="1"/>
  <c r="K578" i="7"/>
  <c r="K579" i="7" a="1"/>
  <c r="K579" i="7"/>
  <c r="K580" i="7" a="1"/>
  <c r="K580" i="7" s="1"/>
  <c r="K581" i="7" a="1"/>
  <c r="K581" i="7"/>
  <c r="K582" i="7" a="1"/>
  <c r="K582" i="7"/>
  <c r="K583" i="7" a="1"/>
  <c r="K583" i="7"/>
  <c r="K584" i="7" a="1"/>
  <c r="K584" i="7"/>
  <c r="K585" i="7" a="1"/>
  <c r="K585" i="7"/>
  <c r="K586" i="7" a="1"/>
  <c r="K586" i="7"/>
  <c r="K587" i="7" a="1"/>
  <c r="K587" i="7" s="1"/>
  <c r="K588" i="7" a="1"/>
  <c r="K588" i="7" s="1"/>
  <c r="K589" i="7" a="1"/>
  <c r="K589" i="7"/>
  <c r="K590" i="7" a="1"/>
  <c r="K590" i="7"/>
  <c r="K591" i="7" a="1"/>
  <c r="K591" i="7" s="1"/>
  <c r="K592" i="7" a="1"/>
  <c r="K592" i="7"/>
  <c r="K593" i="7" a="1"/>
  <c r="K593" i="7"/>
  <c r="K594" i="7" a="1"/>
  <c r="K594" i="7"/>
  <c r="K595" i="7" a="1"/>
  <c r="K595" i="7"/>
  <c r="K596" i="7" a="1"/>
  <c r="K596" i="7"/>
  <c r="K597" i="7" a="1"/>
  <c r="K597" i="7"/>
  <c r="K598" i="7" a="1"/>
  <c r="K598" i="7" s="1"/>
  <c r="K599" i="7" a="1"/>
  <c r="K599" i="7" s="1"/>
  <c r="K600" i="7" a="1"/>
  <c r="K600" i="7"/>
  <c r="K601" i="7" a="1"/>
  <c r="K601" i="7"/>
  <c r="K602" i="7" a="1"/>
  <c r="K602" i="7" s="1"/>
  <c r="K603" i="7" a="1"/>
  <c r="K603" i="7"/>
  <c r="K604" i="7" a="1"/>
  <c r="K604" i="7"/>
  <c r="K605" i="7" a="1"/>
  <c r="K605" i="7"/>
  <c r="K606" i="7" a="1"/>
  <c r="K606" i="7"/>
  <c r="K607" i="7" a="1"/>
  <c r="K607" i="7"/>
  <c r="K608" i="7" a="1"/>
  <c r="K608" i="7"/>
  <c r="K609" i="7" a="1"/>
  <c r="K609" i="7" s="1"/>
  <c r="K610" i="7" a="1"/>
  <c r="K610" i="7" s="1"/>
  <c r="K611" i="7" a="1"/>
  <c r="K611" i="7"/>
  <c r="K612" i="7" a="1"/>
  <c r="K612" i="7"/>
  <c r="K613" i="7" a="1"/>
  <c r="K613" i="7" s="1"/>
  <c r="K614" i="7" a="1"/>
  <c r="K614" i="7"/>
  <c r="K615" i="7" a="1"/>
  <c r="K615" i="7"/>
  <c r="K616" i="7" a="1"/>
  <c r="K616" i="7"/>
  <c r="K617" i="7" a="1"/>
  <c r="K617" i="7"/>
  <c r="K618" i="7" a="1"/>
  <c r="K618" i="7"/>
  <c r="K619" i="7" a="1"/>
  <c r="K619" i="7"/>
  <c r="K620" i="7" a="1"/>
  <c r="K620" i="7" s="1"/>
  <c r="K621" i="7" a="1"/>
  <c r="K621" i="7" s="1"/>
  <c r="K622" i="7" a="1"/>
  <c r="K622" i="7"/>
  <c r="K623" i="7" a="1"/>
  <c r="K623" i="7"/>
  <c r="K624" i="7" a="1"/>
  <c r="K624" i="7" s="1"/>
  <c r="K625" i="7" a="1"/>
  <c r="K625" i="7"/>
  <c r="K626" i="7" a="1"/>
  <c r="K626" i="7"/>
  <c r="K627" i="7" a="1"/>
  <c r="K627" i="7"/>
  <c r="K628" i="7" a="1"/>
  <c r="K628" i="7"/>
  <c r="K629" i="7" a="1"/>
  <c r="K629" i="7"/>
  <c r="K630" i="7" a="1"/>
  <c r="K630" i="7"/>
  <c r="K631" i="7" a="1"/>
  <c r="K631" i="7" s="1"/>
  <c r="K632" i="7" a="1"/>
  <c r="K632" i="7" s="1"/>
  <c r="K633" i="7" a="1"/>
  <c r="K633" i="7"/>
  <c r="K634" i="7" a="1"/>
  <c r="K634" i="7"/>
  <c r="K635" i="7" a="1"/>
  <c r="K635" i="7" s="1"/>
  <c r="K636" i="7" a="1"/>
  <c r="K636" i="7"/>
  <c r="K637" i="7" a="1"/>
  <c r="K637" i="7"/>
  <c r="K638" i="7" a="1"/>
  <c r="K638" i="7"/>
  <c r="K639" i="7" a="1"/>
  <c r="K639" i="7"/>
  <c r="K640" i="7" a="1"/>
  <c r="K640" i="7"/>
  <c r="K641" i="7" a="1"/>
  <c r="K641" i="7"/>
  <c r="K642" i="7" a="1"/>
  <c r="K642" i="7" s="1"/>
  <c r="K643" i="7" a="1"/>
  <c r="K643" i="7" s="1"/>
  <c r="K644" i="7" a="1"/>
  <c r="K644" i="7"/>
  <c r="K645" i="7" a="1"/>
  <c r="K645" i="7"/>
  <c r="K646" i="7" a="1"/>
  <c r="K646" i="7" s="1"/>
  <c r="K647" i="7" a="1"/>
  <c r="K647" i="7"/>
  <c r="K648" i="7" a="1"/>
  <c r="K648" i="7"/>
  <c r="K649" i="7" a="1"/>
  <c r="K649" i="7"/>
  <c r="K650" i="7" a="1"/>
  <c r="K650" i="7"/>
  <c r="K651" i="7" a="1"/>
  <c r="K651" i="7"/>
  <c r="K652" i="7" a="1"/>
  <c r="K652" i="7"/>
  <c r="K653" i="7" a="1"/>
  <c r="K653" i="7" s="1"/>
  <c r="K654" i="7" a="1"/>
  <c r="K654" i="7" s="1"/>
  <c r="K655" i="7" a="1"/>
  <c r="K655" i="7"/>
  <c r="K656" i="7" a="1"/>
  <c r="K656" i="7"/>
  <c r="K657" i="7" a="1"/>
  <c r="K657" i="7" s="1"/>
  <c r="K658" i="7" a="1"/>
  <c r="K658" i="7"/>
  <c r="K659" i="7" a="1"/>
  <c r="K659" i="7"/>
  <c r="K660" i="7" a="1"/>
  <c r="K660" i="7"/>
  <c r="K661" i="7" a="1"/>
  <c r="K661" i="7"/>
  <c r="K662" i="7" a="1"/>
  <c r="K662" i="7"/>
  <c r="K663" i="7" a="1"/>
  <c r="K663" i="7"/>
  <c r="K664" i="7" a="1"/>
  <c r="K664" i="7" s="1"/>
  <c r="K665" i="7" a="1"/>
  <c r="K665" i="7" s="1"/>
  <c r="K666" i="7" a="1"/>
  <c r="K666" i="7"/>
  <c r="K667" i="7" a="1"/>
  <c r="K667" i="7"/>
  <c r="K668" i="7" a="1"/>
  <c r="K668" i="7" s="1"/>
  <c r="K669" i="7" a="1"/>
  <c r="K669" i="7"/>
  <c r="K670" i="7" a="1"/>
  <c r="K670" i="7"/>
  <c r="K671" i="7" a="1"/>
  <c r="K671" i="7"/>
  <c r="K672" i="7" a="1"/>
  <c r="K672" i="7"/>
  <c r="K673" i="7" a="1"/>
  <c r="K673" i="7"/>
  <c r="K674" i="7" a="1"/>
  <c r="K674" i="7"/>
  <c r="K675" i="7" a="1"/>
  <c r="K675" i="7" s="1"/>
  <c r="K676" i="7" a="1"/>
  <c r="K676" i="7" s="1"/>
  <c r="K677" i="7" a="1"/>
  <c r="K677" i="7"/>
  <c r="K678" i="7" a="1"/>
  <c r="K678" i="7"/>
  <c r="K679" i="7" a="1"/>
  <c r="K679" i="7" s="1"/>
  <c r="K680" i="7" a="1"/>
  <c r="K680" i="7"/>
  <c r="K681" i="7" a="1"/>
  <c r="K681" i="7"/>
  <c r="K682" i="7" a="1"/>
  <c r="K682" i="7"/>
  <c r="K683" i="7" a="1"/>
  <c r="K683" i="7"/>
  <c r="K684" i="7" a="1"/>
  <c r="K684" i="7"/>
  <c r="K685" i="7" a="1"/>
  <c r="K685" i="7"/>
  <c r="K686" i="7" a="1"/>
  <c r="K686" i="7" s="1"/>
  <c r="K687" i="7" a="1"/>
  <c r="K687" i="7" s="1"/>
  <c r="K688" i="7" a="1"/>
  <c r="K688" i="7"/>
  <c r="K689" i="7" a="1"/>
  <c r="K689" i="7"/>
  <c r="K690" i="7" a="1"/>
  <c r="K690" i="7" s="1"/>
  <c r="K691" i="7" a="1"/>
  <c r="K691" i="7"/>
  <c r="K692" i="7" a="1"/>
  <c r="K692" i="7"/>
  <c r="K693" i="7" a="1"/>
  <c r="K693" i="7"/>
  <c r="K694" i="7" a="1"/>
  <c r="K694" i="7"/>
  <c r="K695" i="7" a="1"/>
  <c r="K695" i="7"/>
  <c r="K696" i="7" a="1"/>
  <c r="K696" i="7"/>
  <c r="K697" i="7" a="1"/>
  <c r="K697" i="7" s="1"/>
  <c r="K698" i="7" a="1"/>
  <c r="K698" i="7" s="1"/>
  <c r="K699" i="7" a="1"/>
  <c r="K699" i="7"/>
  <c r="K700" i="7" a="1"/>
  <c r="K700" i="7"/>
  <c r="K701" i="7" a="1"/>
  <c r="K701" i="7" s="1"/>
  <c r="K702" i="7" a="1"/>
  <c r="K702" i="7"/>
  <c r="K703" i="7" a="1"/>
  <c r="K703" i="7"/>
  <c r="K704" i="7" a="1"/>
  <c r="K704" i="7"/>
  <c r="K705" i="7" a="1"/>
  <c r="K705" i="7"/>
  <c r="K706" i="7" a="1"/>
  <c r="K706" i="7"/>
  <c r="K707" i="7" a="1"/>
  <c r="K707" i="7"/>
  <c r="K708" i="7" a="1"/>
  <c r="K708" i="7" s="1"/>
  <c r="K709" i="7" a="1"/>
  <c r="K709" i="7" s="1"/>
  <c r="K710" i="7" a="1"/>
  <c r="K710" i="7"/>
  <c r="K711" i="7" a="1"/>
  <c r="K711" i="7"/>
  <c r="K712" i="7" a="1"/>
  <c r="K712" i="7" s="1"/>
  <c r="K713" i="7" a="1"/>
  <c r="K713" i="7"/>
  <c r="K714" i="7" a="1"/>
  <c r="K714" i="7"/>
  <c r="K715" i="7" a="1"/>
  <c r="K715" i="7"/>
  <c r="K716" i="7" a="1"/>
  <c r="K716" i="7"/>
  <c r="K717" i="7" a="1"/>
  <c r="K717" i="7"/>
  <c r="K718" i="7" a="1"/>
  <c r="K718" i="7"/>
  <c r="K719" i="7" a="1"/>
  <c r="K719" i="7" s="1"/>
  <c r="K720" i="7" a="1"/>
  <c r="K720" i="7" s="1"/>
  <c r="K721" i="7" a="1"/>
  <c r="K721" i="7"/>
  <c r="K722" i="7" a="1"/>
  <c r="K722" i="7"/>
  <c r="K723" i="7" a="1"/>
  <c r="K723" i="7" s="1"/>
  <c r="K724" i="7" a="1"/>
  <c r="K724" i="7"/>
  <c r="K725" i="7" a="1"/>
  <c r="K725" i="7"/>
  <c r="K726" i="7" a="1"/>
  <c r="K726" i="7"/>
  <c r="K727" i="7" a="1"/>
  <c r="K727" i="7"/>
  <c r="K728" i="7" a="1"/>
  <c r="K728" i="7"/>
  <c r="K3" i="7" a="1"/>
  <c r="K3" i="7"/>
  <c r="K4" i="7" a="1"/>
  <c r="K4" i="7"/>
  <c r="K5" i="7" a="1"/>
  <c r="K5" i="7"/>
  <c r="K6" i="7" a="1"/>
  <c r="K6" i="7"/>
  <c r="K7" i="7" a="1"/>
  <c r="K7" i="7"/>
  <c r="K8" i="7" a="1"/>
  <c r="K8" i="7"/>
  <c r="K9" i="7" a="1"/>
  <c r="K9" i="7"/>
  <c r="K10" i="7" a="1"/>
  <c r="K10" i="7"/>
  <c r="K11" i="7" a="1"/>
  <c r="K11" i="7" s="1"/>
  <c r="K12" i="7" a="1"/>
  <c r="K12" i="7"/>
  <c r="K13" i="7" a="1"/>
  <c r="K13" i="7"/>
  <c r="K14" i="7" a="1"/>
  <c r="K14" i="7"/>
  <c r="K15" i="7" a="1"/>
  <c r="K15" i="7"/>
  <c r="K16" i="7" a="1"/>
  <c r="K16" i="7"/>
  <c r="K17" i="7" a="1"/>
  <c r="K17" i="7"/>
  <c r="K18" i="7" a="1"/>
  <c r="K18" i="7"/>
  <c r="K19" i="7" a="1"/>
  <c r="K19" i="7"/>
  <c r="K20" i="7" a="1"/>
  <c r="K20" i="7"/>
  <c r="K21" i="7" a="1"/>
  <c r="K21" i="7"/>
  <c r="K22" i="7" a="1"/>
  <c r="K22" i="7" s="1"/>
  <c r="K23" i="7" a="1"/>
  <c r="K23" i="7"/>
  <c r="K24" i="7" a="1"/>
  <c r="K24" i="7"/>
  <c r="K25" i="7" a="1"/>
  <c r="K25" i="7"/>
  <c r="K2" i="7" a="1"/>
  <c r="K2" i="7"/>
  <c r="H745" i="7"/>
  <c r="H744" i="7"/>
  <c r="H743" i="7"/>
  <c r="H742" i="7"/>
  <c r="H741" i="7"/>
  <c r="H740" i="7"/>
  <c r="H739" i="7"/>
  <c r="H738" i="7"/>
  <c r="H737" i="7"/>
  <c r="H736" i="7"/>
  <c r="H735" i="7"/>
  <c r="H734" i="7"/>
  <c r="H733" i="7"/>
  <c r="H732" i="7"/>
  <c r="H731" i="7"/>
  <c r="H730" i="7"/>
  <c r="H729" i="7"/>
  <c r="G729" i="7"/>
  <c r="F728" i="7"/>
  <c r="G728" i="7" s="1"/>
  <c r="H728" i="7" s="1"/>
  <c r="E728" i="7"/>
  <c r="D728" i="7"/>
  <c r="F727" i="7"/>
  <c r="E727" i="7"/>
  <c r="D727" i="7"/>
  <c r="F726" i="7"/>
  <c r="I726" i="7" s="1"/>
  <c r="L726" i="7" s="1"/>
  <c r="E726" i="7"/>
  <c r="D726" i="7"/>
  <c r="J726" i="7" s="1"/>
  <c r="L725" i="7"/>
  <c r="J725" i="7"/>
  <c r="I725" i="7"/>
  <c r="G725" i="7"/>
  <c r="H725" i="7" s="1"/>
  <c r="F725" i="7"/>
  <c r="E725" i="7"/>
  <c r="D725" i="7"/>
  <c r="G724" i="7"/>
  <c r="H724" i="7" s="1"/>
  <c r="F724" i="7"/>
  <c r="J724" i="7" s="1"/>
  <c r="E724" i="7"/>
  <c r="D724" i="7"/>
  <c r="F723" i="7"/>
  <c r="J723" i="7" s="1"/>
  <c r="E723" i="7"/>
  <c r="D723" i="7"/>
  <c r="J722" i="7"/>
  <c r="I722" i="7"/>
  <c r="L722" i="7" s="1"/>
  <c r="F722" i="7"/>
  <c r="G722" i="7" s="1"/>
  <c r="H722" i="7" s="1"/>
  <c r="E722" i="7"/>
  <c r="D722" i="7"/>
  <c r="G721" i="7"/>
  <c r="H721" i="7" s="1"/>
  <c r="F721" i="7"/>
  <c r="E721" i="7"/>
  <c r="D721" i="7"/>
  <c r="F720" i="7"/>
  <c r="E720" i="7"/>
  <c r="D720" i="7"/>
  <c r="L719" i="7"/>
  <c r="J719" i="7"/>
  <c r="I719" i="7"/>
  <c r="G719" i="7"/>
  <c r="H719" i="7" s="1"/>
  <c r="F719" i="7"/>
  <c r="E719" i="7"/>
  <c r="D719" i="7"/>
  <c r="I718" i="7"/>
  <c r="L718" i="7" s="1"/>
  <c r="F718" i="7"/>
  <c r="J718" i="7" s="1"/>
  <c r="E718" i="7"/>
  <c r="D718" i="7"/>
  <c r="F717" i="7"/>
  <c r="E717" i="7"/>
  <c r="D717" i="7"/>
  <c r="I716" i="7"/>
  <c r="L716" i="7" s="1"/>
  <c r="F716" i="7"/>
  <c r="E716" i="7"/>
  <c r="D716" i="7"/>
  <c r="G715" i="7"/>
  <c r="H715" i="7" s="1"/>
  <c r="F715" i="7"/>
  <c r="E715" i="7"/>
  <c r="D715" i="7"/>
  <c r="L714" i="7"/>
  <c r="J714" i="7"/>
  <c r="I714" i="7"/>
  <c r="H714" i="7"/>
  <c r="F714" i="7"/>
  <c r="G714" i="7" s="1"/>
  <c r="E714" i="7"/>
  <c r="D714" i="7"/>
  <c r="F713" i="7"/>
  <c r="E713" i="7"/>
  <c r="D713" i="7"/>
  <c r="F712" i="7"/>
  <c r="E712" i="7"/>
  <c r="D712" i="7"/>
  <c r="J711" i="7"/>
  <c r="G711" i="7"/>
  <c r="H711" i="7" s="1"/>
  <c r="F711" i="7"/>
  <c r="I711" i="7" s="1"/>
  <c r="L711" i="7" s="1"/>
  <c r="E711" i="7"/>
  <c r="D711" i="7"/>
  <c r="F710" i="7"/>
  <c r="E710" i="7"/>
  <c r="D710" i="7"/>
  <c r="F709" i="7"/>
  <c r="E709" i="7"/>
  <c r="D709" i="7"/>
  <c r="F708" i="7"/>
  <c r="E708" i="7"/>
  <c r="D708" i="7"/>
  <c r="G707" i="7"/>
  <c r="H707" i="7" s="1"/>
  <c r="F707" i="7"/>
  <c r="E707" i="7"/>
  <c r="D707" i="7"/>
  <c r="J706" i="7"/>
  <c r="I706" i="7"/>
  <c r="L706" i="7" s="1"/>
  <c r="H706" i="7"/>
  <c r="G706" i="7"/>
  <c r="F706" i="7"/>
  <c r="E706" i="7"/>
  <c r="D706" i="7"/>
  <c r="I705" i="7"/>
  <c r="L705" i="7" s="1"/>
  <c r="G705" i="7"/>
  <c r="H705" i="7" s="1"/>
  <c r="F705" i="7"/>
  <c r="J705" i="7" s="1"/>
  <c r="E705" i="7"/>
  <c r="D705" i="7"/>
  <c r="F704" i="7"/>
  <c r="E704" i="7"/>
  <c r="D704" i="7"/>
  <c r="F703" i="7"/>
  <c r="E703" i="7"/>
  <c r="D703" i="7"/>
  <c r="F702" i="7"/>
  <c r="E702" i="7"/>
  <c r="D702" i="7"/>
  <c r="L701" i="7"/>
  <c r="J701" i="7"/>
  <c r="I701" i="7"/>
  <c r="G701" i="7"/>
  <c r="H701" i="7" s="1"/>
  <c r="F701" i="7"/>
  <c r="E701" i="7"/>
  <c r="D701" i="7"/>
  <c r="F700" i="7"/>
  <c r="E700" i="7"/>
  <c r="D700" i="7"/>
  <c r="G699" i="7"/>
  <c r="H699" i="7" s="1"/>
  <c r="F699" i="7"/>
  <c r="E699" i="7"/>
  <c r="D699" i="7"/>
  <c r="L698" i="7"/>
  <c r="J698" i="7"/>
  <c r="G698" i="7"/>
  <c r="H698" i="7" s="1"/>
  <c r="F698" i="7"/>
  <c r="I698" i="7" s="1"/>
  <c r="E698" i="7"/>
  <c r="D698" i="7"/>
  <c r="L697" i="7"/>
  <c r="I697" i="7"/>
  <c r="G697" i="7"/>
  <c r="H697" i="7" s="1"/>
  <c r="F697" i="7"/>
  <c r="E697" i="7"/>
  <c r="D697" i="7"/>
  <c r="J697" i="7" s="1"/>
  <c r="F696" i="7"/>
  <c r="G696" i="7" s="1"/>
  <c r="H696" i="7" s="1"/>
  <c r="E696" i="7"/>
  <c r="D696" i="7"/>
  <c r="L695" i="7"/>
  <c r="I695" i="7"/>
  <c r="G695" i="7"/>
  <c r="H695" i="7" s="1"/>
  <c r="F695" i="7"/>
  <c r="E695" i="7"/>
  <c r="D695" i="7"/>
  <c r="J695" i="7" s="1"/>
  <c r="F694" i="7"/>
  <c r="E694" i="7"/>
  <c r="D694" i="7"/>
  <c r="J693" i="7"/>
  <c r="I693" i="7"/>
  <c r="L693" i="7" s="1"/>
  <c r="F693" i="7"/>
  <c r="G693" i="7" s="1"/>
  <c r="H693" i="7" s="1"/>
  <c r="E693" i="7"/>
  <c r="D693" i="7"/>
  <c r="L692" i="7"/>
  <c r="I692" i="7"/>
  <c r="F692" i="7"/>
  <c r="G692" i="7" s="1"/>
  <c r="H692" i="7" s="1"/>
  <c r="E692" i="7"/>
  <c r="D692" i="7"/>
  <c r="J692" i="7" s="1"/>
  <c r="L691" i="7"/>
  <c r="J691" i="7"/>
  <c r="I691" i="7"/>
  <c r="H691" i="7"/>
  <c r="G691" i="7"/>
  <c r="F691" i="7"/>
  <c r="E691" i="7"/>
  <c r="D691" i="7"/>
  <c r="F690" i="7"/>
  <c r="E690" i="7"/>
  <c r="D690" i="7"/>
  <c r="J689" i="7"/>
  <c r="I689" i="7"/>
  <c r="L689" i="7" s="1"/>
  <c r="H689" i="7"/>
  <c r="G689" i="7"/>
  <c r="F689" i="7"/>
  <c r="E689" i="7"/>
  <c r="D689" i="7"/>
  <c r="J688" i="7"/>
  <c r="I688" i="7"/>
  <c r="L688" i="7" s="1"/>
  <c r="G688" i="7"/>
  <c r="H688" i="7" s="1"/>
  <c r="F688" i="7"/>
  <c r="E688" i="7"/>
  <c r="D688" i="7"/>
  <c r="I687" i="7"/>
  <c r="L687" i="7" s="1"/>
  <c r="F687" i="7"/>
  <c r="E687" i="7"/>
  <c r="D687" i="7"/>
  <c r="J686" i="7"/>
  <c r="I686" i="7"/>
  <c r="L686" i="7" s="1"/>
  <c r="H686" i="7"/>
  <c r="G686" i="7"/>
  <c r="F686" i="7"/>
  <c r="E686" i="7"/>
  <c r="D686" i="7"/>
  <c r="L685" i="7"/>
  <c r="J685" i="7"/>
  <c r="G685" i="7"/>
  <c r="H685" i="7" s="1"/>
  <c r="F685" i="7"/>
  <c r="I685" i="7" s="1"/>
  <c r="E685" i="7"/>
  <c r="D685" i="7"/>
  <c r="H684" i="7"/>
  <c r="G684" i="7"/>
  <c r="F684" i="7"/>
  <c r="I684" i="7" s="1"/>
  <c r="L684" i="7" s="1"/>
  <c r="E684" i="7"/>
  <c r="D684" i="7"/>
  <c r="J684" i="7" s="1"/>
  <c r="J683" i="7"/>
  <c r="I683" i="7"/>
  <c r="L683" i="7" s="1"/>
  <c r="F683" i="7"/>
  <c r="G683" i="7" s="1"/>
  <c r="H683" i="7" s="1"/>
  <c r="E683" i="7"/>
  <c r="D683" i="7"/>
  <c r="F682" i="7"/>
  <c r="I682" i="7" s="1"/>
  <c r="L682" i="7" s="1"/>
  <c r="E682" i="7"/>
  <c r="D682" i="7"/>
  <c r="J681" i="7"/>
  <c r="I681" i="7"/>
  <c r="L681" i="7" s="1"/>
  <c r="G681" i="7"/>
  <c r="H681" i="7" s="1"/>
  <c r="F681" i="7"/>
  <c r="E681" i="7"/>
  <c r="D681" i="7"/>
  <c r="L680" i="7"/>
  <c r="J680" i="7"/>
  <c r="I680" i="7"/>
  <c r="H680" i="7"/>
  <c r="G680" i="7"/>
  <c r="F680" i="7"/>
  <c r="E680" i="7"/>
  <c r="D680" i="7"/>
  <c r="F679" i="7"/>
  <c r="J679" i="7" s="1"/>
  <c r="E679" i="7"/>
  <c r="D679" i="7"/>
  <c r="L678" i="7"/>
  <c r="J678" i="7"/>
  <c r="I678" i="7"/>
  <c r="H678" i="7"/>
  <c r="G678" i="7"/>
  <c r="F678" i="7"/>
  <c r="E678" i="7"/>
  <c r="D678" i="7"/>
  <c r="F677" i="7"/>
  <c r="E677" i="7"/>
  <c r="D677" i="7"/>
  <c r="F676" i="7"/>
  <c r="E676" i="7"/>
  <c r="D676" i="7"/>
  <c r="L675" i="7"/>
  <c r="J675" i="7"/>
  <c r="I675" i="7"/>
  <c r="H675" i="7"/>
  <c r="G675" i="7"/>
  <c r="F675" i="7"/>
  <c r="E675" i="7"/>
  <c r="D675" i="7"/>
  <c r="I674" i="7"/>
  <c r="L674" i="7" s="1"/>
  <c r="F674" i="7"/>
  <c r="E674" i="7"/>
  <c r="D674" i="7"/>
  <c r="G673" i="7"/>
  <c r="H673" i="7" s="1"/>
  <c r="F673" i="7"/>
  <c r="E673" i="7"/>
  <c r="D673" i="7"/>
  <c r="G672" i="7"/>
  <c r="H672" i="7" s="1"/>
  <c r="F672" i="7"/>
  <c r="E672" i="7"/>
  <c r="D672" i="7"/>
  <c r="F671" i="7"/>
  <c r="E671" i="7"/>
  <c r="D671" i="7"/>
  <c r="L670" i="7"/>
  <c r="J670" i="7"/>
  <c r="I670" i="7"/>
  <c r="F670" i="7"/>
  <c r="G670" i="7" s="1"/>
  <c r="H670" i="7" s="1"/>
  <c r="E670" i="7"/>
  <c r="D670" i="7"/>
  <c r="G669" i="7"/>
  <c r="H669" i="7" s="1"/>
  <c r="F669" i="7"/>
  <c r="E669" i="7"/>
  <c r="D669" i="7"/>
  <c r="F668" i="7"/>
  <c r="E668" i="7"/>
  <c r="D668" i="7"/>
  <c r="J667" i="7"/>
  <c r="I667" i="7"/>
  <c r="L667" i="7" s="1"/>
  <c r="H667" i="7"/>
  <c r="G667" i="7"/>
  <c r="F667" i="7"/>
  <c r="E667" i="7"/>
  <c r="D667" i="7"/>
  <c r="J666" i="7"/>
  <c r="I666" i="7"/>
  <c r="L666" i="7" s="1"/>
  <c r="G666" i="7"/>
  <c r="H666" i="7" s="1"/>
  <c r="F666" i="7"/>
  <c r="E666" i="7"/>
  <c r="D666" i="7"/>
  <c r="L665" i="7"/>
  <c r="I665" i="7"/>
  <c r="F665" i="7"/>
  <c r="G665" i="7" s="1"/>
  <c r="H665" i="7" s="1"/>
  <c r="E665" i="7"/>
  <c r="D665" i="7"/>
  <c r="J665" i="7" s="1"/>
  <c r="F664" i="7"/>
  <c r="J664" i="7" s="1"/>
  <c r="E664" i="7"/>
  <c r="D664" i="7"/>
  <c r="H663" i="7"/>
  <c r="G663" i="7"/>
  <c r="F663" i="7"/>
  <c r="E663" i="7"/>
  <c r="D663" i="7"/>
  <c r="J662" i="7"/>
  <c r="I662" i="7"/>
  <c r="L662" i="7" s="1"/>
  <c r="H662" i="7"/>
  <c r="G662" i="7"/>
  <c r="F662" i="7"/>
  <c r="E662" i="7"/>
  <c r="D662" i="7"/>
  <c r="L661" i="7"/>
  <c r="I661" i="7"/>
  <c r="H661" i="7"/>
  <c r="G661" i="7"/>
  <c r="F661" i="7"/>
  <c r="E661" i="7"/>
  <c r="D661" i="7"/>
  <c r="J661" i="7" s="1"/>
  <c r="F660" i="7"/>
  <c r="E660" i="7"/>
  <c r="D660" i="7"/>
  <c r="J659" i="7"/>
  <c r="I659" i="7"/>
  <c r="L659" i="7" s="1"/>
  <c r="F659" i="7"/>
  <c r="G659" i="7" s="1"/>
  <c r="H659" i="7" s="1"/>
  <c r="E659" i="7"/>
  <c r="D659" i="7"/>
  <c r="H658" i="7"/>
  <c r="G658" i="7"/>
  <c r="F658" i="7"/>
  <c r="I658" i="7" s="1"/>
  <c r="L658" i="7" s="1"/>
  <c r="E658" i="7"/>
  <c r="D658" i="7"/>
  <c r="I657" i="7"/>
  <c r="L657" i="7" s="1"/>
  <c r="F657" i="7"/>
  <c r="J657" i="7" s="1"/>
  <c r="E657" i="7"/>
  <c r="D657" i="7"/>
  <c r="F656" i="7"/>
  <c r="E656" i="7"/>
  <c r="D656" i="7"/>
  <c r="G655" i="7"/>
  <c r="H655" i="7" s="1"/>
  <c r="F655" i="7"/>
  <c r="E655" i="7"/>
  <c r="D655" i="7"/>
  <c r="L654" i="7"/>
  <c r="J654" i="7"/>
  <c r="I654" i="7"/>
  <c r="H654" i="7"/>
  <c r="G654" i="7"/>
  <c r="F654" i="7"/>
  <c r="E654" i="7"/>
  <c r="D654" i="7"/>
  <c r="I653" i="7"/>
  <c r="L653" i="7" s="1"/>
  <c r="G653" i="7"/>
  <c r="H653" i="7" s="1"/>
  <c r="F653" i="7"/>
  <c r="E653" i="7"/>
  <c r="D653" i="7"/>
  <c r="J653" i="7" s="1"/>
  <c r="J652" i="7"/>
  <c r="I652" i="7"/>
  <c r="L652" i="7" s="1"/>
  <c r="H652" i="7"/>
  <c r="G652" i="7"/>
  <c r="F652" i="7"/>
  <c r="E652" i="7"/>
  <c r="D652" i="7"/>
  <c r="F651" i="7"/>
  <c r="E651" i="7"/>
  <c r="D651" i="7"/>
  <c r="I650" i="7"/>
  <c r="L650" i="7" s="1"/>
  <c r="H650" i="7"/>
  <c r="G650" i="7"/>
  <c r="F650" i="7"/>
  <c r="E650" i="7"/>
  <c r="D650" i="7"/>
  <c r="L649" i="7"/>
  <c r="J649" i="7"/>
  <c r="I649" i="7"/>
  <c r="G649" i="7"/>
  <c r="H649" i="7" s="1"/>
  <c r="F649" i="7"/>
  <c r="E649" i="7"/>
  <c r="D649" i="7"/>
  <c r="I648" i="7"/>
  <c r="L648" i="7" s="1"/>
  <c r="H648" i="7"/>
  <c r="F648" i="7"/>
  <c r="G648" i="7" s="1"/>
  <c r="E648" i="7"/>
  <c r="D648" i="7"/>
  <c r="J648" i="7" s="1"/>
  <c r="H647" i="7"/>
  <c r="F647" i="7"/>
  <c r="G647" i="7" s="1"/>
  <c r="E647" i="7"/>
  <c r="D647" i="7"/>
  <c r="F646" i="7"/>
  <c r="E646" i="7"/>
  <c r="D646" i="7"/>
  <c r="G645" i="7"/>
  <c r="H645" i="7" s="1"/>
  <c r="F645" i="7"/>
  <c r="E645" i="7"/>
  <c r="D645" i="7"/>
  <c r="F644" i="7"/>
  <c r="E644" i="7"/>
  <c r="D644" i="7"/>
  <c r="F643" i="7"/>
  <c r="G643" i="7" s="1"/>
  <c r="H643" i="7" s="1"/>
  <c r="E643" i="7"/>
  <c r="D643" i="7"/>
  <c r="F642" i="7"/>
  <c r="E642" i="7"/>
  <c r="D642" i="7"/>
  <c r="L641" i="7"/>
  <c r="J641" i="7"/>
  <c r="I641" i="7"/>
  <c r="H641" i="7"/>
  <c r="G641" i="7"/>
  <c r="F641" i="7"/>
  <c r="E641" i="7"/>
  <c r="D641" i="7"/>
  <c r="F640" i="7"/>
  <c r="E640" i="7"/>
  <c r="D640" i="7"/>
  <c r="I639" i="7"/>
  <c r="L639" i="7" s="1"/>
  <c r="F639" i="7"/>
  <c r="E639" i="7"/>
  <c r="D639" i="7"/>
  <c r="L638" i="7"/>
  <c r="G638" i="7"/>
  <c r="H638" i="7" s="1"/>
  <c r="F638" i="7"/>
  <c r="I638" i="7" s="1"/>
  <c r="E638" i="7"/>
  <c r="D638" i="7"/>
  <c r="F637" i="7"/>
  <c r="E637" i="7"/>
  <c r="D637" i="7"/>
  <c r="G636" i="7"/>
  <c r="H636" i="7" s="1"/>
  <c r="F636" i="7"/>
  <c r="J636" i="7" s="1"/>
  <c r="E636" i="7"/>
  <c r="D636" i="7"/>
  <c r="L635" i="7"/>
  <c r="I635" i="7"/>
  <c r="H635" i="7"/>
  <c r="G635" i="7"/>
  <c r="F635" i="7"/>
  <c r="E635" i="7"/>
  <c r="D635" i="7"/>
  <c r="J635" i="7" s="1"/>
  <c r="F634" i="7"/>
  <c r="E634" i="7"/>
  <c r="D634" i="7"/>
  <c r="F633" i="7"/>
  <c r="E633" i="7"/>
  <c r="D633" i="7"/>
  <c r="F632" i="7"/>
  <c r="E632" i="7"/>
  <c r="D632" i="7"/>
  <c r="L631" i="7"/>
  <c r="J631" i="7"/>
  <c r="I631" i="7"/>
  <c r="H631" i="7"/>
  <c r="G631" i="7"/>
  <c r="F631" i="7"/>
  <c r="E631" i="7"/>
  <c r="D631" i="7"/>
  <c r="F630" i="7"/>
  <c r="E630" i="7"/>
  <c r="D630" i="7"/>
  <c r="H629" i="7"/>
  <c r="G629" i="7"/>
  <c r="F629" i="7"/>
  <c r="E629" i="7"/>
  <c r="D629" i="7"/>
  <c r="I628" i="7"/>
  <c r="L628" i="7" s="1"/>
  <c r="H628" i="7"/>
  <c r="G628" i="7"/>
  <c r="F628" i="7"/>
  <c r="E628" i="7"/>
  <c r="D628" i="7"/>
  <c r="I627" i="7"/>
  <c r="L627" i="7" s="1"/>
  <c r="F627" i="7"/>
  <c r="J627" i="7" s="1"/>
  <c r="E627" i="7"/>
  <c r="D627" i="7"/>
  <c r="I626" i="7"/>
  <c r="L626" i="7" s="1"/>
  <c r="F626" i="7"/>
  <c r="G626" i="7" s="1"/>
  <c r="H626" i="7" s="1"/>
  <c r="E626" i="7"/>
  <c r="D626" i="7"/>
  <c r="J626" i="7" s="1"/>
  <c r="I625" i="7"/>
  <c r="L625" i="7" s="1"/>
  <c r="F625" i="7"/>
  <c r="E625" i="7"/>
  <c r="D625" i="7"/>
  <c r="I624" i="7"/>
  <c r="L624" i="7" s="1"/>
  <c r="G624" i="7"/>
  <c r="H624" i="7" s="1"/>
  <c r="F624" i="7"/>
  <c r="E624" i="7"/>
  <c r="D624" i="7"/>
  <c r="F623" i="7"/>
  <c r="E623" i="7"/>
  <c r="D623" i="7"/>
  <c r="L622" i="7"/>
  <c r="I622" i="7"/>
  <c r="G622" i="7"/>
  <c r="H622" i="7" s="1"/>
  <c r="F622" i="7"/>
  <c r="E622" i="7"/>
  <c r="D622" i="7"/>
  <c r="J622" i="7" s="1"/>
  <c r="F621" i="7"/>
  <c r="G621" i="7" s="1"/>
  <c r="H621" i="7" s="1"/>
  <c r="E621" i="7"/>
  <c r="D621" i="7"/>
  <c r="J621" i="7" s="1"/>
  <c r="L620" i="7"/>
  <c r="I620" i="7"/>
  <c r="F620" i="7"/>
  <c r="G620" i="7" s="1"/>
  <c r="H620" i="7" s="1"/>
  <c r="E620" i="7"/>
  <c r="D620" i="7"/>
  <c r="L619" i="7"/>
  <c r="J619" i="7"/>
  <c r="H619" i="7"/>
  <c r="G619" i="7"/>
  <c r="F619" i="7"/>
  <c r="I619" i="7" s="1"/>
  <c r="E619" i="7"/>
  <c r="D619" i="7"/>
  <c r="I618" i="7"/>
  <c r="L618" i="7" s="1"/>
  <c r="F618" i="7"/>
  <c r="J618" i="7" s="1"/>
  <c r="E618" i="7"/>
  <c r="D618" i="7"/>
  <c r="F617" i="7"/>
  <c r="I617" i="7" s="1"/>
  <c r="L617" i="7" s="1"/>
  <c r="E617" i="7"/>
  <c r="D617" i="7"/>
  <c r="F616" i="7"/>
  <c r="I616" i="7" s="1"/>
  <c r="L616" i="7" s="1"/>
  <c r="E616" i="7"/>
  <c r="D616" i="7"/>
  <c r="J616" i="7" s="1"/>
  <c r="L615" i="7"/>
  <c r="I615" i="7"/>
  <c r="G615" i="7"/>
  <c r="H615" i="7" s="1"/>
  <c r="F615" i="7"/>
  <c r="E615" i="7"/>
  <c r="D615" i="7"/>
  <c r="J615" i="7" s="1"/>
  <c r="J614" i="7"/>
  <c r="F614" i="7"/>
  <c r="G614" i="7" s="1"/>
  <c r="H614" i="7" s="1"/>
  <c r="E614" i="7"/>
  <c r="D614" i="7"/>
  <c r="J613" i="7"/>
  <c r="I613" i="7"/>
  <c r="L613" i="7" s="1"/>
  <c r="H613" i="7"/>
  <c r="G613" i="7"/>
  <c r="F613" i="7"/>
  <c r="E613" i="7"/>
  <c r="D613" i="7"/>
  <c r="F612" i="7"/>
  <c r="E612" i="7"/>
  <c r="D612" i="7"/>
  <c r="H611" i="7"/>
  <c r="G611" i="7"/>
  <c r="F611" i="7"/>
  <c r="E611" i="7"/>
  <c r="D611" i="7"/>
  <c r="J610" i="7"/>
  <c r="I610" i="7"/>
  <c r="L610" i="7" s="1"/>
  <c r="G610" i="7"/>
  <c r="H610" i="7" s="1"/>
  <c r="F610" i="7"/>
  <c r="E610" i="7"/>
  <c r="D610" i="7"/>
  <c r="L609" i="7"/>
  <c r="I609" i="7"/>
  <c r="H609" i="7"/>
  <c r="G609" i="7"/>
  <c r="F609" i="7"/>
  <c r="E609" i="7"/>
  <c r="D609" i="7"/>
  <c r="J609" i="7" s="1"/>
  <c r="J608" i="7"/>
  <c r="G608" i="7"/>
  <c r="H608" i="7" s="1"/>
  <c r="F608" i="7"/>
  <c r="I608" i="7" s="1"/>
  <c r="L608" i="7" s="1"/>
  <c r="E608" i="7"/>
  <c r="D608" i="7"/>
  <c r="F607" i="7"/>
  <c r="J607" i="7" s="1"/>
  <c r="E607" i="7"/>
  <c r="D607" i="7"/>
  <c r="H606" i="7"/>
  <c r="G606" i="7"/>
  <c r="F606" i="7"/>
  <c r="E606" i="7"/>
  <c r="D606" i="7"/>
  <c r="F605" i="7"/>
  <c r="E605" i="7"/>
  <c r="D605" i="7"/>
  <c r="J604" i="7"/>
  <c r="I604" i="7"/>
  <c r="L604" i="7" s="1"/>
  <c r="F604" i="7"/>
  <c r="G604" i="7" s="1"/>
  <c r="H604" i="7" s="1"/>
  <c r="E604" i="7"/>
  <c r="D604" i="7"/>
  <c r="G603" i="7"/>
  <c r="H603" i="7" s="1"/>
  <c r="F603" i="7"/>
  <c r="I603" i="7" s="1"/>
  <c r="L603" i="7" s="1"/>
  <c r="E603" i="7"/>
  <c r="D603" i="7"/>
  <c r="I602" i="7"/>
  <c r="L602" i="7" s="1"/>
  <c r="F602" i="7"/>
  <c r="G602" i="7" s="1"/>
  <c r="H602" i="7" s="1"/>
  <c r="E602" i="7"/>
  <c r="D602" i="7"/>
  <c r="J601" i="7"/>
  <c r="I601" i="7"/>
  <c r="L601" i="7" s="1"/>
  <c r="H601" i="7"/>
  <c r="F601" i="7"/>
  <c r="G601" i="7" s="1"/>
  <c r="E601" i="7"/>
  <c r="D601" i="7"/>
  <c r="F600" i="7"/>
  <c r="E600" i="7"/>
  <c r="D600" i="7"/>
  <c r="L599" i="7"/>
  <c r="I599" i="7"/>
  <c r="F599" i="7"/>
  <c r="G599" i="7" s="1"/>
  <c r="H599" i="7" s="1"/>
  <c r="E599" i="7"/>
  <c r="D599" i="7"/>
  <c r="F598" i="7"/>
  <c r="E598" i="7"/>
  <c r="D598" i="7"/>
  <c r="J597" i="7"/>
  <c r="G597" i="7"/>
  <c r="H597" i="7" s="1"/>
  <c r="F597" i="7"/>
  <c r="I597" i="7" s="1"/>
  <c r="L597" i="7" s="1"/>
  <c r="E597" i="7"/>
  <c r="D597" i="7"/>
  <c r="F596" i="7"/>
  <c r="E596" i="7"/>
  <c r="D596" i="7"/>
  <c r="G595" i="7"/>
  <c r="H595" i="7" s="1"/>
  <c r="F595" i="7"/>
  <c r="E595" i="7"/>
  <c r="D595" i="7"/>
  <c r="L594" i="7"/>
  <c r="J594" i="7"/>
  <c r="G594" i="7"/>
  <c r="H594" i="7" s="1"/>
  <c r="F594" i="7"/>
  <c r="I594" i="7" s="1"/>
  <c r="E594" i="7"/>
  <c r="D594" i="7"/>
  <c r="J593" i="7"/>
  <c r="I593" i="7"/>
  <c r="L593" i="7" s="1"/>
  <c r="G593" i="7"/>
  <c r="H593" i="7" s="1"/>
  <c r="F593" i="7"/>
  <c r="E593" i="7"/>
  <c r="D593" i="7"/>
  <c r="L592" i="7"/>
  <c r="J592" i="7"/>
  <c r="I592" i="7"/>
  <c r="G592" i="7"/>
  <c r="H592" i="7" s="1"/>
  <c r="F592" i="7"/>
  <c r="E592" i="7"/>
  <c r="D592" i="7"/>
  <c r="J591" i="7"/>
  <c r="I591" i="7"/>
  <c r="L591" i="7" s="1"/>
  <c r="H591" i="7"/>
  <c r="G591" i="7"/>
  <c r="F591" i="7"/>
  <c r="E591" i="7"/>
  <c r="D591" i="7"/>
  <c r="I590" i="7"/>
  <c r="L590" i="7" s="1"/>
  <c r="F590" i="7"/>
  <c r="G590" i="7" s="1"/>
  <c r="H590" i="7" s="1"/>
  <c r="E590" i="7"/>
  <c r="D590" i="7"/>
  <c r="H589" i="7"/>
  <c r="G589" i="7"/>
  <c r="F589" i="7"/>
  <c r="E589" i="7"/>
  <c r="D589" i="7"/>
  <c r="F588" i="7"/>
  <c r="E588" i="7"/>
  <c r="D588" i="7"/>
  <c r="J587" i="7"/>
  <c r="I587" i="7"/>
  <c r="L587" i="7" s="1"/>
  <c r="G587" i="7"/>
  <c r="H587" i="7" s="1"/>
  <c r="F587" i="7"/>
  <c r="E587" i="7"/>
  <c r="D587" i="7"/>
  <c r="G586" i="7"/>
  <c r="H586" i="7" s="1"/>
  <c r="F586" i="7"/>
  <c r="E586" i="7"/>
  <c r="D586" i="7"/>
  <c r="G585" i="7"/>
  <c r="H585" i="7" s="1"/>
  <c r="F585" i="7"/>
  <c r="E585" i="7"/>
  <c r="D585" i="7"/>
  <c r="L584" i="7"/>
  <c r="I584" i="7"/>
  <c r="F584" i="7"/>
  <c r="E584" i="7"/>
  <c r="D584" i="7"/>
  <c r="J583" i="7"/>
  <c r="I583" i="7"/>
  <c r="L583" i="7" s="1"/>
  <c r="H583" i="7"/>
  <c r="G583" i="7"/>
  <c r="F583" i="7"/>
  <c r="E583" i="7"/>
  <c r="D583" i="7"/>
  <c r="I582" i="7"/>
  <c r="H582" i="7"/>
  <c r="F582" i="7"/>
  <c r="G582" i="7" s="1"/>
  <c r="E582" i="7"/>
  <c r="D582" i="7"/>
  <c r="J582" i="7" s="1"/>
  <c r="J581" i="7"/>
  <c r="F581" i="7"/>
  <c r="I581" i="7" s="1"/>
  <c r="L581" i="7" s="1"/>
  <c r="E581" i="7"/>
  <c r="D581" i="7"/>
  <c r="L580" i="7"/>
  <c r="I580" i="7"/>
  <c r="H580" i="7"/>
  <c r="G580" i="7"/>
  <c r="F580" i="7"/>
  <c r="J580" i="7" s="1"/>
  <c r="E580" i="7"/>
  <c r="D580" i="7"/>
  <c r="F579" i="7"/>
  <c r="E579" i="7"/>
  <c r="D579" i="7"/>
  <c r="I578" i="7"/>
  <c r="L578" i="7" s="1"/>
  <c r="G578" i="7"/>
  <c r="H578" i="7" s="1"/>
  <c r="F578" i="7"/>
  <c r="E578" i="7"/>
  <c r="D578" i="7"/>
  <c r="J578" i="7" s="1"/>
  <c r="L577" i="7"/>
  <c r="J577" i="7"/>
  <c r="I577" i="7"/>
  <c r="G577" i="7"/>
  <c r="H577" i="7" s="1"/>
  <c r="F577" i="7"/>
  <c r="E577" i="7"/>
  <c r="D577" i="7"/>
  <c r="I576" i="7"/>
  <c r="L576" i="7" s="1"/>
  <c r="F576" i="7"/>
  <c r="E576" i="7"/>
  <c r="D576" i="7"/>
  <c r="J575" i="7"/>
  <c r="F575" i="7"/>
  <c r="E575" i="7"/>
  <c r="D575" i="7"/>
  <c r="L574" i="7"/>
  <c r="J574" i="7"/>
  <c r="G574" i="7"/>
  <c r="H574" i="7" s="1"/>
  <c r="F574" i="7"/>
  <c r="I574" i="7" s="1"/>
  <c r="E574" i="7"/>
  <c r="D574" i="7"/>
  <c r="G573" i="7"/>
  <c r="H573" i="7" s="1"/>
  <c r="F573" i="7"/>
  <c r="E573" i="7"/>
  <c r="D573" i="7"/>
  <c r="L572" i="7"/>
  <c r="H572" i="7"/>
  <c r="G572" i="7"/>
  <c r="F572" i="7"/>
  <c r="I572" i="7" s="1"/>
  <c r="E572" i="7"/>
  <c r="D572" i="7"/>
  <c r="J572" i="7" s="1"/>
  <c r="J571" i="7"/>
  <c r="I571" i="7"/>
  <c r="L571" i="7" s="1"/>
  <c r="F571" i="7"/>
  <c r="G571" i="7" s="1"/>
  <c r="H571" i="7" s="1"/>
  <c r="E571" i="7"/>
  <c r="D571" i="7"/>
  <c r="G570" i="7"/>
  <c r="H570" i="7" s="1"/>
  <c r="F570" i="7"/>
  <c r="I570" i="7" s="1"/>
  <c r="L570" i="7" s="1"/>
  <c r="E570" i="7"/>
  <c r="D570" i="7"/>
  <c r="I569" i="7"/>
  <c r="L569" i="7" s="1"/>
  <c r="F569" i="7"/>
  <c r="E569" i="7"/>
  <c r="D569" i="7"/>
  <c r="I568" i="7"/>
  <c r="L568" i="7" s="1"/>
  <c r="H568" i="7"/>
  <c r="G568" i="7"/>
  <c r="F568" i="7"/>
  <c r="E568" i="7"/>
  <c r="D568" i="7"/>
  <c r="J568" i="7" s="1"/>
  <c r="I567" i="7"/>
  <c r="L567" i="7" s="1"/>
  <c r="G567" i="7"/>
  <c r="H567" i="7" s="1"/>
  <c r="F567" i="7"/>
  <c r="E567" i="7"/>
  <c r="D567" i="7"/>
  <c r="I566" i="7"/>
  <c r="L566" i="7" s="1"/>
  <c r="F566" i="7"/>
  <c r="G566" i="7" s="1"/>
  <c r="H566" i="7" s="1"/>
  <c r="E566" i="7"/>
  <c r="D566" i="7"/>
  <c r="L565" i="7"/>
  <c r="J565" i="7"/>
  <c r="I565" i="7"/>
  <c r="H565" i="7"/>
  <c r="G565" i="7"/>
  <c r="F565" i="7"/>
  <c r="E565" i="7"/>
  <c r="D565" i="7"/>
  <c r="J564" i="7"/>
  <c r="H564" i="7"/>
  <c r="G564" i="7"/>
  <c r="F564" i="7"/>
  <c r="I564" i="7" s="1"/>
  <c r="L564" i="7" s="1"/>
  <c r="E564" i="7"/>
  <c r="D564" i="7"/>
  <c r="F563" i="7"/>
  <c r="E563" i="7"/>
  <c r="D563" i="7"/>
  <c r="L562" i="7"/>
  <c r="J562" i="7"/>
  <c r="I562" i="7"/>
  <c r="F562" i="7"/>
  <c r="G562" i="7" s="1"/>
  <c r="H562" i="7" s="1"/>
  <c r="E562" i="7"/>
  <c r="D562" i="7"/>
  <c r="I561" i="7"/>
  <c r="L561" i="7" s="1"/>
  <c r="F561" i="7"/>
  <c r="E561" i="7"/>
  <c r="D561" i="7"/>
  <c r="J560" i="7"/>
  <c r="F560" i="7"/>
  <c r="E560" i="7"/>
  <c r="D560" i="7"/>
  <c r="J559" i="7"/>
  <c r="I559" i="7"/>
  <c r="L559" i="7" s="1"/>
  <c r="H559" i="7"/>
  <c r="G559" i="7"/>
  <c r="F559" i="7"/>
  <c r="E559" i="7"/>
  <c r="D559" i="7"/>
  <c r="F558" i="7"/>
  <c r="E558" i="7"/>
  <c r="D558" i="7"/>
  <c r="J557" i="7"/>
  <c r="F557" i="7"/>
  <c r="I557" i="7" s="1"/>
  <c r="L557" i="7" s="1"/>
  <c r="E557" i="7"/>
  <c r="D557" i="7"/>
  <c r="J556" i="7"/>
  <c r="I556" i="7"/>
  <c r="L556" i="7" s="1"/>
  <c r="H556" i="7"/>
  <c r="G556" i="7"/>
  <c r="F556" i="7"/>
  <c r="E556" i="7"/>
  <c r="D556" i="7"/>
  <c r="I555" i="7"/>
  <c r="L555" i="7" s="1"/>
  <c r="F555" i="7"/>
  <c r="G555" i="7" s="1"/>
  <c r="H555" i="7" s="1"/>
  <c r="E555" i="7"/>
  <c r="D555" i="7"/>
  <c r="F554" i="7"/>
  <c r="E554" i="7"/>
  <c r="D554" i="7"/>
  <c r="I553" i="7"/>
  <c r="L553" i="7" s="1"/>
  <c r="F553" i="7"/>
  <c r="E553" i="7"/>
  <c r="D553" i="7"/>
  <c r="F552" i="7"/>
  <c r="E552" i="7"/>
  <c r="D552" i="7"/>
  <c r="I551" i="7"/>
  <c r="L551" i="7" s="1"/>
  <c r="H551" i="7"/>
  <c r="G551" i="7"/>
  <c r="F551" i="7"/>
  <c r="E551" i="7"/>
  <c r="D551" i="7"/>
  <c r="J551" i="7" s="1"/>
  <c r="J550" i="7"/>
  <c r="F550" i="7"/>
  <c r="E550" i="7"/>
  <c r="D550" i="7"/>
  <c r="F549" i="7"/>
  <c r="E549" i="7"/>
  <c r="D549" i="7"/>
  <c r="L548" i="7"/>
  <c r="I548" i="7"/>
  <c r="H548" i="7"/>
  <c r="G548" i="7"/>
  <c r="F548" i="7"/>
  <c r="E548" i="7"/>
  <c r="D548" i="7"/>
  <c r="F547" i="7"/>
  <c r="E547" i="7"/>
  <c r="D547" i="7"/>
  <c r="I546" i="7"/>
  <c r="H546" i="7"/>
  <c r="G546" i="7"/>
  <c r="F546" i="7"/>
  <c r="E546" i="7"/>
  <c r="D546" i="7"/>
  <c r="J546" i="7" s="1"/>
  <c r="F545" i="7"/>
  <c r="E545" i="7"/>
  <c r="D545" i="7"/>
  <c r="L544" i="7"/>
  <c r="J544" i="7"/>
  <c r="I544" i="7"/>
  <c r="H544" i="7"/>
  <c r="G544" i="7"/>
  <c r="F544" i="7"/>
  <c r="E544" i="7"/>
  <c r="D544" i="7"/>
  <c r="I543" i="7"/>
  <c r="L543" i="7" s="1"/>
  <c r="G543" i="7"/>
  <c r="H543" i="7" s="1"/>
  <c r="F543" i="7"/>
  <c r="E543" i="7"/>
  <c r="D543" i="7"/>
  <c r="J543" i="7" s="1"/>
  <c r="F542" i="7"/>
  <c r="G542" i="7" s="1"/>
  <c r="H542" i="7" s="1"/>
  <c r="E542" i="7"/>
  <c r="D542" i="7"/>
  <c r="L541" i="7"/>
  <c r="J541" i="7"/>
  <c r="I541" i="7"/>
  <c r="H541" i="7"/>
  <c r="G541" i="7"/>
  <c r="F541" i="7"/>
  <c r="E541" i="7"/>
  <c r="D541" i="7"/>
  <c r="F540" i="7"/>
  <c r="E540" i="7"/>
  <c r="D540" i="7"/>
  <c r="I539" i="7"/>
  <c r="L539" i="7" s="1"/>
  <c r="H539" i="7"/>
  <c r="G539" i="7"/>
  <c r="F539" i="7"/>
  <c r="J539" i="7" s="1"/>
  <c r="E539" i="7"/>
  <c r="D539" i="7"/>
  <c r="F538" i="7"/>
  <c r="E538" i="7"/>
  <c r="D538" i="7"/>
  <c r="F537" i="7"/>
  <c r="E537" i="7"/>
  <c r="D537" i="7"/>
  <c r="J536" i="7"/>
  <c r="I536" i="7"/>
  <c r="L536" i="7" s="1"/>
  <c r="H536" i="7"/>
  <c r="G536" i="7"/>
  <c r="F536" i="7"/>
  <c r="E536" i="7"/>
  <c r="D536" i="7"/>
  <c r="I535" i="7"/>
  <c r="L535" i="7" s="1"/>
  <c r="H535" i="7"/>
  <c r="G535" i="7"/>
  <c r="F535" i="7"/>
  <c r="E535" i="7"/>
  <c r="D535" i="7"/>
  <c r="J535" i="7" s="1"/>
  <c r="L534" i="7"/>
  <c r="I534" i="7"/>
  <c r="G534" i="7"/>
  <c r="H534" i="7" s="1"/>
  <c r="F534" i="7"/>
  <c r="E534" i="7"/>
  <c r="D534" i="7"/>
  <c r="J534" i="7" s="1"/>
  <c r="F533" i="7"/>
  <c r="E533" i="7"/>
  <c r="D533" i="7"/>
  <c r="I532" i="7"/>
  <c r="L532" i="7" s="1"/>
  <c r="H532" i="7"/>
  <c r="G532" i="7"/>
  <c r="F532" i="7"/>
  <c r="E532" i="7"/>
  <c r="D532" i="7"/>
  <c r="I531" i="7"/>
  <c r="L531" i="7" s="1"/>
  <c r="F531" i="7"/>
  <c r="E531" i="7"/>
  <c r="D531" i="7"/>
  <c r="L530" i="7"/>
  <c r="I530" i="7"/>
  <c r="G530" i="7"/>
  <c r="H530" i="7" s="1"/>
  <c r="F530" i="7"/>
  <c r="E530" i="7"/>
  <c r="D530" i="7"/>
  <c r="J530" i="7" s="1"/>
  <c r="H529" i="7"/>
  <c r="G529" i="7"/>
  <c r="F529" i="7"/>
  <c r="J529" i="7" s="1"/>
  <c r="E529" i="7"/>
  <c r="D529" i="7"/>
  <c r="F528" i="7"/>
  <c r="E528" i="7"/>
  <c r="D528" i="7"/>
  <c r="H527" i="7"/>
  <c r="G527" i="7"/>
  <c r="F527" i="7"/>
  <c r="E527" i="7"/>
  <c r="D527" i="7"/>
  <c r="J526" i="7"/>
  <c r="F526" i="7"/>
  <c r="G526" i="7" s="1"/>
  <c r="H526" i="7" s="1"/>
  <c r="E526" i="7"/>
  <c r="D526" i="7"/>
  <c r="L525" i="7"/>
  <c r="J525" i="7"/>
  <c r="I525" i="7"/>
  <c r="G525" i="7"/>
  <c r="H525" i="7" s="1"/>
  <c r="F525" i="7"/>
  <c r="E525" i="7"/>
  <c r="D525" i="7"/>
  <c r="J524" i="7"/>
  <c r="I524" i="7"/>
  <c r="L524" i="7" s="1"/>
  <c r="H524" i="7"/>
  <c r="G524" i="7"/>
  <c r="F524" i="7"/>
  <c r="E524" i="7"/>
  <c r="D524" i="7"/>
  <c r="G523" i="7"/>
  <c r="H523" i="7" s="1"/>
  <c r="F523" i="7"/>
  <c r="E523" i="7"/>
  <c r="D523" i="7"/>
  <c r="L522" i="7"/>
  <c r="I522" i="7"/>
  <c r="H522" i="7"/>
  <c r="G522" i="7"/>
  <c r="F522" i="7"/>
  <c r="E522" i="7"/>
  <c r="D522" i="7"/>
  <c r="J521" i="7"/>
  <c r="I521" i="7"/>
  <c r="L521" i="7" s="1"/>
  <c r="G521" i="7"/>
  <c r="H521" i="7" s="1"/>
  <c r="F521" i="7"/>
  <c r="E521" i="7"/>
  <c r="D521" i="7"/>
  <c r="L520" i="7"/>
  <c r="I520" i="7"/>
  <c r="H520" i="7"/>
  <c r="G520" i="7"/>
  <c r="F520" i="7"/>
  <c r="E520" i="7"/>
  <c r="D520" i="7"/>
  <c r="J520" i="7" s="1"/>
  <c r="I519" i="7"/>
  <c r="L519" i="7" s="1"/>
  <c r="F519" i="7"/>
  <c r="J519" i="7" s="1"/>
  <c r="E519" i="7"/>
  <c r="D519" i="7"/>
  <c r="F518" i="7"/>
  <c r="E518" i="7"/>
  <c r="D518" i="7"/>
  <c r="I517" i="7"/>
  <c r="L517" i="7" s="1"/>
  <c r="F517" i="7"/>
  <c r="E517" i="7"/>
  <c r="D517" i="7"/>
  <c r="J516" i="7"/>
  <c r="I516" i="7"/>
  <c r="L516" i="7" s="1"/>
  <c r="H516" i="7"/>
  <c r="F516" i="7"/>
  <c r="G516" i="7" s="1"/>
  <c r="E516" i="7"/>
  <c r="D516" i="7"/>
  <c r="H515" i="7"/>
  <c r="G515" i="7"/>
  <c r="F515" i="7"/>
  <c r="E515" i="7"/>
  <c r="D515" i="7"/>
  <c r="J514" i="7"/>
  <c r="I514" i="7"/>
  <c r="L514" i="7" s="1"/>
  <c r="H514" i="7"/>
  <c r="G514" i="7"/>
  <c r="F514" i="7"/>
  <c r="E514" i="7"/>
  <c r="D514" i="7"/>
  <c r="J513" i="7"/>
  <c r="I513" i="7"/>
  <c r="L513" i="7" s="1"/>
  <c r="F513" i="7"/>
  <c r="G513" i="7" s="1"/>
  <c r="H513" i="7" s="1"/>
  <c r="E513" i="7"/>
  <c r="D513" i="7"/>
  <c r="L512" i="7"/>
  <c r="J512" i="7"/>
  <c r="G512" i="7"/>
  <c r="H512" i="7" s="1"/>
  <c r="F512" i="7"/>
  <c r="I512" i="7" s="1"/>
  <c r="E512" i="7"/>
  <c r="D512" i="7"/>
  <c r="I511" i="7"/>
  <c r="L511" i="7" s="1"/>
  <c r="G511" i="7"/>
  <c r="H511" i="7" s="1"/>
  <c r="F511" i="7"/>
  <c r="E511" i="7"/>
  <c r="D511" i="7"/>
  <c r="J511" i="7" s="1"/>
  <c r="J510" i="7"/>
  <c r="I510" i="7"/>
  <c r="L510" i="7" s="1"/>
  <c r="H510" i="7"/>
  <c r="G510" i="7"/>
  <c r="F510" i="7"/>
  <c r="E510" i="7"/>
  <c r="D510" i="7"/>
  <c r="L509" i="7"/>
  <c r="J509" i="7"/>
  <c r="I509" i="7"/>
  <c r="G509" i="7"/>
  <c r="H509" i="7" s="1"/>
  <c r="F509" i="7"/>
  <c r="E509" i="7"/>
  <c r="D509" i="7"/>
  <c r="F508" i="7"/>
  <c r="E508" i="7"/>
  <c r="D508" i="7"/>
  <c r="J507" i="7"/>
  <c r="F507" i="7"/>
  <c r="E507" i="7"/>
  <c r="D507" i="7"/>
  <c r="G506" i="7"/>
  <c r="H506" i="7" s="1"/>
  <c r="F506" i="7"/>
  <c r="E506" i="7"/>
  <c r="D506" i="7"/>
  <c r="F505" i="7"/>
  <c r="E505" i="7"/>
  <c r="D505" i="7"/>
  <c r="J504" i="7"/>
  <c r="G504" i="7"/>
  <c r="H504" i="7" s="1"/>
  <c r="F504" i="7"/>
  <c r="I504" i="7" s="1"/>
  <c r="L504" i="7" s="1"/>
  <c r="E504" i="7"/>
  <c r="D504" i="7"/>
  <c r="F503" i="7"/>
  <c r="E503" i="7"/>
  <c r="D503" i="7"/>
  <c r="J502" i="7"/>
  <c r="F502" i="7"/>
  <c r="E502" i="7"/>
  <c r="D502" i="7"/>
  <c r="F501" i="7"/>
  <c r="G501" i="7" s="1"/>
  <c r="H501" i="7" s="1"/>
  <c r="E501" i="7"/>
  <c r="D501" i="7"/>
  <c r="J500" i="7"/>
  <c r="I500" i="7"/>
  <c r="L500" i="7" s="1"/>
  <c r="H500" i="7"/>
  <c r="F500" i="7"/>
  <c r="G500" i="7" s="1"/>
  <c r="E500" i="7"/>
  <c r="D500" i="7"/>
  <c r="I499" i="7"/>
  <c r="L499" i="7" s="1"/>
  <c r="G499" i="7"/>
  <c r="H499" i="7" s="1"/>
  <c r="F499" i="7"/>
  <c r="E499" i="7"/>
  <c r="D499" i="7"/>
  <c r="J499" i="7" s="1"/>
  <c r="J498" i="7"/>
  <c r="F498" i="7"/>
  <c r="E498" i="7"/>
  <c r="D498" i="7"/>
  <c r="L497" i="7"/>
  <c r="G497" i="7"/>
  <c r="H497" i="7" s="1"/>
  <c r="F497" i="7"/>
  <c r="I497" i="7" s="1"/>
  <c r="E497" i="7"/>
  <c r="D497" i="7"/>
  <c r="J497" i="7" s="1"/>
  <c r="G496" i="7"/>
  <c r="H496" i="7" s="1"/>
  <c r="F496" i="7"/>
  <c r="J496" i="7" s="1"/>
  <c r="E496" i="7"/>
  <c r="D496" i="7"/>
  <c r="J495" i="7"/>
  <c r="I495" i="7"/>
  <c r="L495" i="7" s="1"/>
  <c r="G495" i="7"/>
  <c r="H495" i="7" s="1"/>
  <c r="F495" i="7"/>
  <c r="E495" i="7"/>
  <c r="D495" i="7"/>
  <c r="L494" i="7"/>
  <c r="I494" i="7"/>
  <c r="H494" i="7"/>
  <c r="F494" i="7"/>
  <c r="G494" i="7" s="1"/>
  <c r="E494" i="7"/>
  <c r="D494" i="7"/>
  <c r="J494" i="7" s="1"/>
  <c r="J493" i="7"/>
  <c r="I493" i="7"/>
  <c r="L493" i="7" s="1"/>
  <c r="H493" i="7"/>
  <c r="G493" i="7"/>
  <c r="F493" i="7"/>
  <c r="E493" i="7"/>
  <c r="D493" i="7"/>
  <c r="F492" i="7"/>
  <c r="E492" i="7"/>
  <c r="D492" i="7"/>
  <c r="H491" i="7"/>
  <c r="G491" i="7"/>
  <c r="F491" i="7"/>
  <c r="E491" i="7"/>
  <c r="D491" i="7"/>
  <c r="I490" i="7"/>
  <c r="L490" i="7" s="1"/>
  <c r="F490" i="7"/>
  <c r="E490" i="7"/>
  <c r="D490" i="7"/>
  <c r="J489" i="7"/>
  <c r="G489" i="7"/>
  <c r="H489" i="7" s="1"/>
  <c r="F489" i="7"/>
  <c r="I489" i="7" s="1"/>
  <c r="L489" i="7" s="1"/>
  <c r="E489" i="7"/>
  <c r="D489" i="7"/>
  <c r="G488" i="7"/>
  <c r="H488" i="7" s="1"/>
  <c r="F488" i="7"/>
  <c r="E488" i="7"/>
  <c r="D488" i="7"/>
  <c r="L487" i="7"/>
  <c r="I487" i="7"/>
  <c r="H487" i="7"/>
  <c r="F487" i="7"/>
  <c r="G487" i="7" s="1"/>
  <c r="E487" i="7"/>
  <c r="D487" i="7"/>
  <c r="I486" i="7"/>
  <c r="L486" i="7" s="1"/>
  <c r="H486" i="7"/>
  <c r="G486" i="7"/>
  <c r="F486" i="7"/>
  <c r="E486" i="7"/>
  <c r="D486" i="7"/>
  <c r="J486" i="7" s="1"/>
  <c r="F485" i="7"/>
  <c r="E485" i="7"/>
  <c r="D485" i="7"/>
  <c r="F484" i="7"/>
  <c r="E484" i="7"/>
  <c r="D484" i="7"/>
  <c r="L483" i="7"/>
  <c r="G483" i="7"/>
  <c r="H483" i="7" s="1"/>
  <c r="F483" i="7"/>
  <c r="I483" i="7" s="1"/>
  <c r="E483" i="7"/>
  <c r="D483" i="7"/>
  <c r="J482" i="7"/>
  <c r="I482" i="7"/>
  <c r="L482" i="7" s="1"/>
  <c r="H482" i="7"/>
  <c r="F482" i="7"/>
  <c r="G482" i="7" s="1"/>
  <c r="E482" i="7"/>
  <c r="D482" i="7"/>
  <c r="J481" i="7"/>
  <c r="I481" i="7"/>
  <c r="L481" i="7" s="1"/>
  <c r="G481" i="7"/>
  <c r="H481" i="7" s="1"/>
  <c r="F481" i="7"/>
  <c r="E481" i="7"/>
  <c r="D481" i="7"/>
  <c r="I480" i="7"/>
  <c r="L480" i="7" s="1"/>
  <c r="F480" i="7"/>
  <c r="E480" i="7"/>
  <c r="D480" i="7"/>
  <c r="G479" i="7"/>
  <c r="H479" i="7" s="1"/>
  <c r="F479" i="7"/>
  <c r="E479" i="7"/>
  <c r="D479" i="7"/>
  <c r="I478" i="7"/>
  <c r="L478" i="7" s="1"/>
  <c r="H478" i="7"/>
  <c r="G478" i="7"/>
  <c r="F478" i="7"/>
  <c r="E478" i="7"/>
  <c r="D478" i="7"/>
  <c r="J478" i="7" s="1"/>
  <c r="L477" i="7"/>
  <c r="I477" i="7"/>
  <c r="H477" i="7"/>
  <c r="G477" i="7"/>
  <c r="F477" i="7"/>
  <c r="E477" i="7"/>
  <c r="D477" i="7"/>
  <c r="J477" i="7" s="1"/>
  <c r="F476" i="7"/>
  <c r="E476" i="7"/>
  <c r="D476" i="7"/>
  <c r="G475" i="7"/>
  <c r="H475" i="7" s="1"/>
  <c r="F475" i="7"/>
  <c r="E475" i="7"/>
  <c r="D475" i="7"/>
  <c r="I474" i="7"/>
  <c r="L474" i="7" s="1"/>
  <c r="G474" i="7"/>
  <c r="H474" i="7" s="1"/>
  <c r="F474" i="7"/>
  <c r="E474" i="7"/>
  <c r="D474" i="7"/>
  <c r="J474" i="7" s="1"/>
  <c r="J473" i="7"/>
  <c r="I473" i="7"/>
  <c r="L473" i="7" s="1"/>
  <c r="H473" i="7"/>
  <c r="G473" i="7"/>
  <c r="F473" i="7"/>
  <c r="E473" i="7"/>
  <c r="D473" i="7"/>
  <c r="J472" i="7"/>
  <c r="I472" i="7"/>
  <c r="L472" i="7" s="1"/>
  <c r="H472" i="7"/>
  <c r="F472" i="7"/>
  <c r="G472" i="7" s="1"/>
  <c r="E472" i="7"/>
  <c r="D472" i="7"/>
  <c r="I471" i="7"/>
  <c r="L471" i="7" s="1"/>
  <c r="H471" i="7"/>
  <c r="G471" i="7"/>
  <c r="F471" i="7"/>
  <c r="E471" i="7"/>
  <c r="D471" i="7"/>
  <c r="L470" i="7"/>
  <c r="H470" i="7"/>
  <c r="G470" i="7"/>
  <c r="F470" i="7"/>
  <c r="I470" i="7" s="1"/>
  <c r="E470" i="7"/>
  <c r="D470" i="7"/>
  <c r="J470" i="7" s="1"/>
  <c r="H469" i="7"/>
  <c r="G469" i="7"/>
  <c r="F469" i="7"/>
  <c r="J469" i="7" s="1"/>
  <c r="E469" i="7"/>
  <c r="D469" i="7"/>
  <c r="L468" i="7"/>
  <c r="J468" i="7"/>
  <c r="I468" i="7"/>
  <c r="G468" i="7"/>
  <c r="H468" i="7" s="1"/>
  <c r="F468" i="7"/>
  <c r="E468" i="7"/>
  <c r="D468" i="7"/>
  <c r="G467" i="7"/>
  <c r="H467" i="7" s="1"/>
  <c r="F467" i="7"/>
  <c r="E467" i="7"/>
  <c r="D467" i="7"/>
  <c r="J466" i="7"/>
  <c r="I466" i="7"/>
  <c r="L466" i="7" s="1"/>
  <c r="F466" i="7"/>
  <c r="G466" i="7" s="1"/>
  <c r="H466" i="7" s="1"/>
  <c r="E466" i="7"/>
  <c r="D466" i="7"/>
  <c r="J465" i="7"/>
  <c r="F465" i="7"/>
  <c r="I465" i="7" s="1"/>
  <c r="L465" i="7" s="1"/>
  <c r="E465" i="7"/>
  <c r="D465" i="7"/>
  <c r="F464" i="7"/>
  <c r="E464" i="7"/>
  <c r="D464" i="7"/>
  <c r="J463" i="7"/>
  <c r="I463" i="7"/>
  <c r="L463" i="7" s="1"/>
  <c r="G463" i="7"/>
  <c r="H463" i="7" s="1"/>
  <c r="F463" i="7"/>
  <c r="E463" i="7"/>
  <c r="D463" i="7"/>
  <c r="L462" i="7"/>
  <c r="J462" i="7"/>
  <c r="G462" i="7"/>
  <c r="H462" i="7" s="1"/>
  <c r="F462" i="7"/>
  <c r="I462" i="7" s="1"/>
  <c r="E462" i="7"/>
  <c r="D462" i="7"/>
  <c r="F461" i="7"/>
  <c r="E461" i="7"/>
  <c r="D461" i="7"/>
  <c r="J461" i="7" s="1"/>
  <c r="G460" i="7"/>
  <c r="H460" i="7" s="1"/>
  <c r="F460" i="7"/>
  <c r="E460" i="7"/>
  <c r="D460" i="7"/>
  <c r="H459" i="7"/>
  <c r="G459" i="7"/>
  <c r="F459" i="7"/>
  <c r="E459" i="7"/>
  <c r="D459" i="7"/>
  <c r="F458" i="7"/>
  <c r="E458" i="7"/>
  <c r="D458" i="7"/>
  <c r="I457" i="7"/>
  <c r="L457" i="7" s="1"/>
  <c r="H457" i="7"/>
  <c r="G457" i="7"/>
  <c r="F457" i="7"/>
  <c r="J457" i="7" s="1"/>
  <c r="E457" i="7"/>
  <c r="D457" i="7"/>
  <c r="H456" i="7"/>
  <c r="G456" i="7"/>
  <c r="F456" i="7"/>
  <c r="E456" i="7"/>
  <c r="D456" i="7"/>
  <c r="L455" i="7"/>
  <c r="I455" i="7"/>
  <c r="G455" i="7"/>
  <c r="H455" i="7" s="1"/>
  <c r="F455" i="7"/>
  <c r="E455" i="7"/>
  <c r="D455" i="7"/>
  <c r="J455" i="7" s="1"/>
  <c r="F454" i="7"/>
  <c r="E454" i="7"/>
  <c r="D454" i="7"/>
  <c r="J453" i="7"/>
  <c r="I453" i="7"/>
  <c r="L453" i="7" s="1"/>
  <c r="H453" i="7"/>
  <c r="G453" i="7"/>
  <c r="F453" i="7"/>
  <c r="E453" i="7"/>
  <c r="D453" i="7"/>
  <c r="L452" i="7"/>
  <c r="I452" i="7"/>
  <c r="F452" i="7"/>
  <c r="E452" i="7"/>
  <c r="D452" i="7"/>
  <c r="I451" i="7"/>
  <c r="L451" i="7" s="1"/>
  <c r="G451" i="7"/>
  <c r="H451" i="7" s="1"/>
  <c r="F451" i="7"/>
  <c r="J451" i="7" s="1"/>
  <c r="E451" i="7"/>
  <c r="D451" i="7"/>
  <c r="J450" i="7"/>
  <c r="I450" i="7"/>
  <c r="L450" i="7" s="1"/>
  <c r="F450" i="7"/>
  <c r="G450" i="7" s="1"/>
  <c r="H450" i="7" s="1"/>
  <c r="E450" i="7"/>
  <c r="D450" i="7"/>
  <c r="J449" i="7"/>
  <c r="F449" i="7"/>
  <c r="E449" i="7"/>
  <c r="D449" i="7"/>
  <c r="I448" i="7"/>
  <c r="H448" i="7"/>
  <c r="G448" i="7"/>
  <c r="F448" i="7"/>
  <c r="E448" i="7"/>
  <c r="D448" i="7"/>
  <c r="J448" i="7" s="1"/>
  <c r="J447" i="7"/>
  <c r="I447" i="7"/>
  <c r="L447" i="7" s="1"/>
  <c r="G447" i="7"/>
  <c r="H447" i="7" s="1"/>
  <c r="F447" i="7"/>
  <c r="E447" i="7"/>
  <c r="D447" i="7"/>
  <c r="I446" i="7"/>
  <c r="L446" i="7" s="1"/>
  <c r="F446" i="7"/>
  <c r="E446" i="7"/>
  <c r="D446" i="7"/>
  <c r="L445" i="7"/>
  <c r="I445" i="7"/>
  <c r="G445" i="7"/>
  <c r="H445" i="7" s="1"/>
  <c r="F445" i="7"/>
  <c r="E445" i="7"/>
  <c r="D445" i="7"/>
  <c r="J445" i="7" s="1"/>
  <c r="L444" i="7"/>
  <c r="I444" i="7"/>
  <c r="G444" i="7"/>
  <c r="H444" i="7" s="1"/>
  <c r="F444" i="7"/>
  <c r="E444" i="7"/>
  <c r="D444" i="7"/>
  <c r="G443" i="7"/>
  <c r="H443" i="7" s="1"/>
  <c r="F443" i="7"/>
  <c r="E443" i="7"/>
  <c r="D443" i="7"/>
  <c r="F442" i="7"/>
  <c r="E442" i="7"/>
  <c r="D442" i="7"/>
  <c r="J441" i="7"/>
  <c r="I441" i="7"/>
  <c r="L441" i="7" s="1"/>
  <c r="H441" i="7"/>
  <c r="G441" i="7"/>
  <c r="F441" i="7"/>
  <c r="E441" i="7"/>
  <c r="D441" i="7"/>
  <c r="L440" i="7"/>
  <c r="J440" i="7"/>
  <c r="G440" i="7"/>
  <c r="H440" i="7" s="1"/>
  <c r="F440" i="7"/>
  <c r="I440" i="7" s="1"/>
  <c r="E440" i="7"/>
  <c r="D440" i="7"/>
  <c r="J439" i="7"/>
  <c r="I439" i="7"/>
  <c r="L439" i="7" s="1"/>
  <c r="F439" i="7"/>
  <c r="G439" i="7" s="1"/>
  <c r="H439" i="7" s="1"/>
  <c r="E439" i="7"/>
  <c r="D439" i="7"/>
  <c r="J438" i="7"/>
  <c r="I438" i="7"/>
  <c r="L438" i="7" s="1"/>
  <c r="G438" i="7"/>
  <c r="H438" i="7" s="1"/>
  <c r="F438" i="7"/>
  <c r="E438" i="7"/>
  <c r="D438" i="7"/>
  <c r="F437" i="7"/>
  <c r="E437" i="7"/>
  <c r="D437" i="7"/>
  <c r="F436" i="7"/>
  <c r="G436" i="7" s="1"/>
  <c r="H436" i="7" s="1"/>
  <c r="E436" i="7"/>
  <c r="D436" i="7"/>
  <c r="I435" i="7"/>
  <c r="L435" i="7" s="1"/>
  <c r="H435" i="7"/>
  <c r="G435" i="7"/>
  <c r="F435" i="7"/>
  <c r="E435" i="7"/>
  <c r="D435" i="7"/>
  <c r="I434" i="7"/>
  <c r="L434" i="7" s="1"/>
  <c r="G434" i="7"/>
  <c r="H434" i="7" s="1"/>
  <c r="F434" i="7"/>
  <c r="E434" i="7"/>
  <c r="D434" i="7"/>
  <c r="J434" i="7" s="1"/>
  <c r="L433" i="7"/>
  <c r="J433" i="7"/>
  <c r="I433" i="7"/>
  <c r="G433" i="7"/>
  <c r="H433" i="7" s="1"/>
  <c r="F433" i="7"/>
  <c r="E433" i="7"/>
  <c r="D433" i="7"/>
  <c r="H432" i="7"/>
  <c r="G432" i="7"/>
  <c r="F432" i="7"/>
  <c r="E432" i="7"/>
  <c r="D432" i="7"/>
  <c r="F431" i="7"/>
  <c r="E431" i="7"/>
  <c r="D431" i="7"/>
  <c r="L430" i="7"/>
  <c r="I430" i="7"/>
  <c r="G430" i="7"/>
  <c r="H430" i="7" s="1"/>
  <c r="F430" i="7"/>
  <c r="E430" i="7"/>
  <c r="D430" i="7"/>
  <c r="J430" i="7" s="1"/>
  <c r="I429" i="7"/>
  <c r="L429" i="7" s="1"/>
  <c r="G429" i="7"/>
  <c r="H429" i="7" s="1"/>
  <c r="F429" i="7"/>
  <c r="J429" i="7" s="1"/>
  <c r="E429" i="7"/>
  <c r="D429" i="7"/>
  <c r="F428" i="7"/>
  <c r="E428" i="7"/>
  <c r="D428" i="7"/>
  <c r="F427" i="7"/>
  <c r="E427" i="7"/>
  <c r="D427" i="7"/>
  <c r="F426" i="7"/>
  <c r="G426" i="7" s="1"/>
  <c r="H426" i="7" s="1"/>
  <c r="E426" i="7"/>
  <c r="D426" i="7"/>
  <c r="I425" i="7"/>
  <c r="L425" i="7" s="1"/>
  <c r="H425" i="7"/>
  <c r="G425" i="7"/>
  <c r="F425" i="7"/>
  <c r="E425" i="7"/>
  <c r="D425" i="7"/>
  <c r="F424" i="7"/>
  <c r="E424" i="7"/>
  <c r="D424" i="7"/>
  <c r="L423" i="7"/>
  <c r="J423" i="7"/>
  <c r="I423" i="7"/>
  <c r="F423" i="7"/>
  <c r="G423" i="7" s="1"/>
  <c r="H423" i="7" s="1"/>
  <c r="E423" i="7"/>
  <c r="D423" i="7"/>
  <c r="F422" i="7"/>
  <c r="E422" i="7"/>
  <c r="D422" i="7"/>
  <c r="J421" i="7"/>
  <c r="F421" i="7"/>
  <c r="E421" i="7"/>
  <c r="D421" i="7"/>
  <c r="I420" i="7"/>
  <c r="L420" i="7" s="1"/>
  <c r="H420" i="7"/>
  <c r="G420" i="7"/>
  <c r="F420" i="7"/>
  <c r="J420" i="7" s="1"/>
  <c r="E420" i="7"/>
  <c r="D420" i="7"/>
  <c r="L419" i="7"/>
  <c r="J419" i="7"/>
  <c r="I419" i="7"/>
  <c r="H419" i="7"/>
  <c r="F419" i="7"/>
  <c r="G419" i="7" s="1"/>
  <c r="E419" i="7"/>
  <c r="D419" i="7"/>
  <c r="F418" i="7"/>
  <c r="E418" i="7"/>
  <c r="D418" i="7"/>
  <c r="L417" i="7"/>
  <c r="I417" i="7"/>
  <c r="H417" i="7"/>
  <c r="G417" i="7"/>
  <c r="F417" i="7"/>
  <c r="E417" i="7"/>
  <c r="D417" i="7"/>
  <c r="J416" i="7"/>
  <c r="H416" i="7"/>
  <c r="G416" i="7"/>
  <c r="F416" i="7"/>
  <c r="I416" i="7" s="1"/>
  <c r="L416" i="7" s="1"/>
  <c r="E416" i="7"/>
  <c r="D416" i="7"/>
  <c r="F415" i="7"/>
  <c r="J415" i="7" s="1"/>
  <c r="E415" i="7"/>
  <c r="D415" i="7"/>
  <c r="F414" i="7"/>
  <c r="E414" i="7"/>
  <c r="D414" i="7"/>
  <c r="L413" i="7"/>
  <c r="H413" i="7"/>
  <c r="G413" i="7"/>
  <c r="F413" i="7"/>
  <c r="I413" i="7" s="1"/>
  <c r="E413" i="7"/>
  <c r="D413" i="7"/>
  <c r="I412" i="7"/>
  <c r="L412" i="7" s="1"/>
  <c r="G412" i="7"/>
  <c r="H412" i="7" s="1"/>
  <c r="F412" i="7"/>
  <c r="J412" i="7" s="1"/>
  <c r="E412" i="7"/>
  <c r="D412" i="7"/>
  <c r="I411" i="7"/>
  <c r="L411" i="7" s="1"/>
  <c r="H411" i="7"/>
  <c r="G411" i="7"/>
  <c r="F411" i="7"/>
  <c r="E411" i="7"/>
  <c r="D411" i="7"/>
  <c r="F410" i="7"/>
  <c r="E410" i="7"/>
  <c r="D410" i="7"/>
  <c r="I409" i="7"/>
  <c r="L409" i="7" s="1"/>
  <c r="F409" i="7"/>
  <c r="G409" i="7" s="1"/>
  <c r="H409" i="7" s="1"/>
  <c r="E409" i="7"/>
  <c r="D409" i="7"/>
  <c r="J408" i="7"/>
  <c r="I408" i="7"/>
  <c r="L408" i="7" s="1"/>
  <c r="H408" i="7"/>
  <c r="F408" i="7"/>
  <c r="G408" i="7" s="1"/>
  <c r="E408" i="7"/>
  <c r="D408" i="7"/>
  <c r="L407" i="7"/>
  <c r="G407" i="7"/>
  <c r="H407" i="7" s="1"/>
  <c r="F407" i="7"/>
  <c r="I407" i="7" s="1"/>
  <c r="E407" i="7"/>
  <c r="D407" i="7"/>
  <c r="J406" i="7"/>
  <c r="I406" i="7"/>
  <c r="L406" i="7" s="1"/>
  <c r="F406" i="7"/>
  <c r="G406" i="7" s="1"/>
  <c r="H406" i="7" s="1"/>
  <c r="E406" i="7"/>
  <c r="D406" i="7"/>
  <c r="L405" i="7"/>
  <c r="I405" i="7"/>
  <c r="F405" i="7"/>
  <c r="E405" i="7"/>
  <c r="D405" i="7"/>
  <c r="F404" i="7"/>
  <c r="E404" i="7"/>
  <c r="D404" i="7"/>
  <c r="F403" i="7"/>
  <c r="E403" i="7"/>
  <c r="D403" i="7"/>
  <c r="I402" i="7"/>
  <c r="L402" i="7" s="1"/>
  <c r="G402" i="7"/>
  <c r="H402" i="7" s="1"/>
  <c r="F402" i="7"/>
  <c r="E402" i="7"/>
  <c r="D402" i="7"/>
  <c r="J402" i="7" s="1"/>
  <c r="J401" i="7"/>
  <c r="I401" i="7"/>
  <c r="L401" i="7" s="1"/>
  <c r="F401" i="7"/>
  <c r="G401" i="7" s="1"/>
  <c r="H401" i="7" s="1"/>
  <c r="E401" i="7"/>
  <c r="D401" i="7"/>
  <c r="F400" i="7"/>
  <c r="E400" i="7"/>
  <c r="D400" i="7"/>
  <c r="F399" i="7"/>
  <c r="E399" i="7"/>
  <c r="D399" i="7"/>
  <c r="I398" i="7"/>
  <c r="L398" i="7" s="1"/>
  <c r="G398" i="7"/>
  <c r="H398" i="7" s="1"/>
  <c r="F398" i="7"/>
  <c r="J398" i="7" s="1"/>
  <c r="E398" i="7"/>
  <c r="D398" i="7"/>
  <c r="J397" i="7"/>
  <c r="I397" i="7"/>
  <c r="L397" i="7" s="1"/>
  <c r="H397" i="7"/>
  <c r="G397" i="7"/>
  <c r="F397" i="7"/>
  <c r="E397" i="7"/>
  <c r="D397" i="7"/>
  <c r="F396" i="7"/>
  <c r="E396" i="7"/>
  <c r="D396" i="7"/>
  <c r="L395" i="7"/>
  <c r="I395" i="7"/>
  <c r="F395" i="7"/>
  <c r="G395" i="7" s="1"/>
  <c r="H395" i="7" s="1"/>
  <c r="E395" i="7"/>
  <c r="D395" i="7"/>
  <c r="J395" i="7" s="1"/>
  <c r="F394" i="7"/>
  <c r="E394" i="7"/>
  <c r="D394" i="7"/>
  <c r="L393" i="7"/>
  <c r="I393" i="7"/>
  <c r="F393" i="7"/>
  <c r="G393" i="7" s="1"/>
  <c r="H393" i="7" s="1"/>
  <c r="E393" i="7"/>
  <c r="D393" i="7"/>
  <c r="F392" i="7"/>
  <c r="E392" i="7"/>
  <c r="D392" i="7"/>
  <c r="F391" i="7"/>
  <c r="G391" i="7" s="1"/>
  <c r="H391" i="7" s="1"/>
  <c r="E391" i="7"/>
  <c r="D391" i="7"/>
  <c r="J390" i="7"/>
  <c r="I390" i="7"/>
  <c r="L390" i="7" s="1"/>
  <c r="H390" i="7"/>
  <c r="G390" i="7"/>
  <c r="F390" i="7"/>
  <c r="E390" i="7"/>
  <c r="D390" i="7"/>
  <c r="I389" i="7"/>
  <c r="L389" i="7" s="1"/>
  <c r="H389" i="7"/>
  <c r="G389" i="7"/>
  <c r="F389" i="7"/>
  <c r="E389" i="7"/>
  <c r="D389" i="7"/>
  <c r="J389" i="7" s="1"/>
  <c r="F388" i="7"/>
  <c r="E388" i="7"/>
  <c r="D388" i="7"/>
  <c r="I387" i="7"/>
  <c r="L387" i="7" s="1"/>
  <c r="G387" i="7"/>
  <c r="H387" i="7" s="1"/>
  <c r="F387" i="7"/>
  <c r="J387" i="7" s="1"/>
  <c r="E387" i="7"/>
  <c r="D387" i="7"/>
  <c r="F386" i="7"/>
  <c r="E386" i="7"/>
  <c r="D386" i="7"/>
  <c r="G385" i="7"/>
  <c r="H385" i="7" s="1"/>
  <c r="F385" i="7"/>
  <c r="E385" i="7"/>
  <c r="D385" i="7"/>
  <c r="L384" i="7"/>
  <c r="I384" i="7"/>
  <c r="G384" i="7"/>
  <c r="H384" i="7" s="1"/>
  <c r="F384" i="7"/>
  <c r="E384" i="7"/>
  <c r="D384" i="7"/>
  <c r="J384" i="7" s="1"/>
  <c r="F383" i="7"/>
  <c r="E383" i="7"/>
  <c r="D383" i="7"/>
  <c r="J382" i="7"/>
  <c r="G382" i="7"/>
  <c r="H382" i="7" s="1"/>
  <c r="F382" i="7"/>
  <c r="I382" i="7" s="1"/>
  <c r="L382" i="7" s="1"/>
  <c r="E382" i="7"/>
  <c r="D382" i="7"/>
  <c r="I381" i="7"/>
  <c r="L381" i="7" s="1"/>
  <c r="G381" i="7"/>
  <c r="H381" i="7" s="1"/>
  <c r="F381" i="7"/>
  <c r="E381" i="7"/>
  <c r="D381" i="7"/>
  <c r="G380" i="7"/>
  <c r="H380" i="7" s="1"/>
  <c r="F380" i="7"/>
  <c r="J380" i="7" s="1"/>
  <c r="E380" i="7"/>
  <c r="D380" i="7"/>
  <c r="L379" i="7"/>
  <c r="J379" i="7"/>
  <c r="I379" i="7"/>
  <c r="G379" i="7"/>
  <c r="H379" i="7" s="1"/>
  <c r="F379" i="7"/>
  <c r="E379" i="7"/>
  <c r="D379" i="7"/>
  <c r="I378" i="7"/>
  <c r="L378" i="7" s="1"/>
  <c r="H378" i="7"/>
  <c r="F378" i="7"/>
  <c r="G378" i="7" s="1"/>
  <c r="E378" i="7"/>
  <c r="D378" i="7"/>
  <c r="J378" i="7" s="1"/>
  <c r="J377" i="7"/>
  <c r="I377" i="7"/>
  <c r="L377" i="7" s="1"/>
  <c r="G377" i="7"/>
  <c r="H377" i="7" s="1"/>
  <c r="F377" i="7"/>
  <c r="E377" i="7"/>
  <c r="D377" i="7"/>
  <c r="J376" i="7"/>
  <c r="I376" i="7"/>
  <c r="L376" i="7" s="1"/>
  <c r="H376" i="7"/>
  <c r="G376" i="7"/>
  <c r="F376" i="7"/>
  <c r="E376" i="7"/>
  <c r="D376" i="7"/>
  <c r="F375" i="7"/>
  <c r="E375" i="7"/>
  <c r="D375" i="7"/>
  <c r="I374" i="7"/>
  <c r="L374" i="7" s="1"/>
  <c r="F374" i="7"/>
  <c r="G374" i="7" s="1"/>
  <c r="H374" i="7" s="1"/>
  <c r="E374" i="7"/>
  <c r="D374" i="7"/>
  <c r="J374" i="7" s="1"/>
  <c r="G373" i="7"/>
  <c r="H373" i="7" s="1"/>
  <c r="F373" i="7"/>
  <c r="E373" i="7"/>
  <c r="D373" i="7"/>
  <c r="I372" i="7"/>
  <c r="L372" i="7" s="1"/>
  <c r="H372" i="7"/>
  <c r="G372" i="7"/>
  <c r="F372" i="7"/>
  <c r="E372" i="7"/>
  <c r="D372" i="7"/>
  <c r="I371" i="7"/>
  <c r="L371" i="7" s="1"/>
  <c r="H371" i="7"/>
  <c r="F371" i="7"/>
  <c r="E371" i="7"/>
  <c r="D371" i="7"/>
  <c r="G370" i="7"/>
  <c r="H370" i="7" s="1"/>
  <c r="F370" i="7"/>
  <c r="E370" i="7"/>
  <c r="D370" i="7"/>
  <c r="L369" i="7"/>
  <c r="J369" i="7"/>
  <c r="I369" i="7"/>
  <c r="G369" i="7"/>
  <c r="H369" i="7" s="1"/>
  <c r="F369" i="7"/>
  <c r="E369" i="7"/>
  <c r="D369" i="7"/>
  <c r="F368" i="7"/>
  <c r="E368" i="7"/>
  <c r="D368" i="7"/>
  <c r="F367" i="7"/>
  <c r="E367" i="7"/>
  <c r="D367" i="7"/>
  <c r="L366" i="7"/>
  <c r="I366" i="7"/>
  <c r="H366" i="7"/>
  <c r="G366" i="7"/>
  <c r="F366" i="7"/>
  <c r="E366" i="7"/>
  <c r="D366" i="7"/>
  <c r="F365" i="7"/>
  <c r="E365" i="7"/>
  <c r="D365" i="7"/>
  <c r="L364" i="7"/>
  <c r="G364" i="7"/>
  <c r="H364" i="7" s="1"/>
  <c r="F364" i="7"/>
  <c r="I364" i="7" s="1"/>
  <c r="E364" i="7"/>
  <c r="D364" i="7"/>
  <c r="J364" i="7" s="1"/>
  <c r="L363" i="7"/>
  <c r="J363" i="7"/>
  <c r="H363" i="7"/>
  <c r="G363" i="7"/>
  <c r="F363" i="7"/>
  <c r="I363" i="7" s="1"/>
  <c r="E363" i="7"/>
  <c r="D363" i="7"/>
  <c r="F362" i="7"/>
  <c r="E362" i="7"/>
  <c r="D362" i="7"/>
  <c r="I361" i="7"/>
  <c r="L361" i="7" s="1"/>
  <c r="F361" i="7"/>
  <c r="E361" i="7"/>
  <c r="D361" i="7"/>
  <c r="F360" i="7"/>
  <c r="G360" i="7" s="1"/>
  <c r="H360" i="7" s="1"/>
  <c r="E360" i="7"/>
  <c r="D360" i="7"/>
  <c r="L359" i="7"/>
  <c r="I359" i="7"/>
  <c r="H359" i="7"/>
  <c r="G359" i="7"/>
  <c r="F359" i="7"/>
  <c r="E359" i="7"/>
  <c r="D359" i="7"/>
  <c r="F358" i="7"/>
  <c r="I358" i="7" s="1"/>
  <c r="L358" i="7" s="1"/>
  <c r="E358" i="7"/>
  <c r="D358" i="7"/>
  <c r="J358" i="7" s="1"/>
  <c r="L357" i="7"/>
  <c r="I357" i="7"/>
  <c r="H357" i="7"/>
  <c r="G357" i="7"/>
  <c r="F357" i="7"/>
  <c r="E357" i="7"/>
  <c r="D357" i="7"/>
  <c r="J357" i="7" s="1"/>
  <c r="G356" i="7"/>
  <c r="H356" i="7" s="1"/>
  <c r="F356" i="7"/>
  <c r="E356" i="7"/>
  <c r="D356" i="7"/>
  <c r="I355" i="7"/>
  <c r="L355" i="7" s="1"/>
  <c r="F355" i="7"/>
  <c r="J355" i="7" s="1"/>
  <c r="E355" i="7"/>
  <c r="D355" i="7"/>
  <c r="L354" i="7"/>
  <c r="J354" i="7"/>
  <c r="I354" i="7"/>
  <c r="G354" i="7"/>
  <c r="H354" i="7" s="1"/>
  <c r="F354" i="7"/>
  <c r="E354" i="7"/>
  <c r="D354" i="7"/>
  <c r="F353" i="7"/>
  <c r="E353" i="7"/>
  <c r="D353" i="7"/>
  <c r="J352" i="7"/>
  <c r="I352" i="7"/>
  <c r="L352" i="7" s="1"/>
  <c r="H352" i="7"/>
  <c r="F352" i="7"/>
  <c r="G352" i="7" s="1"/>
  <c r="E352" i="7"/>
  <c r="D352" i="7"/>
  <c r="F351" i="7"/>
  <c r="E351" i="7"/>
  <c r="D351" i="7"/>
  <c r="J350" i="7"/>
  <c r="G350" i="7"/>
  <c r="H350" i="7" s="1"/>
  <c r="F350" i="7"/>
  <c r="I350" i="7" s="1"/>
  <c r="L350" i="7" s="1"/>
  <c r="E350" i="7"/>
  <c r="D350" i="7"/>
  <c r="L349" i="7"/>
  <c r="I349" i="7"/>
  <c r="H349" i="7"/>
  <c r="G349" i="7"/>
  <c r="F349" i="7"/>
  <c r="E349" i="7"/>
  <c r="D349" i="7"/>
  <c r="H348" i="7"/>
  <c r="G348" i="7"/>
  <c r="F348" i="7"/>
  <c r="E348" i="7"/>
  <c r="D348" i="7"/>
  <c r="J347" i="7"/>
  <c r="I347" i="7"/>
  <c r="L347" i="7" s="1"/>
  <c r="G347" i="7"/>
  <c r="H347" i="7" s="1"/>
  <c r="F347" i="7"/>
  <c r="E347" i="7"/>
  <c r="D347" i="7"/>
  <c r="G346" i="7"/>
  <c r="H346" i="7" s="1"/>
  <c r="F346" i="7"/>
  <c r="E346" i="7"/>
  <c r="D346" i="7"/>
  <c r="J345" i="7"/>
  <c r="I345" i="7"/>
  <c r="L345" i="7" s="1"/>
  <c r="G345" i="7"/>
  <c r="H345" i="7" s="1"/>
  <c r="F345" i="7"/>
  <c r="E345" i="7"/>
  <c r="D345" i="7"/>
  <c r="J344" i="7"/>
  <c r="I344" i="7"/>
  <c r="L344" i="7" s="1"/>
  <c r="F344" i="7"/>
  <c r="G344" i="7" s="1"/>
  <c r="H344" i="7" s="1"/>
  <c r="E344" i="7"/>
  <c r="D344" i="7"/>
  <c r="I343" i="7"/>
  <c r="L343" i="7" s="1"/>
  <c r="H343" i="7"/>
  <c r="G343" i="7"/>
  <c r="F343" i="7"/>
  <c r="E343" i="7"/>
  <c r="D343" i="7"/>
  <c r="F342" i="7"/>
  <c r="G342" i="7" s="1"/>
  <c r="H342" i="7" s="1"/>
  <c r="E342" i="7"/>
  <c r="D342" i="7"/>
  <c r="I341" i="7"/>
  <c r="L341" i="7" s="1"/>
  <c r="H341" i="7"/>
  <c r="G341" i="7"/>
  <c r="F341" i="7"/>
  <c r="E341" i="7"/>
  <c r="D341" i="7"/>
  <c r="J341" i="7" s="1"/>
  <c r="H340" i="7"/>
  <c r="G340" i="7"/>
  <c r="F340" i="7"/>
  <c r="E340" i="7"/>
  <c r="D340" i="7"/>
  <c r="F339" i="7"/>
  <c r="E339" i="7"/>
  <c r="D339" i="7"/>
  <c r="L338" i="7"/>
  <c r="I338" i="7"/>
  <c r="F338" i="7"/>
  <c r="G338" i="7" s="1"/>
  <c r="H338" i="7" s="1"/>
  <c r="E338" i="7"/>
  <c r="D338" i="7"/>
  <c r="J338" i="7" s="1"/>
  <c r="J337" i="7"/>
  <c r="G337" i="7"/>
  <c r="H337" i="7" s="1"/>
  <c r="F337" i="7"/>
  <c r="I337" i="7" s="1"/>
  <c r="L337" i="7" s="1"/>
  <c r="E337" i="7"/>
  <c r="D337" i="7"/>
  <c r="F336" i="7"/>
  <c r="G336" i="7" s="1"/>
  <c r="H336" i="7" s="1"/>
  <c r="E336" i="7"/>
  <c r="D336" i="7"/>
  <c r="F335" i="7"/>
  <c r="E335" i="7"/>
  <c r="D335" i="7"/>
  <c r="F334" i="7"/>
  <c r="E334" i="7"/>
  <c r="D334" i="7"/>
  <c r="F333" i="7"/>
  <c r="E333" i="7"/>
  <c r="D333" i="7"/>
  <c r="J332" i="7"/>
  <c r="F332" i="7"/>
  <c r="G332" i="7" s="1"/>
  <c r="H332" i="7" s="1"/>
  <c r="E332" i="7"/>
  <c r="D332" i="7"/>
  <c r="G331" i="7"/>
  <c r="H331" i="7" s="1"/>
  <c r="F331" i="7"/>
  <c r="E331" i="7"/>
  <c r="D331" i="7"/>
  <c r="F330" i="7"/>
  <c r="J330" i="7" s="1"/>
  <c r="E330" i="7"/>
  <c r="D330" i="7"/>
  <c r="G329" i="7"/>
  <c r="H329" i="7" s="1"/>
  <c r="F329" i="7"/>
  <c r="E329" i="7"/>
  <c r="D329" i="7"/>
  <c r="F328" i="7"/>
  <c r="I328" i="7" s="1"/>
  <c r="L328" i="7" s="1"/>
  <c r="E328" i="7"/>
  <c r="D328" i="7"/>
  <c r="I327" i="7"/>
  <c r="L327" i="7" s="1"/>
  <c r="H327" i="7"/>
  <c r="G327" i="7"/>
  <c r="F327" i="7"/>
  <c r="E327" i="7"/>
  <c r="D327" i="7"/>
  <c r="J327" i="7" s="1"/>
  <c r="F326" i="7"/>
  <c r="I326" i="7" s="1"/>
  <c r="L326" i="7" s="1"/>
  <c r="E326" i="7"/>
  <c r="D326" i="7"/>
  <c r="L325" i="7"/>
  <c r="I325" i="7"/>
  <c r="G325" i="7"/>
  <c r="H325" i="7" s="1"/>
  <c r="F325" i="7"/>
  <c r="E325" i="7"/>
  <c r="D325" i="7"/>
  <c r="J325" i="7" s="1"/>
  <c r="F324" i="7"/>
  <c r="E324" i="7"/>
  <c r="D324" i="7"/>
  <c r="J323" i="7"/>
  <c r="I323" i="7"/>
  <c r="L323" i="7" s="1"/>
  <c r="H323" i="7"/>
  <c r="G323" i="7"/>
  <c r="F323" i="7"/>
  <c r="E323" i="7"/>
  <c r="D323" i="7"/>
  <c r="L322" i="7"/>
  <c r="J322" i="7"/>
  <c r="I322" i="7"/>
  <c r="F322" i="7"/>
  <c r="G322" i="7" s="1"/>
  <c r="H322" i="7" s="1"/>
  <c r="E322" i="7"/>
  <c r="D322" i="7"/>
  <c r="F321" i="7"/>
  <c r="E321" i="7"/>
  <c r="D321" i="7"/>
  <c r="F320" i="7"/>
  <c r="J320" i="7" s="1"/>
  <c r="E320" i="7"/>
  <c r="D320" i="7"/>
  <c r="J319" i="7"/>
  <c r="I319" i="7"/>
  <c r="L319" i="7" s="1"/>
  <c r="H319" i="7"/>
  <c r="G319" i="7"/>
  <c r="F319" i="7"/>
  <c r="E319" i="7"/>
  <c r="D319" i="7"/>
  <c r="F318" i="7"/>
  <c r="E318" i="7"/>
  <c r="D318" i="7"/>
  <c r="J317" i="7"/>
  <c r="I317" i="7"/>
  <c r="L317" i="7" s="1"/>
  <c r="F317" i="7"/>
  <c r="G317" i="7" s="1"/>
  <c r="H317" i="7" s="1"/>
  <c r="E317" i="7"/>
  <c r="D317" i="7"/>
  <c r="J316" i="7"/>
  <c r="I316" i="7"/>
  <c r="L316" i="7" s="1"/>
  <c r="G316" i="7"/>
  <c r="H316" i="7" s="1"/>
  <c r="F316" i="7"/>
  <c r="E316" i="7"/>
  <c r="D316" i="7"/>
  <c r="J315" i="7"/>
  <c r="F315" i="7"/>
  <c r="I315" i="7" s="1"/>
  <c r="L315" i="7" s="1"/>
  <c r="E315" i="7"/>
  <c r="D315" i="7"/>
  <c r="I314" i="7"/>
  <c r="L314" i="7" s="1"/>
  <c r="H314" i="7"/>
  <c r="F314" i="7"/>
  <c r="G314" i="7" s="1"/>
  <c r="E314" i="7"/>
  <c r="D314" i="7"/>
  <c r="L313" i="7"/>
  <c r="J313" i="7"/>
  <c r="H313" i="7"/>
  <c r="G313" i="7"/>
  <c r="F313" i="7"/>
  <c r="I313" i="7" s="1"/>
  <c r="E313" i="7"/>
  <c r="D313" i="7"/>
  <c r="G312" i="7"/>
  <c r="H312" i="7" s="1"/>
  <c r="F312" i="7"/>
  <c r="E312" i="7"/>
  <c r="D312" i="7"/>
  <c r="I311" i="7"/>
  <c r="L311" i="7" s="1"/>
  <c r="F311" i="7"/>
  <c r="G311" i="7" s="1"/>
  <c r="H311" i="7" s="1"/>
  <c r="E311" i="7"/>
  <c r="D311" i="7"/>
  <c r="J310" i="7"/>
  <c r="I310" i="7"/>
  <c r="L310" i="7" s="1"/>
  <c r="G310" i="7"/>
  <c r="H310" i="7" s="1"/>
  <c r="F310" i="7"/>
  <c r="E310" i="7"/>
  <c r="D310" i="7"/>
  <c r="F309" i="7"/>
  <c r="I309" i="7" s="1"/>
  <c r="L309" i="7" s="1"/>
  <c r="E309" i="7"/>
  <c r="D309" i="7"/>
  <c r="I308" i="7"/>
  <c r="L308" i="7" s="1"/>
  <c r="H308" i="7"/>
  <c r="G308" i="7"/>
  <c r="F308" i="7"/>
  <c r="E308" i="7"/>
  <c r="D308" i="7"/>
  <c r="J308" i="7" s="1"/>
  <c r="F307" i="7"/>
  <c r="E307" i="7"/>
  <c r="D307" i="7"/>
  <c r="J306" i="7"/>
  <c r="I306" i="7"/>
  <c r="L306" i="7" s="1"/>
  <c r="H306" i="7"/>
  <c r="G306" i="7"/>
  <c r="F306" i="7"/>
  <c r="E306" i="7"/>
  <c r="D306" i="7"/>
  <c r="L305" i="7"/>
  <c r="I305" i="7"/>
  <c r="H305" i="7"/>
  <c r="G305" i="7"/>
  <c r="F305" i="7"/>
  <c r="E305" i="7"/>
  <c r="D305" i="7"/>
  <c r="J305" i="7" s="1"/>
  <c r="G304" i="7"/>
  <c r="H304" i="7" s="1"/>
  <c r="F304" i="7"/>
  <c r="E304" i="7"/>
  <c r="D304" i="7"/>
  <c r="H303" i="7"/>
  <c r="G303" i="7"/>
  <c r="F303" i="7"/>
  <c r="E303" i="7"/>
  <c r="D303" i="7"/>
  <c r="G302" i="7"/>
  <c r="H302" i="7" s="1"/>
  <c r="F302" i="7"/>
  <c r="E302" i="7"/>
  <c r="D302" i="7"/>
  <c r="I301" i="7"/>
  <c r="L301" i="7" s="1"/>
  <c r="G301" i="7"/>
  <c r="H301" i="7" s="1"/>
  <c r="F301" i="7"/>
  <c r="J301" i="7" s="1"/>
  <c r="E301" i="7"/>
  <c r="D301" i="7"/>
  <c r="J300" i="7"/>
  <c r="I300" i="7"/>
  <c r="L300" i="7" s="1"/>
  <c r="H300" i="7"/>
  <c r="F300" i="7"/>
  <c r="G300" i="7" s="1"/>
  <c r="E300" i="7"/>
  <c r="D300" i="7"/>
  <c r="I299" i="7"/>
  <c r="L299" i="7" s="1"/>
  <c r="F299" i="7"/>
  <c r="E299" i="7"/>
  <c r="D299" i="7"/>
  <c r="J298" i="7"/>
  <c r="I298" i="7"/>
  <c r="L298" i="7" s="1"/>
  <c r="H298" i="7"/>
  <c r="G298" i="7"/>
  <c r="F298" i="7"/>
  <c r="E298" i="7"/>
  <c r="D298" i="7"/>
  <c r="J297" i="7"/>
  <c r="I297" i="7"/>
  <c r="L297" i="7" s="1"/>
  <c r="G297" i="7"/>
  <c r="H297" i="7" s="1"/>
  <c r="F297" i="7"/>
  <c r="E297" i="7"/>
  <c r="D297" i="7"/>
  <c r="L296" i="7"/>
  <c r="I296" i="7"/>
  <c r="G296" i="7"/>
  <c r="H296" i="7" s="1"/>
  <c r="F296" i="7"/>
  <c r="E296" i="7"/>
  <c r="D296" i="7"/>
  <c r="J296" i="7" s="1"/>
  <c r="F295" i="7"/>
  <c r="E295" i="7"/>
  <c r="D295" i="7"/>
  <c r="G294" i="7"/>
  <c r="H294" i="7" s="1"/>
  <c r="F294" i="7"/>
  <c r="E294" i="7"/>
  <c r="D294" i="7"/>
  <c r="J293" i="7"/>
  <c r="I293" i="7"/>
  <c r="L293" i="7" s="1"/>
  <c r="F293" i="7"/>
  <c r="G293" i="7" s="1"/>
  <c r="H293" i="7" s="1"/>
  <c r="E293" i="7"/>
  <c r="D293" i="7"/>
  <c r="F292" i="7"/>
  <c r="E292" i="7"/>
  <c r="D292" i="7"/>
  <c r="L291" i="7"/>
  <c r="J291" i="7"/>
  <c r="G291" i="7"/>
  <c r="H291" i="7" s="1"/>
  <c r="F291" i="7"/>
  <c r="I291" i="7" s="1"/>
  <c r="E291" i="7"/>
  <c r="D291" i="7"/>
  <c r="F290" i="7"/>
  <c r="I290" i="7" s="1"/>
  <c r="L290" i="7" s="1"/>
  <c r="E290" i="7"/>
  <c r="D290" i="7"/>
  <c r="I289" i="7"/>
  <c r="L289" i="7" s="1"/>
  <c r="H289" i="7"/>
  <c r="G289" i="7"/>
  <c r="F289" i="7"/>
  <c r="E289" i="7"/>
  <c r="D289" i="7"/>
  <c r="J289" i="7" s="1"/>
  <c r="L288" i="7"/>
  <c r="J288" i="7"/>
  <c r="I288" i="7"/>
  <c r="G288" i="7"/>
  <c r="H288" i="7" s="1"/>
  <c r="F288" i="7"/>
  <c r="E288" i="7"/>
  <c r="D288" i="7"/>
  <c r="L287" i="7"/>
  <c r="J287" i="7"/>
  <c r="I287" i="7"/>
  <c r="G287" i="7"/>
  <c r="H287" i="7" s="1"/>
  <c r="F287" i="7"/>
  <c r="E287" i="7"/>
  <c r="D287" i="7"/>
  <c r="F286" i="7"/>
  <c r="E286" i="7"/>
  <c r="D286" i="7"/>
  <c r="H285" i="7"/>
  <c r="G285" i="7"/>
  <c r="F285" i="7"/>
  <c r="E285" i="7"/>
  <c r="D285" i="7"/>
  <c r="H284" i="7"/>
  <c r="G284" i="7"/>
  <c r="F284" i="7"/>
  <c r="E284" i="7"/>
  <c r="D284" i="7"/>
  <c r="J283" i="7"/>
  <c r="I283" i="7"/>
  <c r="L283" i="7" s="1"/>
  <c r="G283" i="7"/>
  <c r="H283" i="7" s="1"/>
  <c r="F283" i="7"/>
  <c r="E283" i="7"/>
  <c r="D283" i="7"/>
  <c r="G282" i="7"/>
  <c r="H282" i="7" s="1"/>
  <c r="F282" i="7"/>
  <c r="E282" i="7"/>
  <c r="D282" i="7"/>
  <c r="J281" i="7"/>
  <c r="F281" i="7"/>
  <c r="I281" i="7" s="1"/>
  <c r="L281" i="7" s="1"/>
  <c r="E281" i="7"/>
  <c r="D281" i="7"/>
  <c r="G280" i="7"/>
  <c r="H280" i="7" s="1"/>
  <c r="F280" i="7"/>
  <c r="J280" i="7" s="1"/>
  <c r="E280" i="7"/>
  <c r="D280" i="7"/>
  <c r="L279" i="7"/>
  <c r="I279" i="7"/>
  <c r="F279" i="7"/>
  <c r="E279" i="7"/>
  <c r="D279" i="7"/>
  <c r="I278" i="7"/>
  <c r="L278" i="7" s="1"/>
  <c r="F278" i="7"/>
  <c r="G278" i="7" s="1"/>
  <c r="H278" i="7" s="1"/>
  <c r="E278" i="7"/>
  <c r="D278" i="7"/>
  <c r="J278" i="7" s="1"/>
  <c r="J277" i="7"/>
  <c r="I277" i="7"/>
  <c r="L277" i="7" s="1"/>
  <c r="H277" i="7"/>
  <c r="G277" i="7"/>
  <c r="F277" i="7"/>
  <c r="E277" i="7"/>
  <c r="D277" i="7"/>
  <c r="I276" i="7"/>
  <c r="L276" i="7" s="1"/>
  <c r="G276" i="7"/>
  <c r="H276" i="7" s="1"/>
  <c r="F276" i="7"/>
  <c r="E276" i="7"/>
  <c r="D276" i="7"/>
  <c r="J276" i="7" s="1"/>
  <c r="F275" i="7"/>
  <c r="I275" i="7" s="1"/>
  <c r="L275" i="7" s="1"/>
  <c r="E275" i="7"/>
  <c r="D275" i="7"/>
  <c r="J274" i="7"/>
  <c r="I274" i="7"/>
  <c r="L274" i="7" s="1"/>
  <c r="G274" i="7"/>
  <c r="H274" i="7" s="1"/>
  <c r="F274" i="7"/>
  <c r="E274" i="7"/>
  <c r="D274" i="7"/>
  <c r="J273" i="7"/>
  <c r="F273" i="7"/>
  <c r="E273" i="7"/>
  <c r="D273" i="7"/>
  <c r="F272" i="7"/>
  <c r="G272" i="7" s="1"/>
  <c r="H272" i="7" s="1"/>
  <c r="E272" i="7"/>
  <c r="D272" i="7"/>
  <c r="J271" i="7"/>
  <c r="G271" i="7"/>
  <c r="H271" i="7" s="1"/>
  <c r="F271" i="7"/>
  <c r="I271" i="7" s="1"/>
  <c r="L271" i="7" s="1"/>
  <c r="E271" i="7"/>
  <c r="D271" i="7"/>
  <c r="I270" i="7"/>
  <c r="L270" i="7" s="1"/>
  <c r="G270" i="7"/>
  <c r="H270" i="7" s="1"/>
  <c r="F270" i="7"/>
  <c r="E270" i="7"/>
  <c r="D270" i="7"/>
  <c r="I269" i="7"/>
  <c r="L269" i="7" s="1"/>
  <c r="F269" i="7"/>
  <c r="E269" i="7"/>
  <c r="D269" i="7"/>
  <c r="F268" i="7"/>
  <c r="I268" i="7" s="1"/>
  <c r="L268" i="7" s="1"/>
  <c r="E268" i="7"/>
  <c r="D268" i="7"/>
  <c r="F267" i="7"/>
  <c r="I267" i="7" s="1"/>
  <c r="L267" i="7" s="1"/>
  <c r="E267" i="7"/>
  <c r="D267" i="7"/>
  <c r="J266" i="7"/>
  <c r="I266" i="7"/>
  <c r="L266" i="7" s="1"/>
  <c r="H266" i="7"/>
  <c r="G266" i="7"/>
  <c r="F266" i="7"/>
  <c r="E266" i="7"/>
  <c r="D266" i="7"/>
  <c r="F265" i="7"/>
  <c r="E265" i="7"/>
  <c r="D265" i="7"/>
  <c r="J264" i="7"/>
  <c r="I264" i="7"/>
  <c r="L264" i="7" s="1"/>
  <c r="G264" i="7"/>
  <c r="H264" i="7" s="1"/>
  <c r="F264" i="7"/>
  <c r="E264" i="7"/>
  <c r="D264" i="7"/>
  <c r="H263" i="7"/>
  <c r="G263" i="7"/>
  <c r="F263" i="7"/>
  <c r="E263" i="7"/>
  <c r="D263" i="7"/>
  <c r="F262" i="7"/>
  <c r="E262" i="7"/>
  <c r="D262" i="7"/>
  <c r="I261" i="7"/>
  <c r="L261" i="7" s="1"/>
  <c r="G261" i="7"/>
  <c r="H261" i="7" s="1"/>
  <c r="F261" i="7"/>
  <c r="E261" i="7"/>
  <c r="D261" i="7"/>
  <c r="J261" i="7" s="1"/>
  <c r="F260" i="7"/>
  <c r="J260" i="7" s="1"/>
  <c r="E260" i="7"/>
  <c r="D260" i="7"/>
  <c r="F259" i="7"/>
  <c r="E259" i="7"/>
  <c r="D259" i="7"/>
  <c r="I258" i="7"/>
  <c r="L258" i="7" s="1"/>
  <c r="G258" i="7"/>
  <c r="H258" i="7" s="1"/>
  <c r="F258" i="7"/>
  <c r="J258" i="7" s="1"/>
  <c r="E258" i="7"/>
  <c r="D258" i="7"/>
  <c r="F257" i="7"/>
  <c r="J257" i="7" s="1"/>
  <c r="E257" i="7"/>
  <c r="D257" i="7"/>
  <c r="I256" i="7"/>
  <c r="H256" i="7"/>
  <c r="F256" i="7"/>
  <c r="G256" i="7" s="1"/>
  <c r="E256" i="7"/>
  <c r="D256" i="7"/>
  <c r="F255" i="7"/>
  <c r="G255" i="7" s="1"/>
  <c r="H255" i="7" s="1"/>
  <c r="E255" i="7"/>
  <c r="D255" i="7"/>
  <c r="F254" i="7"/>
  <c r="E254" i="7"/>
  <c r="D254" i="7"/>
  <c r="I253" i="7"/>
  <c r="L253" i="7" s="1"/>
  <c r="H253" i="7"/>
  <c r="G253" i="7"/>
  <c r="F253" i="7"/>
  <c r="E253" i="7"/>
  <c r="D253" i="7"/>
  <c r="J253" i="7" s="1"/>
  <c r="L252" i="7"/>
  <c r="I252" i="7"/>
  <c r="G252" i="7"/>
  <c r="H252" i="7" s="1"/>
  <c r="F252" i="7"/>
  <c r="E252" i="7"/>
  <c r="D252" i="7"/>
  <c r="F251" i="7"/>
  <c r="J251" i="7" s="1"/>
  <c r="E251" i="7"/>
  <c r="D251" i="7"/>
  <c r="F250" i="7"/>
  <c r="E250" i="7"/>
  <c r="D250" i="7"/>
  <c r="J249" i="7"/>
  <c r="I249" i="7"/>
  <c r="L249" i="7" s="1"/>
  <c r="H249" i="7"/>
  <c r="G249" i="7"/>
  <c r="F249" i="7"/>
  <c r="E249" i="7"/>
  <c r="D249" i="7"/>
  <c r="F248" i="7"/>
  <c r="E248" i="7"/>
  <c r="D248" i="7"/>
  <c r="G247" i="7"/>
  <c r="H247" i="7" s="1"/>
  <c r="F247" i="7"/>
  <c r="J247" i="7" s="1"/>
  <c r="E247" i="7"/>
  <c r="D247" i="7"/>
  <c r="F246" i="7"/>
  <c r="I246" i="7" s="1"/>
  <c r="L246" i="7" s="1"/>
  <c r="E246" i="7"/>
  <c r="D246" i="7"/>
  <c r="F245" i="7"/>
  <c r="E245" i="7"/>
  <c r="D245" i="7"/>
  <c r="J244" i="7"/>
  <c r="I244" i="7"/>
  <c r="L244" i="7" s="1"/>
  <c r="H244" i="7"/>
  <c r="G244" i="7"/>
  <c r="F244" i="7"/>
  <c r="E244" i="7"/>
  <c r="D244" i="7"/>
  <c r="I243" i="7"/>
  <c r="L243" i="7" s="1"/>
  <c r="H243" i="7"/>
  <c r="G243" i="7"/>
  <c r="F243" i="7"/>
  <c r="E243" i="7"/>
  <c r="D243" i="7"/>
  <c r="J243" i="7" s="1"/>
  <c r="F242" i="7"/>
  <c r="E242" i="7"/>
  <c r="D242" i="7"/>
  <c r="H241" i="7"/>
  <c r="G241" i="7"/>
  <c r="F241" i="7"/>
  <c r="E241" i="7"/>
  <c r="D241" i="7"/>
  <c r="I240" i="7"/>
  <c r="L240" i="7" s="1"/>
  <c r="H240" i="7"/>
  <c r="G240" i="7"/>
  <c r="F240" i="7"/>
  <c r="E240" i="7"/>
  <c r="D240" i="7"/>
  <c r="J240" i="7" s="1"/>
  <c r="I239" i="7"/>
  <c r="L239" i="7" s="1"/>
  <c r="H239" i="7"/>
  <c r="G239" i="7"/>
  <c r="F239" i="7"/>
  <c r="E239" i="7"/>
  <c r="D239" i="7"/>
  <c r="J239" i="7" s="1"/>
  <c r="J238" i="7"/>
  <c r="H238" i="7"/>
  <c r="G238" i="7"/>
  <c r="F238" i="7"/>
  <c r="I238" i="7" s="1"/>
  <c r="L238" i="7" s="1"/>
  <c r="E238" i="7"/>
  <c r="D238" i="7"/>
  <c r="L237" i="7"/>
  <c r="I237" i="7"/>
  <c r="G237" i="7"/>
  <c r="H237" i="7" s="1"/>
  <c r="F237" i="7"/>
  <c r="E237" i="7"/>
  <c r="D237" i="7"/>
  <c r="J237" i="7" s="1"/>
  <c r="F236" i="7"/>
  <c r="E236" i="7"/>
  <c r="D236" i="7"/>
  <c r="J235" i="7"/>
  <c r="G235" i="7"/>
  <c r="H235" i="7" s="1"/>
  <c r="F235" i="7"/>
  <c r="I235" i="7" s="1"/>
  <c r="L235" i="7" s="1"/>
  <c r="E235" i="7"/>
  <c r="D235" i="7"/>
  <c r="L234" i="7"/>
  <c r="J234" i="7"/>
  <c r="I234" i="7"/>
  <c r="H234" i="7"/>
  <c r="F234" i="7"/>
  <c r="G234" i="7" s="1"/>
  <c r="E234" i="7"/>
  <c r="D234" i="7"/>
  <c r="L233" i="7"/>
  <c r="I233" i="7"/>
  <c r="F233" i="7"/>
  <c r="J233" i="7" s="1"/>
  <c r="E233" i="7"/>
  <c r="D233" i="7"/>
  <c r="J232" i="7"/>
  <c r="F232" i="7"/>
  <c r="E232" i="7"/>
  <c r="D232" i="7"/>
  <c r="I231" i="7"/>
  <c r="L231" i="7" s="1"/>
  <c r="H231" i="7"/>
  <c r="G231" i="7"/>
  <c r="F231" i="7"/>
  <c r="E231" i="7"/>
  <c r="D231" i="7"/>
  <c r="J231" i="7" s="1"/>
  <c r="J230" i="7"/>
  <c r="I230" i="7"/>
  <c r="L230" i="7" s="1"/>
  <c r="F230" i="7"/>
  <c r="G230" i="7" s="1"/>
  <c r="H230" i="7" s="1"/>
  <c r="E230" i="7"/>
  <c r="D230" i="7"/>
  <c r="F229" i="7"/>
  <c r="E229" i="7"/>
  <c r="D229" i="7"/>
  <c r="F228" i="7"/>
  <c r="G228" i="7" s="1"/>
  <c r="H228" i="7" s="1"/>
  <c r="E228" i="7"/>
  <c r="D228" i="7"/>
  <c r="L227" i="7"/>
  <c r="J227" i="7"/>
  <c r="I227" i="7"/>
  <c r="G227" i="7"/>
  <c r="H227" i="7" s="1"/>
  <c r="F227" i="7"/>
  <c r="E227" i="7"/>
  <c r="D227" i="7"/>
  <c r="J226" i="7"/>
  <c r="H226" i="7"/>
  <c r="G226" i="7"/>
  <c r="F226" i="7"/>
  <c r="I226" i="7" s="1"/>
  <c r="L226" i="7" s="1"/>
  <c r="E226" i="7"/>
  <c r="D226" i="7"/>
  <c r="G225" i="7"/>
  <c r="H225" i="7" s="1"/>
  <c r="F225" i="7"/>
  <c r="I225" i="7" s="1"/>
  <c r="L225" i="7" s="1"/>
  <c r="E225" i="7"/>
  <c r="D225" i="7"/>
  <c r="J225" i="7" s="1"/>
  <c r="F224" i="7"/>
  <c r="E224" i="7"/>
  <c r="D224" i="7"/>
  <c r="F223" i="7"/>
  <c r="E223" i="7"/>
  <c r="D223" i="7"/>
  <c r="F222" i="7"/>
  <c r="E222" i="7"/>
  <c r="D222" i="7"/>
  <c r="I221" i="7"/>
  <c r="L221" i="7" s="1"/>
  <c r="G221" i="7"/>
  <c r="H221" i="7" s="1"/>
  <c r="F221" i="7"/>
  <c r="E221" i="7"/>
  <c r="D221" i="7"/>
  <c r="J221" i="7" s="1"/>
  <c r="F220" i="7"/>
  <c r="G220" i="7" s="1"/>
  <c r="H220" i="7" s="1"/>
  <c r="E220" i="7"/>
  <c r="D220" i="7"/>
  <c r="F219" i="7"/>
  <c r="E219" i="7"/>
  <c r="D219" i="7"/>
  <c r="F218" i="7"/>
  <c r="G218" i="7" s="1"/>
  <c r="H218" i="7" s="1"/>
  <c r="E218" i="7"/>
  <c r="D218" i="7"/>
  <c r="L217" i="7"/>
  <c r="I217" i="7"/>
  <c r="G217" i="7"/>
  <c r="H217" i="7" s="1"/>
  <c r="F217" i="7"/>
  <c r="E217" i="7"/>
  <c r="D217" i="7"/>
  <c r="J217" i="7" s="1"/>
  <c r="G216" i="7"/>
  <c r="H216" i="7" s="1"/>
  <c r="F216" i="7"/>
  <c r="J216" i="7" s="1"/>
  <c r="E216" i="7"/>
  <c r="D216" i="7"/>
  <c r="F215" i="7"/>
  <c r="E215" i="7"/>
  <c r="D215" i="7"/>
  <c r="I214" i="7"/>
  <c r="L214" i="7" s="1"/>
  <c r="H214" i="7"/>
  <c r="G214" i="7"/>
  <c r="F214" i="7"/>
  <c r="E214" i="7"/>
  <c r="D214" i="7"/>
  <c r="J213" i="7"/>
  <c r="I213" i="7"/>
  <c r="L213" i="7" s="1"/>
  <c r="H213" i="7"/>
  <c r="G213" i="7"/>
  <c r="F213" i="7"/>
  <c r="E213" i="7"/>
  <c r="D213" i="7"/>
  <c r="I212" i="7"/>
  <c r="L212" i="7" s="1"/>
  <c r="H212" i="7"/>
  <c r="F212" i="7"/>
  <c r="G212" i="7" s="1"/>
  <c r="E212" i="7"/>
  <c r="D212" i="7"/>
  <c r="J212" i="7" s="1"/>
  <c r="H211" i="7"/>
  <c r="G211" i="7"/>
  <c r="F211" i="7"/>
  <c r="E211" i="7"/>
  <c r="D211" i="7"/>
  <c r="L210" i="7"/>
  <c r="H210" i="7"/>
  <c r="G210" i="7"/>
  <c r="F210" i="7"/>
  <c r="I210" i="7" s="1"/>
  <c r="E210" i="7"/>
  <c r="D210" i="7"/>
  <c r="F209" i="7"/>
  <c r="J209" i="7" s="1"/>
  <c r="E209" i="7"/>
  <c r="D209" i="7"/>
  <c r="F208" i="7"/>
  <c r="E208" i="7"/>
  <c r="D208" i="7"/>
  <c r="J207" i="7"/>
  <c r="I207" i="7"/>
  <c r="L207" i="7" s="1"/>
  <c r="F207" i="7"/>
  <c r="G207" i="7" s="1"/>
  <c r="H207" i="7" s="1"/>
  <c r="E207" i="7"/>
  <c r="D207" i="7"/>
  <c r="F206" i="7"/>
  <c r="G206" i="7" s="1"/>
  <c r="H206" i="7" s="1"/>
  <c r="E206" i="7"/>
  <c r="D206" i="7"/>
  <c r="F205" i="7"/>
  <c r="I205" i="7" s="1"/>
  <c r="L205" i="7" s="1"/>
  <c r="E205" i="7"/>
  <c r="D205" i="7"/>
  <c r="F204" i="7"/>
  <c r="E204" i="7"/>
  <c r="D204" i="7"/>
  <c r="F203" i="7"/>
  <c r="J203" i="7" s="1"/>
  <c r="E203" i="7"/>
  <c r="D203" i="7"/>
  <c r="L202" i="7"/>
  <c r="G202" i="7"/>
  <c r="H202" i="7" s="1"/>
  <c r="F202" i="7"/>
  <c r="I202" i="7" s="1"/>
  <c r="E202" i="7"/>
  <c r="D202" i="7"/>
  <c r="J202" i="7" s="1"/>
  <c r="J201" i="7"/>
  <c r="I201" i="7"/>
  <c r="L201" i="7" s="1"/>
  <c r="H201" i="7"/>
  <c r="F201" i="7"/>
  <c r="G201" i="7" s="1"/>
  <c r="E201" i="7"/>
  <c r="D201" i="7"/>
  <c r="L200" i="7"/>
  <c r="J200" i="7"/>
  <c r="I200" i="7"/>
  <c r="H200" i="7"/>
  <c r="G200" i="7"/>
  <c r="F200" i="7"/>
  <c r="E200" i="7"/>
  <c r="D200" i="7"/>
  <c r="F199" i="7"/>
  <c r="J199" i="7" s="1"/>
  <c r="E199" i="7"/>
  <c r="D199" i="7"/>
  <c r="I198" i="7"/>
  <c r="L198" i="7" s="1"/>
  <c r="H198" i="7"/>
  <c r="G198" i="7"/>
  <c r="F198" i="7"/>
  <c r="E198" i="7"/>
  <c r="D198" i="7"/>
  <c r="L197" i="7"/>
  <c r="I197" i="7"/>
  <c r="G197" i="7"/>
  <c r="H197" i="7" s="1"/>
  <c r="F197" i="7"/>
  <c r="E197" i="7"/>
  <c r="D197" i="7"/>
  <c r="J197" i="7" s="1"/>
  <c r="L196" i="7"/>
  <c r="I196" i="7"/>
  <c r="H196" i="7"/>
  <c r="G196" i="7"/>
  <c r="F196" i="7"/>
  <c r="E196" i="7"/>
  <c r="D196" i="7"/>
  <c r="J196" i="7" s="1"/>
  <c r="J195" i="7"/>
  <c r="H195" i="7"/>
  <c r="G195" i="7"/>
  <c r="F195" i="7"/>
  <c r="I195" i="7" s="1"/>
  <c r="L195" i="7" s="1"/>
  <c r="E195" i="7"/>
  <c r="D195" i="7"/>
  <c r="F194" i="7"/>
  <c r="I194" i="7" s="1"/>
  <c r="L194" i="7" s="1"/>
  <c r="E194" i="7"/>
  <c r="D194" i="7"/>
  <c r="F193" i="7"/>
  <c r="J193" i="7" s="1"/>
  <c r="E193" i="7"/>
  <c r="D193" i="7"/>
  <c r="L192" i="7"/>
  <c r="I192" i="7"/>
  <c r="H192" i="7"/>
  <c r="G192" i="7"/>
  <c r="F192" i="7"/>
  <c r="E192" i="7"/>
  <c r="D192" i="7"/>
  <c r="J191" i="7"/>
  <c r="I191" i="7"/>
  <c r="L191" i="7" s="1"/>
  <c r="H191" i="7"/>
  <c r="F191" i="7"/>
  <c r="G191" i="7" s="1"/>
  <c r="E191" i="7"/>
  <c r="D191" i="7"/>
  <c r="F190" i="7"/>
  <c r="G190" i="7" s="1"/>
  <c r="H190" i="7" s="1"/>
  <c r="E190" i="7"/>
  <c r="D190" i="7"/>
  <c r="H189" i="7"/>
  <c r="G189" i="7"/>
  <c r="F189" i="7"/>
  <c r="E189" i="7"/>
  <c r="D189" i="7"/>
  <c r="H188" i="7"/>
  <c r="G188" i="7"/>
  <c r="F188" i="7"/>
  <c r="E188" i="7"/>
  <c r="D188" i="7"/>
  <c r="F187" i="7"/>
  <c r="G187" i="7" s="1"/>
  <c r="H187" i="7" s="1"/>
  <c r="E187" i="7"/>
  <c r="D187" i="7"/>
  <c r="F186" i="7"/>
  <c r="I186" i="7" s="1"/>
  <c r="L186" i="7" s="1"/>
  <c r="E186" i="7"/>
  <c r="D186" i="7"/>
  <c r="J186" i="7" s="1"/>
  <c r="G185" i="7"/>
  <c r="H185" i="7" s="1"/>
  <c r="F185" i="7"/>
  <c r="E185" i="7"/>
  <c r="D185" i="7"/>
  <c r="L184" i="7"/>
  <c r="J184" i="7"/>
  <c r="H184" i="7"/>
  <c r="G184" i="7"/>
  <c r="F184" i="7"/>
  <c r="I184" i="7" s="1"/>
  <c r="E184" i="7"/>
  <c r="D184" i="7"/>
  <c r="F183" i="7"/>
  <c r="E183" i="7"/>
  <c r="D183" i="7"/>
  <c r="F182" i="7"/>
  <c r="E182" i="7"/>
  <c r="D182" i="7"/>
  <c r="L181" i="7"/>
  <c r="G181" i="7"/>
  <c r="H181" i="7" s="1"/>
  <c r="F181" i="7"/>
  <c r="I181" i="7" s="1"/>
  <c r="E181" i="7"/>
  <c r="D181" i="7"/>
  <c r="F180" i="7"/>
  <c r="E180" i="7"/>
  <c r="D180" i="7"/>
  <c r="F179" i="7"/>
  <c r="I179" i="7" s="1"/>
  <c r="L179" i="7" s="1"/>
  <c r="E179" i="7"/>
  <c r="D179" i="7"/>
  <c r="F178" i="7"/>
  <c r="E178" i="7"/>
  <c r="D178" i="7"/>
  <c r="I177" i="7"/>
  <c r="L177" i="7" s="1"/>
  <c r="F177" i="7"/>
  <c r="J177" i="7" s="1"/>
  <c r="E177" i="7"/>
  <c r="D177" i="7"/>
  <c r="F176" i="7"/>
  <c r="E176" i="7"/>
  <c r="D176" i="7"/>
  <c r="J175" i="7"/>
  <c r="H175" i="7"/>
  <c r="G175" i="7"/>
  <c r="F175" i="7"/>
  <c r="I175" i="7" s="1"/>
  <c r="L175" i="7" s="1"/>
  <c r="E175" i="7"/>
  <c r="D175" i="7"/>
  <c r="L174" i="7"/>
  <c r="J174" i="7"/>
  <c r="I174" i="7"/>
  <c r="G174" i="7"/>
  <c r="H174" i="7" s="1"/>
  <c r="F174" i="7"/>
  <c r="E174" i="7"/>
  <c r="D174" i="7"/>
  <c r="I173" i="7"/>
  <c r="L173" i="7" s="1"/>
  <c r="G173" i="7"/>
  <c r="H173" i="7" s="1"/>
  <c r="F173" i="7"/>
  <c r="E173" i="7"/>
  <c r="D173" i="7"/>
  <c r="I172" i="7"/>
  <c r="L172" i="7" s="1"/>
  <c r="G172" i="7"/>
  <c r="H172" i="7" s="1"/>
  <c r="F172" i="7"/>
  <c r="E172" i="7"/>
  <c r="D172" i="7"/>
  <c r="J172" i="7" s="1"/>
  <c r="J171" i="7"/>
  <c r="I171" i="7"/>
  <c r="L171" i="7" s="1"/>
  <c r="H171" i="7"/>
  <c r="G171" i="7"/>
  <c r="F171" i="7"/>
  <c r="E171" i="7"/>
  <c r="D171" i="7"/>
  <c r="J170" i="7"/>
  <c r="I170" i="7"/>
  <c r="L170" i="7" s="1"/>
  <c r="G170" i="7"/>
  <c r="H170" i="7" s="1"/>
  <c r="F170" i="7"/>
  <c r="E170" i="7"/>
  <c r="D170" i="7"/>
  <c r="F169" i="7"/>
  <c r="E169" i="7"/>
  <c r="D169" i="7"/>
  <c r="F168" i="7"/>
  <c r="E168" i="7"/>
  <c r="D168" i="7"/>
  <c r="L167" i="7"/>
  <c r="J167" i="7"/>
  <c r="I167" i="7"/>
  <c r="H167" i="7"/>
  <c r="G167" i="7"/>
  <c r="F167" i="7"/>
  <c r="E167" i="7"/>
  <c r="D167" i="7"/>
  <c r="F166" i="7"/>
  <c r="E166" i="7"/>
  <c r="D166" i="7"/>
  <c r="G165" i="7"/>
  <c r="H165" i="7" s="1"/>
  <c r="F165" i="7"/>
  <c r="I165" i="7" s="1"/>
  <c r="L165" i="7" s="1"/>
  <c r="E165" i="7"/>
  <c r="D165" i="7"/>
  <c r="J165" i="7" s="1"/>
  <c r="J164" i="7"/>
  <c r="I164" i="7"/>
  <c r="L164" i="7" s="1"/>
  <c r="F164" i="7"/>
  <c r="G164" i="7" s="1"/>
  <c r="H164" i="7" s="1"/>
  <c r="E164" i="7"/>
  <c r="D164" i="7"/>
  <c r="L163" i="7"/>
  <c r="I163" i="7"/>
  <c r="G163" i="7"/>
  <c r="H163" i="7" s="1"/>
  <c r="F163" i="7"/>
  <c r="E163" i="7"/>
  <c r="D163" i="7"/>
  <c r="J163" i="7" s="1"/>
  <c r="F162" i="7"/>
  <c r="J162" i="7" s="1"/>
  <c r="E162" i="7"/>
  <c r="D162" i="7"/>
  <c r="J161" i="7"/>
  <c r="I161" i="7"/>
  <c r="L161" i="7" s="1"/>
  <c r="F161" i="7"/>
  <c r="G161" i="7" s="1"/>
  <c r="H161" i="7" s="1"/>
  <c r="E161" i="7"/>
  <c r="D161" i="7"/>
  <c r="G160" i="7"/>
  <c r="H160" i="7" s="1"/>
  <c r="F160" i="7"/>
  <c r="E160" i="7"/>
  <c r="D160" i="7"/>
  <c r="F159" i="7"/>
  <c r="E159" i="7"/>
  <c r="D159" i="7"/>
  <c r="L158" i="7"/>
  <c r="J158" i="7"/>
  <c r="F158" i="7"/>
  <c r="I158" i="7" s="1"/>
  <c r="E158" i="7"/>
  <c r="D158" i="7"/>
  <c r="F157" i="7"/>
  <c r="E157" i="7"/>
  <c r="D157" i="7"/>
  <c r="J156" i="7"/>
  <c r="I156" i="7"/>
  <c r="L156" i="7" s="1"/>
  <c r="G156" i="7"/>
  <c r="H156" i="7" s="1"/>
  <c r="F156" i="7"/>
  <c r="E156" i="7"/>
  <c r="D156" i="7"/>
  <c r="L155" i="7"/>
  <c r="J155" i="7"/>
  <c r="I155" i="7"/>
  <c r="H155" i="7"/>
  <c r="G155" i="7"/>
  <c r="F155" i="7"/>
  <c r="E155" i="7"/>
  <c r="D155" i="7"/>
  <c r="F154" i="7"/>
  <c r="E154" i="7"/>
  <c r="D154" i="7"/>
  <c r="L153" i="7"/>
  <c r="J153" i="7"/>
  <c r="I153" i="7"/>
  <c r="F153" i="7"/>
  <c r="G153" i="7" s="1"/>
  <c r="H153" i="7" s="1"/>
  <c r="E153" i="7"/>
  <c r="D153" i="7"/>
  <c r="L152" i="7"/>
  <c r="J152" i="7"/>
  <c r="I152" i="7"/>
  <c r="G152" i="7"/>
  <c r="H152" i="7" s="1"/>
  <c r="F152" i="7"/>
  <c r="E152" i="7"/>
  <c r="D152" i="7"/>
  <c r="F151" i="7"/>
  <c r="J151" i="7" s="1"/>
  <c r="E151" i="7"/>
  <c r="D151" i="7"/>
  <c r="J150" i="7"/>
  <c r="I150" i="7"/>
  <c r="L150" i="7" s="1"/>
  <c r="G150" i="7"/>
  <c r="H150" i="7" s="1"/>
  <c r="F150" i="7"/>
  <c r="E150" i="7"/>
  <c r="D150" i="7"/>
  <c r="I149" i="7"/>
  <c r="L149" i="7" s="1"/>
  <c r="F149" i="7"/>
  <c r="G149" i="7" s="1"/>
  <c r="H149" i="7" s="1"/>
  <c r="E149" i="7"/>
  <c r="D149" i="7"/>
  <c r="F148" i="7"/>
  <c r="J148" i="7" s="1"/>
  <c r="E148" i="7"/>
  <c r="D148" i="7"/>
  <c r="J147" i="7"/>
  <c r="I147" i="7"/>
  <c r="L147" i="7" s="1"/>
  <c r="F147" i="7"/>
  <c r="G147" i="7" s="1"/>
  <c r="H147" i="7" s="1"/>
  <c r="E147" i="7"/>
  <c r="D147" i="7"/>
  <c r="L146" i="7"/>
  <c r="G146" i="7"/>
  <c r="H146" i="7" s="1"/>
  <c r="F146" i="7"/>
  <c r="I146" i="7" s="1"/>
  <c r="E146" i="7"/>
  <c r="D146" i="7"/>
  <c r="I145" i="7"/>
  <c r="L145" i="7" s="1"/>
  <c r="F145" i="7"/>
  <c r="J145" i="7" s="1"/>
  <c r="E145" i="7"/>
  <c r="D145" i="7"/>
  <c r="J144" i="7"/>
  <c r="I144" i="7"/>
  <c r="L144" i="7" s="1"/>
  <c r="H144" i="7"/>
  <c r="G144" i="7"/>
  <c r="F144" i="7"/>
  <c r="E144" i="7"/>
  <c r="D144" i="7"/>
  <c r="I143" i="7"/>
  <c r="L143" i="7" s="1"/>
  <c r="F143" i="7"/>
  <c r="G143" i="7" s="1"/>
  <c r="H143" i="7" s="1"/>
  <c r="E143" i="7"/>
  <c r="D143" i="7"/>
  <c r="J143" i="7" s="1"/>
  <c r="I142" i="7"/>
  <c r="L142" i="7" s="1"/>
  <c r="G142" i="7"/>
  <c r="H142" i="7" s="1"/>
  <c r="F142" i="7"/>
  <c r="E142" i="7"/>
  <c r="D142" i="7"/>
  <c r="J142" i="7" s="1"/>
  <c r="G141" i="7"/>
  <c r="H141" i="7" s="1"/>
  <c r="F141" i="7"/>
  <c r="E141" i="7"/>
  <c r="D141" i="7"/>
  <c r="L140" i="7"/>
  <c r="I140" i="7"/>
  <c r="F140" i="7"/>
  <c r="J140" i="7" s="1"/>
  <c r="E140" i="7"/>
  <c r="D140" i="7"/>
  <c r="J139" i="7"/>
  <c r="I139" i="7"/>
  <c r="L139" i="7" s="1"/>
  <c r="G139" i="7"/>
  <c r="H139" i="7" s="1"/>
  <c r="F139" i="7"/>
  <c r="E139" i="7"/>
  <c r="D139" i="7"/>
  <c r="F138" i="7"/>
  <c r="J138" i="7" s="1"/>
  <c r="E138" i="7"/>
  <c r="D138" i="7"/>
  <c r="G137" i="7"/>
  <c r="H137" i="7" s="1"/>
  <c r="F137" i="7"/>
  <c r="I137" i="7" s="1"/>
  <c r="L137" i="7" s="1"/>
  <c r="E137" i="7"/>
  <c r="D137" i="7"/>
  <c r="J137" i="7" s="1"/>
  <c r="I136" i="7"/>
  <c r="L136" i="7" s="1"/>
  <c r="G136" i="7"/>
  <c r="H136" i="7" s="1"/>
  <c r="F136" i="7"/>
  <c r="E136" i="7"/>
  <c r="D136" i="7"/>
  <c r="I135" i="7"/>
  <c r="L135" i="7" s="1"/>
  <c r="H135" i="7"/>
  <c r="G135" i="7"/>
  <c r="F135" i="7"/>
  <c r="J135" i="7" s="1"/>
  <c r="E135" i="7"/>
  <c r="D135" i="7"/>
  <c r="L134" i="7"/>
  <c r="I134" i="7"/>
  <c r="G134" i="7"/>
  <c r="H134" i="7" s="1"/>
  <c r="F134" i="7"/>
  <c r="E134" i="7"/>
  <c r="D134" i="7"/>
  <c r="J134" i="7" s="1"/>
  <c r="F133" i="7"/>
  <c r="E133" i="7"/>
  <c r="D133" i="7"/>
  <c r="I132" i="7"/>
  <c r="L132" i="7" s="1"/>
  <c r="G132" i="7"/>
  <c r="H132" i="7" s="1"/>
  <c r="F132" i="7"/>
  <c r="J132" i="7" s="1"/>
  <c r="E132" i="7"/>
  <c r="D132" i="7"/>
  <c r="F131" i="7"/>
  <c r="E131" i="7"/>
  <c r="D131" i="7"/>
  <c r="I130" i="7"/>
  <c r="L130" i="7" s="1"/>
  <c r="H130" i="7"/>
  <c r="G130" i="7"/>
  <c r="F130" i="7"/>
  <c r="E130" i="7"/>
  <c r="D130" i="7"/>
  <c r="J130" i="7" s="1"/>
  <c r="L129" i="7"/>
  <c r="J129" i="7"/>
  <c r="I129" i="7"/>
  <c r="H129" i="7"/>
  <c r="G129" i="7"/>
  <c r="F129" i="7"/>
  <c r="E129" i="7"/>
  <c r="D129" i="7"/>
  <c r="I128" i="7"/>
  <c r="L128" i="7" s="1"/>
  <c r="H128" i="7"/>
  <c r="F128" i="7"/>
  <c r="G128" i="7" s="1"/>
  <c r="E128" i="7"/>
  <c r="D128" i="7"/>
  <c r="J128" i="7" s="1"/>
  <c r="F127" i="7"/>
  <c r="I127" i="7" s="1"/>
  <c r="L127" i="7" s="1"/>
  <c r="E127" i="7"/>
  <c r="D127" i="7"/>
  <c r="L126" i="7"/>
  <c r="I126" i="7"/>
  <c r="F126" i="7"/>
  <c r="J126" i="7" s="1"/>
  <c r="E126" i="7"/>
  <c r="D126" i="7"/>
  <c r="I125" i="7"/>
  <c r="L125" i="7" s="1"/>
  <c r="H125" i="7"/>
  <c r="F125" i="7"/>
  <c r="G125" i="7" s="1"/>
  <c r="E125" i="7"/>
  <c r="D125" i="7"/>
  <c r="J125" i="7" s="1"/>
  <c r="F124" i="7"/>
  <c r="J124" i="7" s="1"/>
  <c r="E124" i="7"/>
  <c r="D124" i="7"/>
  <c r="L123" i="7"/>
  <c r="J123" i="7"/>
  <c r="I123" i="7"/>
  <c r="G123" i="7"/>
  <c r="H123" i="7" s="1"/>
  <c r="F123" i="7"/>
  <c r="E123" i="7"/>
  <c r="D123" i="7"/>
  <c r="F122" i="7"/>
  <c r="E122" i="7"/>
  <c r="D122" i="7"/>
  <c r="F121" i="7"/>
  <c r="I121" i="7" s="1"/>
  <c r="L121" i="7" s="1"/>
  <c r="E121" i="7"/>
  <c r="D121" i="7"/>
  <c r="J121" i="7" s="1"/>
  <c r="L120" i="7"/>
  <c r="I120" i="7"/>
  <c r="F120" i="7"/>
  <c r="J120" i="7" s="1"/>
  <c r="E120" i="7"/>
  <c r="D120" i="7"/>
  <c r="F119" i="7"/>
  <c r="E119" i="7"/>
  <c r="D119" i="7"/>
  <c r="F118" i="7"/>
  <c r="G118" i="7" s="1"/>
  <c r="H118" i="7" s="1"/>
  <c r="E118" i="7"/>
  <c r="D118" i="7"/>
  <c r="L117" i="7"/>
  <c r="F117" i="7"/>
  <c r="I117" i="7" s="1"/>
  <c r="E117" i="7"/>
  <c r="D117" i="7"/>
  <c r="F116" i="7"/>
  <c r="E116" i="7"/>
  <c r="D116" i="7"/>
  <c r="G115" i="7"/>
  <c r="H115" i="7" s="1"/>
  <c r="F115" i="7"/>
  <c r="E115" i="7"/>
  <c r="D115" i="7"/>
  <c r="L114" i="7"/>
  <c r="I114" i="7"/>
  <c r="F114" i="7"/>
  <c r="E114" i="7"/>
  <c r="D114" i="7"/>
  <c r="I113" i="7"/>
  <c r="L113" i="7" s="1"/>
  <c r="G113" i="7"/>
  <c r="H113" i="7" s="1"/>
  <c r="F113" i="7"/>
  <c r="E113" i="7"/>
  <c r="D113" i="7"/>
  <c r="J112" i="7"/>
  <c r="I112" i="7"/>
  <c r="L112" i="7" s="1"/>
  <c r="H112" i="7"/>
  <c r="G112" i="7"/>
  <c r="F112" i="7"/>
  <c r="E112" i="7"/>
  <c r="D112" i="7"/>
  <c r="F111" i="7"/>
  <c r="I111" i="7" s="1"/>
  <c r="L111" i="7" s="1"/>
  <c r="E111" i="7"/>
  <c r="D111" i="7"/>
  <c r="J111" i="7" s="1"/>
  <c r="F110" i="7"/>
  <c r="E110" i="7"/>
  <c r="D110" i="7"/>
  <c r="F109" i="7"/>
  <c r="E109" i="7"/>
  <c r="D109" i="7"/>
  <c r="I108" i="7"/>
  <c r="L108" i="7" s="1"/>
  <c r="G108" i="7"/>
  <c r="H108" i="7" s="1"/>
  <c r="F108" i="7"/>
  <c r="E108" i="7"/>
  <c r="D108" i="7"/>
  <c r="J108" i="7" s="1"/>
  <c r="J107" i="7"/>
  <c r="I107" i="7"/>
  <c r="L107" i="7" s="1"/>
  <c r="H107" i="7"/>
  <c r="G107" i="7"/>
  <c r="F107" i="7"/>
  <c r="E107" i="7"/>
  <c r="D107" i="7"/>
  <c r="G106" i="7"/>
  <c r="H106" i="7" s="1"/>
  <c r="F106" i="7"/>
  <c r="E106" i="7"/>
  <c r="D106" i="7"/>
  <c r="F105" i="7"/>
  <c r="I105" i="7" s="1"/>
  <c r="L105" i="7" s="1"/>
  <c r="E105" i="7"/>
  <c r="D105" i="7"/>
  <c r="J104" i="7"/>
  <c r="I104" i="7"/>
  <c r="L104" i="7" s="1"/>
  <c r="H104" i="7"/>
  <c r="G104" i="7"/>
  <c r="F104" i="7"/>
  <c r="E104" i="7"/>
  <c r="D104" i="7"/>
  <c r="J103" i="7"/>
  <c r="I103" i="7"/>
  <c r="L103" i="7" s="1"/>
  <c r="H103" i="7"/>
  <c r="F103" i="7"/>
  <c r="G103" i="7" s="1"/>
  <c r="E103" i="7"/>
  <c r="D103" i="7"/>
  <c r="G102" i="7"/>
  <c r="H102" i="7" s="1"/>
  <c r="F102" i="7"/>
  <c r="E102" i="7"/>
  <c r="D102" i="7"/>
  <c r="L101" i="7"/>
  <c r="I101" i="7"/>
  <c r="G101" i="7"/>
  <c r="H101" i="7" s="1"/>
  <c r="F101" i="7"/>
  <c r="E101" i="7"/>
  <c r="D101" i="7"/>
  <c r="J100" i="7"/>
  <c r="I100" i="7"/>
  <c r="L100" i="7" s="1"/>
  <c r="F100" i="7"/>
  <c r="G100" i="7" s="1"/>
  <c r="H100" i="7" s="1"/>
  <c r="E100" i="7"/>
  <c r="D100" i="7"/>
  <c r="I99" i="7"/>
  <c r="L99" i="7" s="1"/>
  <c r="H99" i="7"/>
  <c r="G99" i="7"/>
  <c r="F99" i="7"/>
  <c r="J99" i="7" s="1"/>
  <c r="E99" i="7"/>
  <c r="D99" i="7"/>
  <c r="F98" i="7"/>
  <c r="I98" i="7" s="1"/>
  <c r="L98" i="7" s="1"/>
  <c r="E98" i="7"/>
  <c r="D98" i="7"/>
  <c r="J97" i="7"/>
  <c r="G97" i="7"/>
  <c r="H97" i="7" s="1"/>
  <c r="F97" i="7"/>
  <c r="I97" i="7" s="1"/>
  <c r="L97" i="7" s="1"/>
  <c r="E97" i="7"/>
  <c r="D97" i="7"/>
  <c r="J96" i="7"/>
  <c r="I96" i="7"/>
  <c r="L96" i="7" s="1"/>
  <c r="H96" i="7"/>
  <c r="F96" i="7"/>
  <c r="G96" i="7" s="1"/>
  <c r="E96" i="7"/>
  <c r="D96" i="7"/>
  <c r="F95" i="7"/>
  <c r="J95" i="7" s="1"/>
  <c r="E95" i="7"/>
  <c r="D95" i="7"/>
  <c r="F94" i="7"/>
  <c r="E94" i="7"/>
  <c r="D94" i="7"/>
  <c r="F93" i="7"/>
  <c r="G93" i="7" s="1"/>
  <c r="H93" i="7" s="1"/>
  <c r="E93" i="7"/>
  <c r="D93" i="7"/>
  <c r="F92" i="7"/>
  <c r="J92" i="7" s="1"/>
  <c r="E92" i="7"/>
  <c r="D92" i="7"/>
  <c r="F91" i="7"/>
  <c r="G91" i="7" s="1"/>
  <c r="H91" i="7" s="1"/>
  <c r="E91" i="7"/>
  <c r="D91" i="7"/>
  <c r="F90" i="7"/>
  <c r="J90" i="7" s="1"/>
  <c r="E90" i="7"/>
  <c r="D90" i="7"/>
  <c r="J89" i="7"/>
  <c r="F89" i="7"/>
  <c r="I89" i="7" s="1"/>
  <c r="L89" i="7" s="1"/>
  <c r="E89" i="7"/>
  <c r="D89" i="7"/>
  <c r="F88" i="7"/>
  <c r="E88" i="7"/>
  <c r="D88" i="7"/>
  <c r="J87" i="7"/>
  <c r="I87" i="7"/>
  <c r="L87" i="7" s="1"/>
  <c r="F87" i="7"/>
  <c r="G87" i="7" s="1"/>
  <c r="H87" i="7" s="1"/>
  <c r="E87" i="7"/>
  <c r="D87" i="7"/>
  <c r="L86" i="7"/>
  <c r="J86" i="7"/>
  <c r="I86" i="7"/>
  <c r="H86" i="7"/>
  <c r="G86" i="7"/>
  <c r="F86" i="7"/>
  <c r="E86" i="7"/>
  <c r="D86" i="7"/>
  <c r="F85" i="7"/>
  <c r="E85" i="7"/>
  <c r="D85" i="7"/>
  <c r="G84" i="7"/>
  <c r="H84" i="7" s="1"/>
  <c r="F84" i="7"/>
  <c r="J84" i="7" s="1"/>
  <c r="E84" i="7"/>
  <c r="D84" i="7"/>
  <c r="I83" i="7"/>
  <c r="L83" i="7" s="1"/>
  <c r="H83" i="7"/>
  <c r="G83" i="7"/>
  <c r="F83" i="7"/>
  <c r="E83" i="7"/>
  <c r="D83" i="7"/>
  <c r="J83" i="7" s="1"/>
  <c r="H82" i="7"/>
  <c r="G82" i="7"/>
  <c r="F82" i="7"/>
  <c r="E82" i="7"/>
  <c r="D82" i="7"/>
  <c r="J81" i="7"/>
  <c r="I81" i="7"/>
  <c r="L81" i="7" s="1"/>
  <c r="H81" i="7"/>
  <c r="F81" i="7"/>
  <c r="G81" i="7" s="1"/>
  <c r="E81" i="7"/>
  <c r="D81" i="7"/>
  <c r="F80" i="7"/>
  <c r="E80" i="7"/>
  <c r="D80" i="7"/>
  <c r="F79" i="7"/>
  <c r="E79" i="7"/>
  <c r="D79" i="7"/>
  <c r="I78" i="7"/>
  <c r="L78" i="7" s="1"/>
  <c r="F78" i="7"/>
  <c r="J78" i="7" s="1"/>
  <c r="E78" i="7"/>
  <c r="D78" i="7"/>
  <c r="F77" i="7"/>
  <c r="J77" i="7" s="1"/>
  <c r="E77" i="7"/>
  <c r="D77" i="7"/>
  <c r="I76" i="7"/>
  <c r="L76" i="7" s="1"/>
  <c r="G76" i="7"/>
  <c r="H76" i="7" s="1"/>
  <c r="F76" i="7"/>
  <c r="E76" i="7"/>
  <c r="D76" i="7"/>
  <c r="J76" i="7" s="1"/>
  <c r="I75" i="7"/>
  <c r="L75" i="7" s="1"/>
  <c r="F75" i="7"/>
  <c r="J75" i="7" s="1"/>
  <c r="E75" i="7"/>
  <c r="D75" i="7"/>
  <c r="F74" i="7"/>
  <c r="J74" i="7" s="1"/>
  <c r="E74" i="7"/>
  <c r="D74" i="7"/>
  <c r="I73" i="7"/>
  <c r="L73" i="7" s="1"/>
  <c r="H73" i="7"/>
  <c r="G73" i="7"/>
  <c r="F73" i="7"/>
  <c r="J73" i="7" s="1"/>
  <c r="E73" i="7"/>
  <c r="D73" i="7"/>
  <c r="F72" i="7"/>
  <c r="E72" i="7"/>
  <c r="D72" i="7"/>
  <c r="L71" i="7"/>
  <c r="J71" i="7"/>
  <c r="I71" i="7"/>
  <c r="H71" i="7"/>
  <c r="G71" i="7"/>
  <c r="F71" i="7"/>
  <c r="E71" i="7"/>
  <c r="D71" i="7"/>
  <c r="F70" i="7"/>
  <c r="J70" i="7" s="1"/>
  <c r="E70" i="7"/>
  <c r="D70" i="7"/>
  <c r="F69" i="7"/>
  <c r="J69" i="7" s="1"/>
  <c r="E69" i="7"/>
  <c r="D69" i="7"/>
  <c r="L68" i="7"/>
  <c r="J68" i="7"/>
  <c r="I68" i="7"/>
  <c r="H68" i="7"/>
  <c r="F68" i="7"/>
  <c r="G68" i="7" s="1"/>
  <c r="E68" i="7"/>
  <c r="D68" i="7"/>
  <c r="I67" i="7"/>
  <c r="L67" i="7" s="1"/>
  <c r="G67" i="7"/>
  <c r="H67" i="7" s="1"/>
  <c r="F67" i="7"/>
  <c r="E67" i="7"/>
  <c r="D67" i="7"/>
  <c r="J67" i="7" s="1"/>
  <c r="I66" i="7"/>
  <c r="L66" i="7" s="1"/>
  <c r="H66" i="7"/>
  <c r="F66" i="7"/>
  <c r="G66" i="7" s="1"/>
  <c r="E66" i="7"/>
  <c r="D66" i="7"/>
  <c r="J66" i="7" s="1"/>
  <c r="J65" i="7"/>
  <c r="I65" i="7"/>
  <c r="L65" i="7" s="1"/>
  <c r="H65" i="7"/>
  <c r="F65" i="7"/>
  <c r="G65" i="7" s="1"/>
  <c r="E65" i="7"/>
  <c r="D65" i="7"/>
  <c r="G64" i="7"/>
  <c r="H64" i="7" s="1"/>
  <c r="F64" i="7"/>
  <c r="E64" i="7"/>
  <c r="D64" i="7"/>
  <c r="F63" i="7"/>
  <c r="G63" i="7" s="1"/>
  <c r="H63" i="7" s="1"/>
  <c r="E63" i="7"/>
  <c r="D63" i="7"/>
  <c r="J62" i="7"/>
  <c r="F62" i="7"/>
  <c r="I62" i="7" s="1"/>
  <c r="L62" i="7" s="1"/>
  <c r="E62" i="7"/>
  <c r="D62" i="7"/>
  <c r="J61" i="7"/>
  <c r="I61" i="7"/>
  <c r="L61" i="7" s="1"/>
  <c r="F61" i="7"/>
  <c r="G61" i="7" s="1"/>
  <c r="H61" i="7" s="1"/>
  <c r="E61" i="7"/>
  <c r="D61" i="7"/>
  <c r="J60" i="7"/>
  <c r="I60" i="7"/>
  <c r="L60" i="7" s="1"/>
  <c r="H60" i="7"/>
  <c r="G60" i="7"/>
  <c r="F60" i="7"/>
  <c r="E60" i="7"/>
  <c r="D60" i="7"/>
  <c r="F59" i="7"/>
  <c r="J59" i="7" s="1"/>
  <c r="E59" i="7"/>
  <c r="D59" i="7"/>
  <c r="J58" i="7"/>
  <c r="I58" i="7"/>
  <c r="L58" i="7" s="1"/>
  <c r="G58" i="7"/>
  <c r="H58" i="7" s="1"/>
  <c r="F58" i="7"/>
  <c r="E58" i="7"/>
  <c r="D58" i="7"/>
  <c r="J57" i="7"/>
  <c r="I57" i="7"/>
  <c r="L57" i="7" s="1"/>
  <c r="F57" i="7"/>
  <c r="G57" i="7" s="1"/>
  <c r="H57" i="7" s="1"/>
  <c r="E57" i="7"/>
  <c r="D57" i="7"/>
  <c r="F56" i="7"/>
  <c r="E56" i="7"/>
  <c r="D56" i="7"/>
  <c r="J55" i="7"/>
  <c r="I55" i="7"/>
  <c r="L55" i="7" s="1"/>
  <c r="H55" i="7"/>
  <c r="G55" i="7"/>
  <c r="F55" i="7"/>
  <c r="E55" i="7"/>
  <c r="D55" i="7"/>
  <c r="I54" i="7"/>
  <c r="L54" i="7" s="1"/>
  <c r="G54" i="7"/>
  <c r="H54" i="7" s="1"/>
  <c r="F54" i="7"/>
  <c r="E54" i="7"/>
  <c r="D54" i="7"/>
  <c r="J54" i="7" s="1"/>
  <c r="F53" i="7"/>
  <c r="G53" i="7" s="1"/>
  <c r="H53" i="7" s="1"/>
  <c r="E53" i="7"/>
  <c r="D53" i="7"/>
  <c r="J52" i="7"/>
  <c r="I52" i="7"/>
  <c r="L52" i="7" s="1"/>
  <c r="H52" i="7"/>
  <c r="G52" i="7"/>
  <c r="F52" i="7"/>
  <c r="E52" i="7"/>
  <c r="D52" i="7"/>
  <c r="G51" i="7"/>
  <c r="H51" i="7" s="1"/>
  <c r="F51" i="7"/>
  <c r="E51" i="7"/>
  <c r="D51" i="7"/>
  <c r="L50" i="7"/>
  <c r="J50" i="7"/>
  <c r="I50" i="7"/>
  <c r="G50" i="7"/>
  <c r="H50" i="7" s="1"/>
  <c r="F50" i="7"/>
  <c r="E50" i="7"/>
  <c r="D50" i="7"/>
  <c r="L49" i="7"/>
  <c r="I49" i="7"/>
  <c r="H49" i="7"/>
  <c r="G49" i="7"/>
  <c r="F49" i="7"/>
  <c r="E49" i="7"/>
  <c r="D49" i="7"/>
  <c r="J49" i="7" s="1"/>
  <c r="F48" i="7"/>
  <c r="J48" i="7" s="1"/>
  <c r="E48" i="7"/>
  <c r="D48" i="7"/>
  <c r="J47" i="7"/>
  <c r="I47" i="7"/>
  <c r="L47" i="7" s="1"/>
  <c r="G47" i="7"/>
  <c r="H47" i="7" s="1"/>
  <c r="F47" i="7"/>
  <c r="E47" i="7"/>
  <c r="D47" i="7"/>
  <c r="F46" i="7"/>
  <c r="E46" i="7"/>
  <c r="D46" i="7"/>
  <c r="L45" i="7"/>
  <c r="J45" i="7"/>
  <c r="I45" i="7"/>
  <c r="H45" i="7"/>
  <c r="G45" i="7"/>
  <c r="F45" i="7"/>
  <c r="E45" i="7"/>
  <c r="D45" i="7"/>
  <c r="F44" i="7"/>
  <c r="G44" i="7" s="1"/>
  <c r="H44" i="7" s="1"/>
  <c r="E44" i="7"/>
  <c r="D44" i="7"/>
  <c r="F43" i="7"/>
  <c r="E43" i="7"/>
  <c r="D43" i="7"/>
  <c r="I42" i="7"/>
  <c r="L42" i="7" s="1"/>
  <c r="F42" i="7"/>
  <c r="J42" i="7" s="1"/>
  <c r="E42" i="7"/>
  <c r="D42" i="7"/>
  <c r="I41" i="7"/>
  <c r="L41" i="7" s="1"/>
  <c r="G41" i="7"/>
  <c r="H41" i="7" s="1"/>
  <c r="F41" i="7"/>
  <c r="E41" i="7"/>
  <c r="D41" i="7"/>
  <c r="J41" i="7" s="1"/>
  <c r="F40" i="7"/>
  <c r="E40" i="7"/>
  <c r="D40" i="7"/>
  <c r="J39" i="7"/>
  <c r="I39" i="7"/>
  <c r="L39" i="7" s="1"/>
  <c r="G39" i="7"/>
  <c r="H39" i="7" s="1"/>
  <c r="F39" i="7"/>
  <c r="E39" i="7"/>
  <c r="D39" i="7"/>
  <c r="F38" i="7"/>
  <c r="E38" i="7"/>
  <c r="D38" i="7"/>
  <c r="J37" i="7"/>
  <c r="H37" i="7"/>
  <c r="G37" i="7"/>
  <c r="F37" i="7"/>
  <c r="I37" i="7" s="1"/>
  <c r="L37" i="7" s="1"/>
  <c r="E37" i="7"/>
  <c r="D37" i="7"/>
  <c r="F36" i="7"/>
  <c r="J36" i="7" s="1"/>
  <c r="E36" i="7"/>
  <c r="D36" i="7"/>
  <c r="F35" i="7"/>
  <c r="J35" i="7" s="1"/>
  <c r="E35" i="7"/>
  <c r="D35" i="7"/>
  <c r="L34" i="7"/>
  <c r="J34" i="7"/>
  <c r="G34" i="7"/>
  <c r="H34" i="7" s="1"/>
  <c r="F34" i="7"/>
  <c r="I34" i="7" s="1"/>
  <c r="E34" i="7"/>
  <c r="D34" i="7"/>
  <c r="F33" i="7"/>
  <c r="E33" i="7"/>
  <c r="D33" i="7"/>
  <c r="L32" i="7"/>
  <c r="F32" i="7"/>
  <c r="I32" i="7" s="1"/>
  <c r="E32" i="7"/>
  <c r="D32" i="7"/>
  <c r="J31" i="7"/>
  <c r="G31" i="7"/>
  <c r="H31" i="7" s="1"/>
  <c r="F31" i="7"/>
  <c r="I31" i="7" s="1"/>
  <c r="L31" i="7" s="1"/>
  <c r="E31" i="7"/>
  <c r="D31" i="7"/>
  <c r="G30" i="7"/>
  <c r="H30" i="7" s="1"/>
  <c r="F30" i="7"/>
  <c r="E30" i="7"/>
  <c r="D30" i="7"/>
  <c r="G29" i="7"/>
  <c r="H29" i="7" s="1"/>
  <c r="F29" i="7"/>
  <c r="J29" i="7" s="1"/>
  <c r="E29" i="7"/>
  <c r="D29" i="7"/>
  <c r="F28" i="7"/>
  <c r="E28" i="7"/>
  <c r="D28" i="7"/>
  <c r="L27" i="7"/>
  <c r="I27" i="7"/>
  <c r="G27" i="7"/>
  <c r="H27" i="7" s="1"/>
  <c r="F27" i="7"/>
  <c r="E27" i="7"/>
  <c r="D27" i="7"/>
  <c r="J27" i="7" s="1"/>
  <c r="L26" i="7"/>
  <c r="J26" i="7"/>
  <c r="G26" i="7"/>
  <c r="H26" i="7" s="1"/>
  <c r="F26" i="7"/>
  <c r="I26" i="7" s="1"/>
  <c r="E26" i="7"/>
  <c r="D26" i="7"/>
  <c r="I25" i="7"/>
  <c r="L25" i="7" s="1"/>
  <c r="H25" i="7"/>
  <c r="G25" i="7"/>
  <c r="F25" i="7"/>
  <c r="E25" i="7"/>
  <c r="D25" i="7"/>
  <c r="J25" i="7" s="1"/>
  <c r="F24" i="7"/>
  <c r="E24" i="7"/>
  <c r="D24" i="7"/>
  <c r="F23" i="7"/>
  <c r="E23" i="7"/>
  <c r="D23" i="7"/>
  <c r="F22" i="7"/>
  <c r="E22" i="7"/>
  <c r="D22" i="7"/>
  <c r="J21" i="7"/>
  <c r="I21" i="7"/>
  <c r="L21" i="7" s="1"/>
  <c r="F21" i="7"/>
  <c r="G21" i="7" s="1"/>
  <c r="H21" i="7" s="1"/>
  <c r="E21" i="7"/>
  <c r="D21" i="7"/>
  <c r="F20" i="7"/>
  <c r="E20" i="7"/>
  <c r="D20" i="7"/>
  <c r="F19" i="7"/>
  <c r="J19" i="7" s="1"/>
  <c r="E19" i="7"/>
  <c r="D19" i="7"/>
  <c r="I18" i="7"/>
  <c r="L18" i="7" s="1"/>
  <c r="G18" i="7"/>
  <c r="H18" i="7" s="1"/>
  <c r="F18" i="7"/>
  <c r="E18" i="7"/>
  <c r="D18" i="7"/>
  <c r="J18" i="7" s="1"/>
  <c r="F17" i="7"/>
  <c r="G17" i="7" s="1"/>
  <c r="H17" i="7" s="1"/>
  <c r="E17" i="7"/>
  <c r="D17" i="7"/>
  <c r="L16" i="7"/>
  <c r="J16" i="7"/>
  <c r="I16" i="7"/>
  <c r="H16" i="7"/>
  <c r="G16" i="7"/>
  <c r="F16" i="7"/>
  <c r="E16" i="7"/>
  <c r="D16" i="7"/>
  <c r="F15" i="7"/>
  <c r="G15" i="7" s="1"/>
  <c r="H15" i="7" s="1"/>
  <c r="E15" i="7"/>
  <c r="D15" i="7"/>
  <c r="F14" i="7"/>
  <c r="E14" i="7"/>
  <c r="D14" i="7"/>
  <c r="L13" i="7"/>
  <c r="J13" i="7"/>
  <c r="G13" i="7"/>
  <c r="H13" i="7" s="1"/>
  <c r="F13" i="7"/>
  <c r="I13" i="7" s="1"/>
  <c r="E13" i="7"/>
  <c r="D13" i="7"/>
  <c r="F12" i="7"/>
  <c r="J12" i="7" s="1"/>
  <c r="E12" i="7"/>
  <c r="D12" i="7"/>
  <c r="F11" i="7"/>
  <c r="I11" i="7" s="1"/>
  <c r="L11" i="7" s="1"/>
  <c r="E11" i="7"/>
  <c r="D11" i="7"/>
  <c r="F10" i="7"/>
  <c r="E10" i="7"/>
  <c r="D10" i="7"/>
  <c r="F9" i="7"/>
  <c r="J9" i="7" s="1"/>
  <c r="E9" i="7"/>
  <c r="D9" i="7"/>
  <c r="L8" i="7"/>
  <c r="J8" i="7"/>
  <c r="I8" i="7"/>
  <c r="F8" i="7"/>
  <c r="G8" i="7" s="1"/>
  <c r="H8" i="7" s="1"/>
  <c r="E8" i="7"/>
  <c r="D8" i="7"/>
  <c r="F7" i="7"/>
  <c r="E7" i="7"/>
  <c r="D7" i="7"/>
  <c r="J6" i="7"/>
  <c r="I6" i="7"/>
  <c r="L6" i="7" s="1"/>
  <c r="G6" i="7"/>
  <c r="H6" i="7" s="1"/>
  <c r="F6" i="7"/>
  <c r="E6" i="7"/>
  <c r="D6" i="7"/>
  <c r="L5" i="7"/>
  <c r="I5" i="7"/>
  <c r="H5" i="7"/>
  <c r="G5" i="7"/>
  <c r="F5" i="7"/>
  <c r="E5" i="7"/>
  <c r="D5" i="7"/>
  <c r="F4" i="7"/>
  <c r="E4" i="7"/>
  <c r="D4" i="7"/>
  <c r="L3" i="7"/>
  <c r="J3" i="7"/>
  <c r="I3" i="7"/>
  <c r="G3" i="7"/>
  <c r="H3" i="7" s="1"/>
  <c r="F3" i="7"/>
  <c r="E3" i="7"/>
  <c r="D3" i="7"/>
  <c r="F2" i="7"/>
  <c r="G2" i="7" s="1"/>
  <c r="H2" i="7" s="1"/>
  <c r="E2" i="7"/>
  <c r="D2" i="7"/>
  <c r="C2" i="6"/>
  <c r="J728" i="3"/>
  <c r="J727" i="3"/>
  <c r="J726" i="3"/>
  <c r="J725" i="3"/>
  <c r="J724" i="3"/>
  <c r="J723" i="3"/>
  <c r="J722" i="3"/>
  <c r="J721" i="3"/>
  <c r="J720" i="3"/>
  <c r="J719" i="3"/>
  <c r="J718" i="3"/>
  <c r="J717" i="3"/>
  <c r="J716" i="3"/>
  <c r="J715" i="3"/>
  <c r="J714" i="3"/>
  <c r="J713" i="3"/>
  <c r="J712" i="3"/>
  <c r="J711" i="3"/>
  <c r="J710" i="3"/>
  <c r="J709" i="3"/>
  <c r="J708" i="3"/>
  <c r="J707" i="3"/>
  <c r="J706" i="3"/>
  <c r="J705" i="3"/>
  <c r="J704" i="3"/>
  <c r="J703" i="3"/>
  <c r="J702" i="3"/>
  <c r="J701" i="3"/>
  <c r="J700" i="3"/>
  <c r="J699" i="3"/>
  <c r="J698" i="3"/>
  <c r="J697" i="3"/>
  <c r="J696" i="3"/>
  <c r="J695" i="3"/>
  <c r="J694" i="3"/>
  <c r="J693" i="3"/>
  <c r="J692" i="3"/>
  <c r="J691" i="3"/>
  <c r="J690" i="3"/>
  <c r="J689" i="3"/>
  <c r="J688" i="3"/>
  <c r="J687" i="3"/>
  <c r="J686" i="3"/>
  <c r="J685" i="3"/>
  <c r="J684" i="3"/>
  <c r="J683" i="3"/>
  <c r="J682" i="3"/>
  <c r="J681" i="3"/>
  <c r="J680" i="3"/>
  <c r="J679" i="3"/>
  <c r="J678" i="3"/>
  <c r="J677" i="3"/>
  <c r="J676" i="3"/>
  <c r="J675" i="3"/>
  <c r="J674" i="3"/>
  <c r="J673" i="3"/>
  <c r="J672" i="3"/>
  <c r="J671" i="3"/>
  <c r="J670" i="3"/>
  <c r="J669" i="3"/>
  <c r="J668" i="3"/>
  <c r="J667" i="3"/>
  <c r="J666" i="3"/>
  <c r="J665" i="3"/>
  <c r="J664" i="3"/>
  <c r="J663" i="3"/>
  <c r="J662" i="3"/>
  <c r="J661" i="3"/>
  <c r="J660" i="3"/>
  <c r="J659" i="3"/>
  <c r="J658" i="3"/>
  <c r="J657" i="3"/>
  <c r="J656" i="3"/>
  <c r="J655" i="3"/>
  <c r="J654" i="3"/>
  <c r="J653" i="3"/>
  <c r="J652" i="3"/>
  <c r="J651" i="3"/>
  <c r="J650" i="3"/>
  <c r="J649" i="3"/>
  <c r="J648" i="3"/>
  <c r="J647" i="3"/>
  <c r="J646" i="3"/>
  <c r="J645" i="3"/>
  <c r="J644" i="3"/>
  <c r="J643" i="3"/>
  <c r="J642" i="3"/>
  <c r="J641" i="3"/>
  <c r="J640" i="3"/>
  <c r="J639" i="3"/>
  <c r="J638" i="3"/>
  <c r="J637" i="3"/>
  <c r="J636" i="3"/>
  <c r="J635" i="3"/>
  <c r="J634" i="3"/>
  <c r="J633" i="3"/>
  <c r="J632" i="3"/>
  <c r="J631" i="3"/>
  <c r="J630" i="3"/>
  <c r="J629" i="3"/>
  <c r="J628" i="3"/>
  <c r="J627" i="3"/>
  <c r="J626" i="3"/>
  <c r="J625" i="3"/>
  <c r="J624" i="3"/>
  <c r="J623" i="3"/>
  <c r="J622" i="3"/>
  <c r="J621" i="3"/>
  <c r="J620" i="3"/>
  <c r="J619" i="3"/>
  <c r="J618" i="3"/>
  <c r="J617" i="3"/>
  <c r="J616" i="3"/>
  <c r="J615" i="3"/>
  <c r="J614" i="3"/>
  <c r="J613" i="3"/>
  <c r="J612" i="3"/>
  <c r="J611" i="3"/>
  <c r="J610" i="3"/>
  <c r="J609" i="3"/>
  <c r="J608" i="3"/>
  <c r="J607" i="3"/>
  <c r="J606" i="3"/>
  <c r="J605" i="3"/>
  <c r="J604" i="3"/>
  <c r="J603" i="3"/>
  <c r="J602" i="3"/>
  <c r="J601" i="3"/>
  <c r="J600" i="3"/>
  <c r="J599" i="3"/>
  <c r="J598" i="3"/>
  <c r="J597" i="3"/>
  <c r="J596" i="3"/>
  <c r="J595" i="3"/>
  <c r="J594" i="3"/>
  <c r="J593" i="3"/>
  <c r="J592" i="3"/>
  <c r="J591" i="3"/>
  <c r="J590" i="3"/>
  <c r="J589" i="3"/>
  <c r="J588" i="3"/>
  <c r="J587" i="3"/>
  <c r="J586" i="3"/>
  <c r="J585" i="3"/>
  <c r="J584" i="3"/>
  <c r="J583" i="3"/>
  <c r="J582" i="3"/>
  <c r="J581" i="3"/>
  <c r="J580" i="3"/>
  <c r="J579" i="3"/>
  <c r="J578" i="3"/>
  <c r="J577" i="3"/>
  <c r="J576" i="3"/>
  <c r="J575" i="3"/>
  <c r="J574" i="3"/>
  <c r="J573" i="3"/>
  <c r="J572" i="3"/>
  <c r="J571" i="3"/>
  <c r="J570" i="3"/>
  <c r="J569" i="3"/>
  <c r="J568" i="3"/>
  <c r="J567" i="3"/>
  <c r="J566" i="3"/>
  <c r="J565" i="3"/>
  <c r="J564" i="3"/>
  <c r="J563" i="3"/>
  <c r="J562" i="3"/>
  <c r="J561" i="3"/>
  <c r="J560" i="3"/>
  <c r="J559" i="3"/>
  <c r="J558" i="3"/>
  <c r="J557" i="3"/>
  <c r="J556" i="3"/>
  <c r="J555" i="3"/>
  <c r="J554" i="3"/>
  <c r="J553" i="3"/>
  <c r="J552" i="3"/>
  <c r="J551" i="3"/>
  <c r="J550" i="3"/>
  <c r="J549" i="3"/>
  <c r="J548" i="3"/>
  <c r="J547" i="3"/>
  <c r="J546" i="3"/>
  <c r="J545" i="3"/>
  <c r="J544" i="3"/>
  <c r="J543" i="3"/>
  <c r="J542" i="3"/>
  <c r="J541" i="3"/>
  <c r="J540" i="3"/>
  <c r="J539" i="3"/>
  <c r="J538" i="3"/>
  <c r="J537" i="3"/>
  <c r="J536" i="3"/>
  <c r="J535" i="3"/>
  <c r="J534" i="3"/>
  <c r="J533" i="3"/>
  <c r="J532" i="3"/>
  <c r="J531" i="3"/>
  <c r="J530" i="3"/>
  <c r="J529" i="3"/>
  <c r="J528" i="3"/>
  <c r="J527" i="3"/>
  <c r="J526" i="3"/>
  <c r="J525" i="3"/>
  <c r="J524" i="3"/>
  <c r="J523" i="3"/>
  <c r="J522" i="3"/>
  <c r="J521" i="3"/>
  <c r="J520" i="3"/>
  <c r="J519" i="3"/>
  <c r="J518" i="3"/>
  <c r="J517" i="3"/>
  <c r="J516" i="3"/>
  <c r="J515" i="3"/>
  <c r="J514" i="3"/>
  <c r="J513" i="3"/>
  <c r="J512" i="3"/>
  <c r="J511" i="3"/>
  <c r="J510" i="3"/>
  <c r="J509" i="3"/>
  <c r="J508" i="3"/>
  <c r="J507" i="3"/>
  <c r="J506" i="3"/>
  <c r="J505" i="3"/>
  <c r="J504" i="3"/>
  <c r="J503" i="3"/>
  <c r="J502" i="3"/>
  <c r="J501" i="3"/>
  <c r="J500" i="3"/>
  <c r="J499" i="3"/>
  <c r="J498" i="3"/>
  <c r="J497" i="3"/>
  <c r="J496" i="3"/>
  <c r="J495" i="3"/>
  <c r="J494" i="3"/>
  <c r="J493" i="3"/>
  <c r="J492" i="3"/>
  <c r="J491" i="3"/>
  <c r="J490" i="3"/>
  <c r="J489" i="3"/>
  <c r="J488" i="3"/>
  <c r="J487" i="3"/>
  <c r="J486" i="3"/>
  <c r="J485" i="3"/>
  <c r="J484" i="3"/>
  <c r="J483" i="3"/>
  <c r="J482" i="3"/>
  <c r="J481" i="3"/>
  <c r="J480" i="3"/>
  <c r="J479" i="3"/>
  <c r="J478" i="3"/>
  <c r="J477" i="3"/>
  <c r="J476" i="3"/>
  <c r="J475" i="3"/>
  <c r="J474" i="3"/>
  <c r="J473" i="3"/>
  <c r="J472" i="3"/>
  <c r="J471" i="3"/>
  <c r="J470" i="3"/>
  <c r="J469" i="3"/>
  <c r="J468" i="3"/>
  <c r="J467" i="3"/>
  <c r="J466" i="3"/>
  <c r="J465" i="3"/>
  <c r="J464" i="3"/>
  <c r="J463" i="3"/>
  <c r="J462" i="3"/>
  <c r="J461" i="3"/>
  <c r="J460" i="3"/>
  <c r="J459" i="3"/>
  <c r="J458" i="3"/>
  <c r="J457" i="3"/>
  <c r="J456" i="3"/>
  <c r="J455" i="3"/>
  <c r="J454" i="3"/>
  <c r="J453" i="3"/>
  <c r="J452" i="3"/>
  <c r="J451" i="3"/>
  <c r="J450" i="3"/>
  <c r="J449" i="3"/>
  <c r="J448" i="3"/>
  <c r="J447" i="3"/>
  <c r="J446" i="3"/>
  <c r="J445" i="3"/>
  <c r="J444" i="3"/>
  <c r="J443" i="3"/>
  <c r="J442" i="3"/>
  <c r="J441" i="3"/>
  <c r="J440" i="3"/>
  <c r="J439" i="3"/>
  <c r="J438" i="3"/>
  <c r="J437" i="3"/>
  <c r="J436" i="3"/>
  <c r="J435" i="3"/>
  <c r="J434" i="3"/>
  <c r="J433" i="3"/>
  <c r="J432" i="3"/>
  <c r="J431" i="3"/>
  <c r="J430" i="3"/>
  <c r="J429" i="3"/>
  <c r="J428" i="3"/>
  <c r="J427" i="3"/>
  <c r="J426" i="3"/>
  <c r="J425" i="3"/>
  <c r="J424" i="3"/>
  <c r="J423" i="3"/>
  <c r="J422" i="3"/>
  <c r="J421" i="3"/>
  <c r="J420" i="3"/>
  <c r="J419" i="3"/>
  <c r="J418" i="3"/>
  <c r="J417" i="3"/>
  <c r="J416" i="3"/>
  <c r="J415" i="3"/>
  <c r="J414" i="3"/>
  <c r="J413" i="3"/>
  <c r="J412" i="3"/>
  <c r="J411" i="3"/>
  <c r="J410" i="3"/>
  <c r="J409" i="3"/>
  <c r="J408" i="3"/>
  <c r="J407" i="3"/>
  <c r="J406" i="3"/>
  <c r="J405" i="3"/>
  <c r="J404" i="3"/>
  <c r="J403" i="3"/>
  <c r="J402" i="3"/>
  <c r="J401" i="3"/>
  <c r="J400" i="3"/>
  <c r="J399" i="3"/>
  <c r="J398" i="3"/>
  <c r="J397" i="3"/>
  <c r="J396" i="3"/>
  <c r="J395" i="3"/>
  <c r="J394" i="3"/>
  <c r="J393" i="3"/>
  <c r="J392" i="3"/>
  <c r="J391" i="3"/>
  <c r="J390" i="3"/>
  <c r="J389" i="3"/>
  <c r="J388" i="3"/>
  <c r="J387" i="3"/>
  <c r="J386" i="3"/>
  <c r="J385" i="3"/>
  <c r="J384" i="3"/>
  <c r="J383" i="3"/>
  <c r="J382" i="3"/>
  <c r="J381" i="3"/>
  <c r="J380" i="3"/>
  <c r="J379" i="3"/>
  <c r="J378" i="3"/>
  <c r="J377" i="3"/>
  <c r="J376" i="3"/>
  <c r="J375" i="3"/>
  <c r="J374" i="3"/>
  <c r="J373" i="3"/>
  <c r="J372" i="3"/>
  <c r="J371" i="3"/>
  <c r="J370" i="3"/>
  <c r="J369" i="3"/>
  <c r="J368" i="3"/>
  <c r="J367" i="3"/>
  <c r="J366" i="3"/>
  <c r="J365" i="3"/>
  <c r="J364" i="3"/>
  <c r="J363" i="3"/>
  <c r="J362" i="3"/>
  <c r="J361" i="3"/>
  <c r="J360" i="3"/>
  <c r="J359" i="3"/>
  <c r="J358" i="3"/>
  <c r="J357" i="3"/>
  <c r="J356" i="3"/>
  <c r="J355" i="3"/>
  <c r="J354" i="3"/>
  <c r="J353" i="3"/>
  <c r="J352" i="3"/>
  <c r="J351" i="3"/>
  <c r="J350" i="3"/>
  <c r="J349" i="3"/>
  <c r="J348" i="3"/>
  <c r="J347" i="3"/>
  <c r="J346" i="3"/>
  <c r="J345" i="3"/>
  <c r="J344" i="3"/>
  <c r="J343" i="3"/>
  <c r="J342" i="3"/>
  <c r="J341" i="3"/>
  <c r="J340" i="3"/>
  <c r="J339" i="3"/>
  <c r="J338" i="3"/>
  <c r="J337" i="3"/>
  <c r="J336" i="3"/>
  <c r="J335" i="3"/>
  <c r="J334" i="3"/>
  <c r="J333" i="3"/>
  <c r="J332" i="3"/>
  <c r="J331" i="3"/>
  <c r="J330" i="3"/>
  <c r="J329" i="3"/>
  <c r="J328" i="3"/>
  <c r="J327" i="3"/>
  <c r="J326" i="3"/>
  <c r="J325" i="3"/>
  <c r="J324" i="3"/>
  <c r="J323" i="3"/>
  <c r="J322" i="3"/>
  <c r="J321" i="3"/>
  <c r="J320" i="3"/>
  <c r="J319" i="3"/>
  <c r="J318" i="3"/>
  <c r="J317" i="3"/>
  <c r="J316" i="3"/>
  <c r="J315" i="3"/>
  <c r="J314" i="3"/>
  <c r="J313" i="3"/>
  <c r="J312" i="3"/>
  <c r="J311" i="3"/>
  <c r="J310" i="3"/>
  <c r="J309" i="3"/>
  <c r="J308" i="3"/>
  <c r="J307" i="3"/>
  <c r="J306" i="3"/>
  <c r="J305" i="3"/>
  <c r="J304" i="3"/>
  <c r="J303" i="3"/>
  <c r="J302" i="3"/>
  <c r="J301" i="3"/>
  <c r="J300" i="3"/>
  <c r="J299" i="3"/>
  <c r="J298" i="3"/>
  <c r="J297" i="3"/>
  <c r="J296" i="3"/>
  <c r="J295" i="3"/>
  <c r="J294" i="3"/>
  <c r="J293" i="3"/>
  <c r="J292" i="3"/>
  <c r="J291" i="3"/>
  <c r="J290" i="3"/>
  <c r="J289" i="3"/>
  <c r="J288" i="3"/>
  <c r="J287" i="3"/>
  <c r="J286" i="3"/>
  <c r="J285" i="3"/>
  <c r="J284" i="3"/>
  <c r="J283" i="3"/>
  <c r="J282" i="3"/>
  <c r="J281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60" i="3"/>
  <c r="J259" i="3"/>
  <c r="J258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G410" i="7" l="1"/>
  <c r="H410" i="7" s="1"/>
  <c r="J410" i="7"/>
  <c r="I410" i="7"/>
  <c r="L410" i="7" s="1"/>
  <c r="J14" i="7"/>
  <c r="J82" i="7"/>
  <c r="I82" i="7"/>
  <c r="L82" i="7" s="1"/>
  <c r="G333" i="7"/>
  <c r="H333" i="7" s="1"/>
  <c r="I333" i="7"/>
  <c r="L333" i="7" s="1"/>
  <c r="J333" i="7"/>
  <c r="J194" i="7"/>
  <c r="J262" i="7"/>
  <c r="I262" i="7"/>
  <c r="L262" i="7" s="1"/>
  <c r="G262" i="7"/>
  <c r="H262" i="7" s="1"/>
  <c r="G281" i="7"/>
  <c r="H281" i="7" s="1"/>
  <c r="J370" i="7"/>
  <c r="I370" i="7"/>
  <c r="L370" i="7" s="1"/>
  <c r="J215" i="7"/>
  <c r="G215" i="7"/>
  <c r="H215" i="7" s="1"/>
  <c r="I215" i="7"/>
  <c r="L215" i="7" s="1"/>
  <c r="I185" i="7"/>
  <c r="L185" i="7" s="1"/>
  <c r="J185" i="7"/>
  <c r="J20" i="7"/>
  <c r="I20" i="7"/>
  <c r="L20" i="7" s="1"/>
  <c r="I119" i="7"/>
  <c r="L119" i="7" s="1"/>
  <c r="J119" i="7"/>
  <c r="J10" i="7"/>
  <c r="G20" i="7"/>
  <c r="H20" i="7" s="1"/>
  <c r="I30" i="7"/>
  <c r="L30" i="7" s="1"/>
  <c r="J30" i="7"/>
  <c r="I109" i="7"/>
  <c r="L109" i="7" s="1"/>
  <c r="J109" i="7"/>
  <c r="G109" i="7"/>
  <c r="H109" i="7" s="1"/>
  <c r="G119" i="7"/>
  <c r="H119" i="7" s="1"/>
  <c r="G133" i="7"/>
  <c r="H133" i="7" s="1"/>
  <c r="J133" i="7"/>
  <c r="I133" i="7"/>
  <c r="L133" i="7" s="1"/>
  <c r="G4" i="7"/>
  <c r="H4" i="7" s="1"/>
  <c r="J4" i="7"/>
  <c r="I4" i="7"/>
  <c r="L4" i="7" s="1"/>
  <c r="I95" i="7"/>
  <c r="L95" i="7" s="1"/>
  <c r="J208" i="7"/>
  <c r="G208" i="7"/>
  <c r="H208" i="7" s="1"/>
  <c r="I208" i="7"/>
  <c r="L208" i="7" s="1"/>
  <c r="J349" i="7"/>
  <c r="J23" i="7"/>
  <c r="I23" i="7"/>
  <c r="L23" i="7" s="1"/>
  <c r="G23" i="7"/>
  <c r="H23" i="7" s="1"/>
  <c r="J33" i="7"/>
  <c r="I33" i="7"/>
  <c r="L33" i="7" s="1"/>
  <c r="G33" i="7"/>
  <c r="H33" i="7" s="1"/>
  <c r="I367" i="7"/>
  <c r="L367" i="7" s="1"/>
  <c r="G367" i="7"/>
  <c r="H367" i="7" s="1"/>
  <c r="J367" i="7"/>
  <c r="J566" i="7"/>
  <c r="I422" i="7"/>
  <c r="L422" i="7" s="1"/>
  <c r="G422" i="7"/>
  <c r="H422" i="7" s="1"/>
  <c r="J422" i="7"/>
  <c r="J43" i="7"/>
  <c r="G223" i="7"/>
  <c r="H223" i="7" s="1"/>
  <c r="J223" i="7"/>
  <c r="I223" i="7"/>
  <c r="L223" i="7" s="1"/>
  <c r="J182" i="7"/>
  <c r="J204" i="7"/>
  <c r="I204" i="7"/>
  <c r="L204" i="7" s="1"/>
  <c r="I418" i="7"/>
  <c r="L418" i="7" s="1"/>
  <c r="J418" i="7"/>
  <c r="J218" i="7"/>
  <c r="I218" i="7"/>
  <c r="L218" i="7" s="1"/>
  <c r="G85" i="7"/>
  <c r="H85" i="7" s="1"/>
  <c r="J85" i="7"/>
  <c r="I85" i="7"/>
  <c r="L85" i="7" s="1"/>
  <c r="G95" i="7"/>
  <c r="H95" i="7" s="1"/>
  <c r="I116" i="7"/>
  <c r="L116" i="7" s="1"/>
  <c r="G116" i="7"/>
  <c r="H116" i="7" s="1"/>
  <c r="J116" i="7"/>
  <c r="J314" i="7"/>
  <c r="G24" i="7"/>
  <c r="H24" i="7" s="1"/>
  <c r="J24" i="7"/>
  <c r="I24" i="7"/>
  <c r="L24" i="7" s="1"/>
  <c r="J454" i="7"/>
  <c r="G454" i="7"/>
  <c r="H454" i="7" s="1"/>
  <c r="I454" i="7"/>
  <c r="L454" i="7" s="1"/>
  <c r="I660" i="7"/>
  <c r="L660" i="7" s="1"/>
  <c r="J660" i="7"/>
  <c r="G660" i="7"/>
  <c r="H660" i="7" s="1"/>
  <c r="J40" i="7"/>
  <c r="G98" i="7"/>
  <c r="H98" i="7" s="1"/>
  <c r="J98" i="7"/>
  <c r="J102" i="7"/>
  <c r="I102" i="7"/>
  <c r="L102" i="7" s="1"/>
  <c r="J188" i="7"/>
  <c r="I188" i="7"/>
  <c r="L188" i="7" s="1"/>
  <c r="G204" i="7"/>
  <c r="H204" i="7" s="1"/>
  <c r="J321" i="7"/>
  <c r="I321" i="7"/>
  <c r="L321" i="7" s="1"/>
  <c r="G321" i="7"/>
  <c r="H321" i="7" s="1"/>
  <c r="J385" i="7"/>
  <c r="I385" i="7"/>
  <c r="L385" i="7" s="1"/>
  <c r="G418" i="7"/>
  <c r="H418" i="7" s="1"/>
  <c r="G540" i="7"/>
  <c r="H540" i="7" s="1"/>
  <c r="J540" i="7"/>
  <c r="I540" i="7"/>
  <c r="L540" i="7" s="1"/>
  <c r="J728" i="7"/>
  <c r="I728" i="7"/>
  <c r="L728" i="7" s="1"/>
  <c r="G251" i="7"/>
  <c r="H251" i="7" s="1"/>
  <c r="I251" i="7"/>
  <c r="L251" i="7" s="1"/>
  <c r="G194" i="7"/>
  <c r="H194" i="7" s="1"/>
  <c r="G79" i="7"/>
  <c r="H79" i="7" s="1"/>
  <c r="J79" i="7"/>
  <c r="I79" i="7"/>
  <c r="L79" i="7" s="1"/>
  <c r="J471" i="7"/>
  <c r="I255" i="7"/>
  <c r="L255" i="7" s="1"/>
  <c r="J259" i="7"/>
  <c r="I259" i="7"/>
  <c r="L259" i="7" s="1"/>
  <c r="G259" i="7"/>
  <c r="H259" i="7" s="1"/>
  <c r="I342" i="7"/>
  <c r="L342" i="7" s="1"/>
  <c r="I360" i="7"/>
  <c r="L360" i="7" s="1"/>
  <c r="G394" i="7"/>
  <c r="H394" i="7" s="1"/>
  <c r="I394" i="7"/>
  <c r="L394" i="7" s="1"/>
  <c r="I436" i="7"/>
  <c r="L436" i="7" s="1"/>
  <c r="J554" i="7"/>
  <c r="G554" i="7"/>
  <c r="H554" i="7" s="1"/>
  <c r="I554" i="7"/>
  <c r="L554" i="7" s="1"/>
  <c r="J656" i="7"/>
  <c r="I656" i="7"/>
  <c r="L656" i="7" s="1"/>
  <c r="G656" i="7"/>
  <c r="H656" i="7" s="1"/>
  <c r="J694" i="7"/>
  <c r="I694" i="7"/>
  <c r="L694" i="7" s="1"/>
  <c r="G694" i="7"/>
  <c r="H694" i="7" s="1"/>
  <c r="G11" i="7"/>
  <c r="H11" i="7" s="1"/>
  <c r="G14" i="7"/>
  <c r="H14" i="7" s="1"/>
  <c r="J17" i="7"/>
  <c r="G40" i="7"/>
  <c r="H40" i="7" s="1"/>
  <c r="G43" i="7"/>
  <c r="H43" i="7" s="1"/>
  <c r="G69" i="7"/>
  <c r="H69" i="7" s="1"/>
  <c r="J88" i="7"/>
  <c r="G88" i="7"/>
  <c r="H88" i="7" s="1"/>
  <c r="I88" i="7"/>
  <c r="L88" i="7" s="1"/>
  <c r="G92" i="7"/>
  <c r="H92" i="7" s="1"/>
  <c r="G127" i="7"/>
  <c r="H127" i="7" s="1"/>
  <c r="J141" i="7"/>
  <c r="I141" i="7"/>
  <c r="L141" i="7" s="1"/>
  <c r="G151" i="7"/>
  <c r="H151" i="7" s="1"/>
  <c r="J255" i="7"/>
  <c r="G267" i="7"/>
  <c r="H267" i="7" s="1"/>
  <c r="J342" i="7"/>
  <c r="J360" i="7"/>
  <c r="J436" i="7"/>
  <c r="J549" i="7"/>
  <c r="I549" i="7"/>
  <c r="L549" i="7" s="1"/>
  <c r="G549" i="7"/>
  <c r="H549" i="7" s="1"/>
  <c r="J113" i="7"/>
  <c r="I182" i="7"/>
  <c r="L182" i="7" s="1"/>
  <c r="J371" i="7"/>
  <c r="G371" i="7"/>
  <c r="J375" i="7"/>
  <c r="G375" i="7"/>
  <c r="H375" i="7" s="1"/>
  <c r="I375" i="7"/>
  <c r="L375" i="7" s="1"/>
  <c r="J394" i="7"/>
  <c r="J157" i="7"/>
  <c r="I157" i="7"/>
  <c r="L157" i="7" s="1"/>
  <c r="G157" i="7"/>
  <c r="H157" i="7" s="1"/>
  <c r="I168" i="7"/>
  <c r="L168" i="7" s="1"/>
  <c r="J168" i="7"/>
  <c r="J248" i="7"/>
  <c r="I248" i="7"/>
  <c r="L248" i="7" s="1"/>
  <c r="I458" i="7"/>
  <c r="L458" i="7" s="1"/>
  <c r="G458" i="7"/>
  <c r="H458" i="7" s="1"/>
  <c r="J458" i="7"/>
  <c r="J7" i="7"/>
  <c r="G7" i="7"/>
  <c r="H7" i="7" s="1"/>
  <c r="I7" i="7"/>
  <c r="L7" i="7" s="1"/>
  <c r="G182" i="7"/>
  <c r="H182" i="7" s="1"/>
  <c r="G248" i="7"/>
  <c r="H248" i="7" s="1"/>
  <c r="I14" i="7"/>
  <c r="L14" i="7" s="1"/>
  <c r="I151" i="7"/>
  <c r="L151" i="7" s="1"/>
  <c r="I56" i="7"/>
  <c r="L56" i="7" s="1"/>
  <c r="J56" i="7"/>
  <c r="G124" i="7"/>
  <c r="H124" i="7" s="1"/>
  <c r="G148" i="7"/>
  <c r="H148" i="7" s="1"/>
  <c r="G162" i="7"/>
  <c r="H162" i="7" s="1"/>
  <c r="G56" i="7"/>
  <c r="H56" i="7" s="1"/>
  <c r="J110" i="7"/>
  <c r="I110" i="7"/>
  <c r="L110" i="7" s="1"/>
  <c r="J131" i="7"/>
  <c r="I131" i="7"/>
  <c r="L131" i="7" s="1"/>
  <c r="G131" i="7"/>
  <c r="H131" i="7" s="1"/>
  <c r="I148" i="7"/>
  <c r="L148" i="7" s="1"/>
  <c r="I209" i="7"/>
  <c r="L209" i="7" s="1"/>
  <c r="I224" i="7"/>
  <c r="L224" i="7" s="1"/>
  <c r="J224" i="7"/>
  <c r="G245" i="7"/>
  <c r="H245" i="7" s="1"/>
  <c r="I245" i="7"/>
  <c r="L245" i="7" s="1"/>
  <c r="G275" i="7"/>
  <c r="H275" i="7" s="1"/>
  <c r="I368" i="7"/>
  <c r="L368" i="7" s="1"/>
  <c r="J368" i="7"/>
  <c r="J383" i="7"/>
  <c r="G383" i="7"/>
  <c r="H383" i="7" s="1"/>
  <c r="I403" i="7"/>
  <c r="L403" i="7" s="1"/>
  <c r="J403" i="7"/>
  <c r="G403" i="7"/>
  <c r="H403" i="7" s="1"/>
  <c r="I437" i="7"/>
  <c r="L437" i="7" s="1"/>
  <c r="J437" i="7"/>
  <c r="G437" i="7"/>
  <c r="H437" i="7" s="1"/>
  <c r="G720" i="7"/>
  <c r="H720" i="7" s="1"/>
  <c r="J720" i="7"/>
  <c r="I720" i="7"/>
  <c r="L720" i="7" s="1"/>
  <c r="I53" i="7"/>
  <c r="L53" i="7" s="1"/>
  <c r="I63" i="7"/>
  <c r="L63" i="7" s="1"/>
  <c r="G110" i="7"/>
  <c r="H110" i="7" s="1"/>
  <c r="G121" i="7"/>
  <c r="H121" i="7" s="1"/>
  <c r="I124" i="7"/>
  <c r="L124" i="7" s="1"/>
  <c r="G145" i="7"/>
  <c r="H145" i="7" s="1"/>
  <c r="I162" i="7"/>
  <c r="L162" i="7" s="1"/>
  <c r="J179" i="7"/>
  <c r="I220" i="7"/>
  <c r="L220" i="7" s="1"/>
  <c r="G224" i="7"/>
  <c r="H224" i="7" s="1"/>
  <c r="J275" i="7"/>
  <c r="G290" i="7"/>
  <c r="H290" i="7" s="1"/>
  <c r="J294" i="7"/>
  <c r="I294" i="7"/>
  <c r="L294" i="7" s="1"/>
  <c r="J326" i="7"/>
  <c r="J361" i="7"/>
  <c r="G368" i="7"/>
  <c r="H368" i="7" s="1"/>
  <c r="I484" i="7"/>
  <c r="L484" i="7" s="1"/>
  <c r="G484" i="7"/>
  <c r="H484" i="7" s="1"/>
  <c r="J710" i="7"/>
  <c r="G710" i="7"/>
  <c r="H710" i="7" s="1"/>
  <c r="I710" i="7"/>
  <c r="L710" i="7" s="1"/>
  <c r="J53" i="7"/>
  <c r="J63" i="7"/>
  <c r="J80" i="7"/>
  <c r="I80" i="7"/>
  <c r="L80" i="7" s="1"/>
  <c r="G80" i="7"/>
  <c r="H80" i="7" s="1"/>
  <c r="J173" i="7"/>
  <c r="J220" i="7"/>
  <c r="J245" i="7"/>
  <c r="L256" i="7"/>
  <c r="J290" i="7"/>
  <c r="G358" i="7"/>
  <c r="H358" i="7" s="1"/>
  <c r="G361" i="7"/>
  <c r="H361" i="7" s="1"/>
  <c r="I383" i="7"/>
  <c r="L383" i="7" s="1"/>
  <c r="J484" i="7"/>
  <c r="G581" i="7"/>
  <c r="H581" i="7" s="1"/>
  <c r="I645" i="7"/>
  <c r="L645" i="7" s="1"/>
  <c r="J645" i="7"/>
  <c r="J307" i="7"/>
  <c r="I307" i="7"/>
  <c r="L307" i="7" s="1"/>
  <c r="J46" i="7"/>
  <c r="I46" i="7"/>
  <c r="L46" i="7" s="1"/>
  <c r="G46" i="7"/>
  <c r="H46" i="7" s="1"/>
  <c r="J72" i="7"/>
  <c r="I72" i="7"/>
  <c r="L72" i="7" s="1"/>
  <c r="G72" i="7"/>
  <c r="H72" i="7" s="1"/>
  <c r="G307" i="7"/>
  <c r="H307" i="7" s="1"/>
  <c r="J623" i="7"/>
  <c r="I623" i="7"/>
  <c r="L623" i="7" s="1"/>
  <c r="G623" i="7"/>
  <c r="H623" i="7" s="1"/>
  <c r="I17" i="7"/>
  <c r="L17" i="7" s="1"/>
  <c r="I40" i="7"/>
  <c r="L40" i="7" s="1"/>
  <c r="I43" i="7"/>
  <c r="L43" i="7" s="1"/>
  <c r="I92" i="7"/>
  <c r="L92" i="7" s="1"/>
  <c r="J311" i="7"/>
  <c r="J11" i="7"/>
  <c r="J267" i="7"/>
  <c r="G326" i="7"/>
  <c r="H326" i="7" s="1"/>
  <c r="I334" i="7"/>
  <c r="L334" i="7" s="1"/>
  <c r="J334" i="7"/>
  <c r="G334" i="7"/>
  <c r="H334" i="7" s="1"/>
  <c r="G242" i="7"/>
  <c r="H242" i="7" s="1"/>
  <c r="J242" i="7"/>
  <c r="G199" i="7"/>
  <c r="H199" i="7" s="1"/>
  <c r="I518" i="7"/>
  <c r="L518" i="7" s="1"/>
  <c r="J518" i="7"/>
  <c r="G518" i="7"/>
  <c r="H518" i="7" s="1"/>
  <c r="J573" i="7"/>
  <c r="I573" i="7"/>
  <c r="L573" i="7" s="1"/>
  <c r="J590" i="7"/>
  <c r="G193" i="7"/>
  <c r="H193" i="7" s="1"/>
  <c r="J265" i="7"/>
  <c r="G265" i="7"/>
  <c r="H265" i="7" s="1"/>
  <c r="J268" i="7"/>
  <c r="J351" i="7"/>
  <c r="I351" i="7"/>
  <c r="L351" i="7" s="1"/>
  <c r="J388" i="7"/>
  <c r="J485" i="7"/>
  <c r="I485" i="7"/>
  <c r="L485" i="7" s="1"/>
  <c r="G485" i="7"/>
  <c r="H485" i="7" s="1"/>
  <c r="J598" i="7"/>
  <c r="I598" i="7"/>
  <c r="L598" i="7" s="1"/>
  <c r="G35" i="7"/>
  <c r="H35" i="7" s="1"/>
  <c r="G48" i="7"/>
  <c r="H48" i="7" s="1"/>
  <c r="J64" i="7"/>
  <c r="I64" i="7"/>
  <c r="L64" i="7" s="1"/>
  <c r="G74" i="7"/>
  <c r="H74" i="7" s="1"/>
  <c r="G90" i="7"/>
  <c r="H90" i="7" s="1"/>
  <c r="I118" i="7"/>
  <c r="L118" i="7" s="1"/>
  <c r="J180" i="7"/>
  <c r="I180" i="7"/>
  <c r="L180" i="7" s="1"/>
  <c r="I190" i="7"/>
  <c r="L190" i="7" s="1"/>
  <c r="I199" i="7"/>
  <c r="L199" i="7" s="1"/>
  <c r="G257" i="7"/>
  <c r="H257" i="7" s="1"/>
  <c r="I265" i="7"/>
  <c r="L265" i="7" s="1"/>
  <c r="G295" i="7"/>
  <c r="H295" i="7" s="1"/>
  <c r="J295" i="7"/>
  <c r="I295" i="7"/>
  <c r="L295" i="7" s="1"/>
  <c r="G320" i="7"/>
  <c r="H320" i="7" s="1"/>
  <c r="G351" i="7"/>
  <c r="H351" i="7" s="1"/>
  <c r="G388" i="7"/>
  <c r="H388" i="7" s="1"/>
  <c r="G598" i="7"/>
  <c r="H598" i="7" s="1"/>
  <c r="G168" i="7"/>
  <c r="H168" i="7" s="1"/>
  <c r="I77" i="7"/>
  <c r="L77" i="7" s="1"/>
  <c r="J118" i="7"/>
  <c r="G180" i="7"/>
  <c r="H180" i="7" s="1"/>
  <c r="I187" i="7"/>
  <c r="L187" i="7" s="1"/>
  <c r="J190" i="7"/>
  <c r="I193" i="7"/>
  <c r="L193" i="7" s="1"/>
  <c r="G233" i="7"/>
  <c r="H233" i="7" s="1"/>
  <c r="J236" i="7"/>
  <c r="I236" i="7"/>
  <c r="L236" i="7" s="1"/>
  <c r="G246" i="7"/>
  <c r="H246" i="7" s="1"/>
  <c r="I257" i="7"/>
  <c r="L257" i="7" s="1"/>
  <c r="J284" i="7"/>
  <c r="I284" i="7"/>
  <c r="L284" i="7" s="1"/>
  <c r="G355" i="7"/>
  <c r="H355" i="7" s="1"/>
  <c r="G461" i="7"/>
  <c r="H461" i="7" s="1"/>
  <c r="I461" i="7"/>
  <c r="L461" i="7" s="1"/>
  <c r="G569" i="7"/>
  <c r="H569" i="7" s="1"/>
  <c r="J569" i="7"/>
  <c r="G32" i="7"/>
  <c r="H32" i="7" s="1"/>
  <c r="I35" i="7"/>
  <c r="L35" i="7" s="1"/>
  <c r="I48" i="7"/>
  <c r="L48" i="7" s="1"/>
  <c r="J51" i="7"/>
  <c r="I51" i="7"/>
  <c r="L51" i="7" s="1"/>
  <c r="I74" i="7"/>
  <c r="L74" i="7" s="1"/>
  <c r="I90" i="7"/>
  <c r="L90" i="7" s="1"/>
  <c r="J101" i="7"/>
  <c r="I115" i="7"/>
  <c r="L115" i="7" s="1"/>
  <c r="J115" i="7"/>
  <c r="J122" i="7"/>
  <c r="G122" i="7"/>
  <c r="H122" i="7" s="1"/>
  <c r="I122" i="7"/>
  <c r="L122" i="7" s="1"/>
  <c r="J187" i="7"/>
  <c r="G236" i="7"/>
  <c r="H236" i="7" s="1"/>
  <c r="J246" i="7"/>
  <c r="G254" i="7"/>
  <c r="H254" i="7" s="1"/>
  <c r="J254" i="7"/>
  <c r="I320" i="7"/>
  <c r="L320" i="7" s="1"/>
  <c r="J373" i="7"/>
  <c r="I373" i="7"/>
  <c r="L373" i="7" s="1"/>
  <c r="I388" i="7"/>
  <c r="L388" i="7" s="1"/>
  <c r="G561" i="7"/>
  <c r="H561" i="7" s="1"/>
  <c r="J561" i="7"/>
  <c r="J28" i="7"/>
  <c r="I28" i="7"/>
  <c r="L28" i="7" s="1"/>
  <c r="G28" i="7"/>
  <c r="H28" i="7" s="1"/>
  <c r="J570" i="7"/>
  <c r="J127" i="7"/>
  <c r="J154" i="7"/>
  <c r="G154" i="7"/>
  <c r="H154" i="7" s="1"/>
  <c r="I154" i="7"/>
  <c r="L154" i="7" s="1"/>
  <c r="I69" i="7"/>
  <c r="L69" i="7" s="1"/>
  <c r="G138" i="7"/>
  <c r="H138" i="7" s="1"/>
  <c r="I138" i="7"/>
  <c r="L138" i="7" s="1"/>
  <c r="J256" i="7"/>
  <c r="I260" i="7"/>
  <c r="L260" i="7" s="1"/>
  <c r="G260" i="7"/>
  <c r="H260" i="7" s="1"/>
  <c r="I505" i="7"/>
  <c r="L505" i="7" s="1"/>
  <c r="J505" i="7"/>
  <c r="J545" i="7"/>
  <c r="G545" i="7"/>
  <c r="H545" i="7" s="1"/>
  <c r="I545" i="7"/>
  <c r="L545" i="7" s="1"/>
  <c r="G179" i="7"/>
  <c r="H179" i="7" s="1"/>
  <c r="J205" i="7"/>
  <c r="G205" i="7"/>
  <c r="H205" i="7" s="1"/>
  <c r="G209" i="7"/>
  <c r="H209" i="7" s="1"/>
  <c r="G330" i="7"/>
  <c r="H330" i="7" s="1"/>
  <c r="I330" i="7"/>
  <c r="L330" i="7" s="1"/>
  <c r="G424" i="7"/>
  <c r="H424" i="7" s="1"/>
  <c r="J424" i="7"/>
  <c r="I424" i="7"/>
  <c r="L424" i="7" s="1"/>
  <c r="G505" i="7"/>
  <c r="H505" i="7" s="1"/>
  <c r="J644" i="7"/>
  <c r="I644" i="7"/>
  <c r="L644" i="7" s="1"/>
  <c r="G644" i="7"/>
  <c r="H644" i="7" s="1"/>
  <c r="J15" i="7"/>
  <c r="I15" i="7"/>
  <c r="L15" i="7" s="1"/>
  <c r="I159" i="7"/>
  <c r="L159" i="7" s="1"/>
  <c r="G159" i="7"/>
  <c r="H159" i="7" s="1"/>
  <c r="J176" i="7"/>
  <c r="G176" i="7"/>
  <c r="H176" i="7" s="1"/>
  <c r="J335" i="7"/>
  <c r="I335" i="7"/>
  <c r="L335" i="7" s="1"/>
  <c r="J399" i="7"/>
  <c r="G399" i="7"/>
  <c r="H399" i="7" s="1"/>
  <c r="I399" i="7"/>
  <c r="L399" i="7" s="1"/>
  <c r="J417" i="7"/>
  <c r="L448" i="7"/>
  <c r="J501" i="7"/>
  <c r="I501" i="7"/>
  <c r="L501" i="7" s="1"/>
  <c r="I12" i="7"/>
  <c r="L12" i="7" s="1"/>
  <c r="G12" i="7"/>
  <c r="H12" i="7" s="1"/>
  <c r="J38" i="7"/>
  <c r="I38" i="7"/>
  <c r="L38" i="7" s="1"/>
  <c r="I93" i="7"/>
  <c r="L93" i="7" s="1"/>
  <c r="J93" i="7"/>
  <c r="J166" i="7"/>
  <c r="I166" i="7"/>
  <c r="L166" i="7" s="1"/>
  <c r="G166" i="7"/>
  <c r="H166" i="7" s="1"/>
  <c r="I176" i="7"/>
  <c r="L176" i="7" s="1"/>
  <c r="G268" i="7"/>
  <c r="H268" i="7" s="1"/>
  <c r="J272" i="7"/>
  <c r="I272" i="7"/>
  <c r="L272" i="7" s="1"/>
  <c r="G335" i="7"/>
  <c r="H335" i="7" s="1"/>
  <c r="J391" i="7"/>
  <c r="I391" i="7"/>
  <c r="L391" i="7" s="1"/>
  <c r="G22" i="7"/>
  <c r="H22" i="7" s="1"/>
  <c r="I22" i="7"/>
  <c r="L22" i="7" s="1"/>
  <c r="G38" i="7"/>
  <c r="H38" i="7" s="1"/>
  <c r="G77" i="7"/>
  <c r="H77" i="7" s="1"/>
  <c r="J159" i="7"/>
  <c r="I242" i="7"/>
  <c r="L242" i="7" s="1"/>
  <c r="G9" i="7"/>
  <c r="H9" i="7" s="1"/>
  <c r="G19" i="7"/>
  <c r="H19" i="7" s="1"/>
  <c r="J22" i="7"/>
  <c r="I9" i="7"/>
  <c r="L9" i="7" s="1"/>
  <c r="I19" i="7"/>
  <c r="L19" i="7" s="1"/>
  <c r="I29" i="7"/>
  <c r="L29" i="7" s="1"/>
  <c r="I84" i="7"/>
  <c r="L84" i="7" s="1"/>
  <c r="J94" i="7"/>
  <c r="I442" i="7"/>
  <c r="L442" i="7" s="1"/>
  <c r="J442" i="7"/>
  <c r="G442" i="7"/>
  <c r="H442" i="7" s="1"/>
  <c r="J32" i="7"/>
  <c r="G42" i="7"/>
  <c r="H42" i="7" s="1"/>
  <c r="J160" i="7"/>
  <c r="G177" i="7"/>
  <c r="H177" i="7" s="1"/>
  <c r="I254" i="7"/>
  <c r="L254" i="7" s="1"/>
  <c r="J324" i="7"/>
  <c r="G324" i="7"/>
  <c r="H324" i="7" s="1"/>
  <c r="I324" i="7"/>
  <c r="L324" i="7" s="1"/>
  <c r="J413" i="7"/>
  <c r="G446" i="7"/>
  <c r="H446" i="7" s="1"/>
  <c r="J446" i="7"/>
  <c r="G498" i="7"/>
  <c r="H498" i="7" s="1"/>
  <c r="I498" i="7"/>
  <c r="L498" i="7" s="1"/>
  <c r="G557" i="7"/>
  <c r="H557" i="7" s="1"/>
  <c r="G169" i="7"/>
  <c r="H169" i="7" s="1"/>
  <c r="I169" i="7"/>
  <c r="L169" i="7" s="1"/>
  <c r="J183" i="7"/>
  <c r="J286" i="7"/>
  <c r="G292" i="7"/>
  <c r="H292" i="7" s="1"/>
  <c r="J292" i="7"/>
  <c r="J318" i="7"/>
  <c r="G318" i="7"/>
  <c r="H318" i="7" s="1"/>
  <c r="G339" i="7"/>
  <c r="H339" i="7" s="1"/>
  <c r="J339" i="7"/>
  <c r="G365" i="7"/>
  <c r="H365" i="7" s="1"/>
  <c r="J365" i="7"/>
  <c r="I426" i="7"/>
  <c r="L426" i="7" s="1"/>
  <c r="G503" i="7"/>
  <c r="H503" i="7" s="1"/>
  <c r="J503" i="7"/>
  <c r="I503" i="7"/>
  <c r="L503" i="7" s="1"/>
  <c r="G10" i="7"/>
  <c r="H10" i="7" s="1"/>
  <c r="G59" i="7"/>
  <c r="H59" i="7" s="1"/>
  <c r="G94" i="7"/>
  <c r="H94" i="7" s="1"/>
  <c r="G105" i="7"/>
  <c r="H105" i="7" s="1"/>
  <c r="G183" i="7"/>
  <c r="H183" i="7" s="1"/>
  <c r="G203" i="7"/>
  <c r="H203" i="7" s="1"/>
  <c r="I228" i="7"/>
  <c r="L228" i="7" s="1"/>
  <c r="G286" i="7"/>
  <c r="H286" i="7" s="1"/>
  <c r="J302" i="7"/>
  <c r="I302" i="7"/>
  <c r="L302" i="7" s="1"/>
  <c r="G328" i="7"/>
  <c r="H328" i="7" s="1"/>
  <c r="I339" i="7"/>
  <c r="L339" i="7" s="1"/>
  <c r="I365" i="7"/>
  <c r="L365" i="7" s="1"/>
  <c r="G415" i="7"/>
  <c r="H415" i="7" s="1"/>
  <c r="J426" i="7"/>
  <c r="I542" i="7"/>
  <c r="L542" i="7" s="1"/>
  <c r="I2" i="7"/>
  <c r="L2" i="7" s="1"/>
  <c r="I91" i="7"/>
  <c r="L91" i="7" s="1"/>
  <c r="J169" i="7"/>
  <c r="I206" i="7"/>
  <c r="L206" i="7" s="1"/>
  <c r="J228" i="7"/>
  <c r="J269" i="7"/>
  <c r="G269" i="7"/>
  <c r="H269" i="7" s="1"/>
  <c r="I292" i="7"/>
  <c r="L292" i="7" s="1"/>
  <c r="J299" i="7"/>
  <c r="I318" i="7"/>
  <c r="L318" i="7" s="1"/>
  <c r="J328" i="7"/>
  <c r="J362" i="7"/>
  <c r="I362" i="7"/>
  <c r="L362" i="7" s="1"/>
  <c r="G396" i="7"/>
  <c r="H396" i="7" s="1"/>
  <c r="J396" i="7"/>
  <c r="I415" i="7"/>
  <c r="L415" i="7" s="1"/>
  <c r="G508" i="7"/>
  <c r="H508" i="7" s="1"/>
  <c r="J508" i="7"/>
  <c r="I508" i="7"/>
  <c r="L508" i="7" s="1"/>
  <c r="J542" i="7"/>
  <c r="J563" i="7"/>
  <c r="I563" i="7"/>
  <c r="L563" i="7" s="1"/>
  <c r="J671" i="7"/>
  <c r="I671" i="7"/>
  <c r="L671" i="7" s="1"/>
  <c r="G671" i="7"/>
  <c r="H671" i="7" s="1"/>
  <c r="J2" i="7"/>
  <c r="I10" i="7"/>
  <c r="L10" i="7" s="1"/>
  <c r="G36" i="7"/>
  <c r="H36" i="7" s="1"/>
  <c r="I59" i="7"/>
  <c r="L59" i="7" s="1"/>
  <c r="G75" i="7"/>
  <c r="H75" i="7" s="1"/>
  <c r="J91" i="7"/>
  <c r="I94" i="7"/>
  <c r="L94" i="7" s="1"/>
  <c r="J105" i="7"/>
  <c r="G111" i="7"/>
  <c r="H111" i="7" s="1"/>
  <c r="G140" i="7"/>
  <c r="H140" i="7" s="1"/>
  <c r="I183" i="7"/>
  <c r="L183" i="7" s="1"/>
  <c r="G186" i="7"/>
  <c r="H186" i="7" s="1"/>
  <c r="I203" i="7"/>
  <c r="L203" i="7" s="1"/>
  <c r="J206" i="7"/>
  <c r="I232" i="7"/>
  <c r="L232" i="7" s="1"/>
  <c r="G232" i="7"/>
  <c r="H232" i="7" s="1"/>
  <c r="I286" i="7"/>
  <c r="L286" i="7" s="1"/>
  <c r="G299" i="7"/>
  <c r="H299" i="7" s="1"/>
  <c r="I312" i="7"/>
  <c r="L312" i="7" s="1"/>
  <c r="J312" i="7"/>
  <c r="G315" i="7"/>
  <c r="H315" i="7" s="1"/>
  <c r="G362" i="7"/>
  <c r="H362" i="7" s="1"/>
  <c r="G392" i="7"/>
  <c r="H392" i="7" s="1"/>
  <c r="I392" i="7"/>
  <c r="L392" i="7" s="1"/>
  <c r="J392" i="7"/>
  <c r="I396" i="7"/>
  <c r="L396" i="7" s="1"/>
  <c r="J515" i="7"/>
  <c r="I515" i="7"/>
  <c r="L515" i="7" s="1"/>
  <c r="I526" i="7"/>
  <c r="L526" i="7" s="1"/>
  <c r="G563" i="7"/>
  <c r="H563" i="7" s="1"/>
  <c r="J676" i="7"/>
  <c r="I676" i="7"/>
  <c r="L676" i="7" s="1"/>
  <c r="G676" i="7"/>
  <c r="H676" i="7" s="1"/>
  <c r="I250" i="7"/>
  <c r="L250" i="7" s="1"/>
  <c r="G250" i="7"/>
  <c r="H250" i="7" s="1"/>
  <c r="G273" i="7"/>
  <c r="H273" i="7" s="1"/>
  <c r="I273" i="7"/>
  <c r="L273" i="7" s="1"/>
  <c r="I332" i="7"/>
  <c r="L332" i="7" s="1"/>
  <c r="G400" i="7"/>
  <c r="H400" i="7" s="1"/>
  <c r="J400" i="7"/>
  <c r="I400" i="7"/>
  <c r="L400" i="7" s="1"/>
  <c r="I404" i="7"/>
  <c r="L404" i="7" s="1"/>
  <c r="G404" i="7"/>
  <c r="H404" i="7" s="1"/>
  <c r="J404" i="7"/>
  <c r="J427" i="7"/>
  <c r="G427" i="7"/>
  <c r="H427" i="7" s="1"/>
  <c r="J460" i="7"/>
  <c r="J479" i="7"/>
  <c r="I479" i="7"/>
  <c r="L479" i="7" s="1"/>
  <c r="J393" i="7"/>
  <c r="G588" i="7"/>
  <c r="H588" i="7" s="1"/>
  <c r="I588" i="7"/>
  <c r="L588" i="7" s="1"/>
  <c r="J588" i="7"/>
  <c r="G605" i="7"/>
  <c r="H605" i="7" s="1"/>
  <c r="J605" i="7"/>
  <c r="I605" i="7"/>
  <c r="L605" i="7" s="1"/>
  <c r="J712" i="7"/>
  <c r="I712" i="7"/>
  <c r="L712" i="7" s="1"/>
  <c r="G712" i="7"/>
  <c r="H712" i="7" s="1"/>
  <c r="J696" i="7"/>
  <c r="I696" i="7"/>
  <c r="L696" i="7" s="1"/>
  <c r="I36" i="7"/>
  <c r="L36" i="7" s="1"/>
  <c r="G62" i="7"/>
  <c r="H62" i="7" s="1"/>
  <c r="G70" i="7"/>
  <c r="H70" i="7" s="1"/>
  <c r="G89" i="7"/>
  <c r="H89" i="7" s="1"/>
  <c r="J114" i="7"/>
  <c r="G114" i="7"/>
  <c r="H114" i="7" s="1"/>
  <c r="G117" i="7"/>
  <c r="H117" i="7" s="1"/>
  <c r="J178" i="7"/>
  <c r="I178" i="7"/>
  <c r="L178" i="7" s="1"/>
  <c r="J222" i="7"/>
  <c r="G222" i="7"/>
  <c r="H222" i="7" s="1"/>
  <c r="G229" i="7"/>
  <c r="H229" i="7" s="1"/>
  <c r="I229" i="7"/>
  <c r="L229" i="7" s="1"/>
  <c r="I353" i="7"/>
  <c r="L353" i="7" s="1"/>
  <c r="J353" i="7"/>
  <c r="J5" i="7"/>
  <c r="I44" i="7"/>
  <c r="L44" i="7" s="1"/>
  <c r="I70" i="7"/>
  <c r="L70" i="7" s="1"/>
  <c r="G78" i="7"/>
  <c r="H78" i="7" s="1"/>
  <c r="J117" i="7"/>
  <c r="G120" i="7"/>
  <c r="H120" i="7" s="1"/>
  <c r="G126" i="7"/>
  <c r="H126" i="7" s="1"/>
  <c r="J146" i="7"/>
  <c r="J149" i="7"/>
  <c r="G158" i="7"/>
  <c r="H158" i="7" s="1"/>
  <c r="G178" i="7"/>
  <c r="H178" i="7" s="1"/>
  <c r="J192" i="7"/>
  <c r="J210" i="7"/>
  <c r="J219" i="7"/>
  <c r="I219" i="7"/>
  <c r="L219" i="7" s="1"/>
  <c r="G219" i="7"/>
  <c r="H219" i="7" s="1"/>
  <c r="J229" i="7"/>
  <c r="J241" i="7"/>
  <c r="I241" i="7"/>
  <c r="L241" i="7" s="1"/>
  <c r="I247" i="7"/>
  <c r="L247" i="7" s="1"/>
  <c r="J250" i="7"/>
  <c r="J303" i="7"/>
  <c r="I303" i="7"/>
  <c r="L303" i="7" s="1"/>
  <c r="G309" i="7"/>
  <c r="H309" i="7" s="1"/>
  <c r="I336" i="7"/>
  <c r="L336" i="7" s="1"/>
  <c r="I340" i="7"/>
  <c r="L340" i="7" s="1"/>
  <c r="J340" i="7"/>
  <c r="G353" i="7"/>
  <c r="H353" i="7" s="1"/>
  <c r="J372" i="7"/>
  <c r="J386" i="7"/>
  <c r="G386" i="7"/>
  <c r="H386" i="7" s="1"/>
  <c r="I386" i="7"/>
  <c r="L386" i="7" s="1"/>
  <c r="I427" i="7"/>
  <c r="L427" i="7" s="1"/>
  <c r="I449" i="7"/>
  <c r="L449" i="7" s="1"/>
  <c r="G449" i="7"/>
  <c r="H449" i="7" s="1"/>
  <c r="I460" i="7"/>
  <c r="L460" i="7" s="1"/>
  <c r="J44" i="7"/>
  <c r="I106" i="7"/>
  <c r="L106" i="7" s="1"/>
  <c r="J106" i="7"/>
  <c r="J198" i="7"/>
  <c r="I216" i="7"/>
  <c r="L216" i="7" s="1"/>
  <c r="I222" i="7"/>
  <c r="L222" i="7" s="1"/>
  <c r="J270" i="7"/>
  <c r="I280" i="7"/>
  <c r="L280" i="7" s="1"/>
  <c r="J309" i="7"/>
  <c r="J329" i="7"/>
  <c r="I329" i="7"/>
  <c r="L329" i="7" s="1"/>
  <c r="J336" i="7"/>
  <c r="J464" i="7"/>
  <c r="I464" i="7"/>
  <c r="L464" i="7" s="1"/>
  <c r="G464" i="7"/>
  <c r="H464" i="7" s="1"/>
  <c r="I476" i="7"/>
  <c r="L476" i="7" s="1"/>
  <c r="G476" i="7"/>
  <c r="H476" i="7" s="1"/>
  <c r="J476" i="7"/>
  <c r="J637" i="7"/>
  <c r="I637" i="7"/>
  <c r="L637" i="7" s="1"/>
  <c r="G637" i="7"/>
  <c r="H637" i="7" s="1"/>
  <c r="J490" i="7"/>
  <c r="G490" i="7"/>
  <c r="H490" i="7" s="1"/>
  <c r="I431" i="7"/>
  <c r="L431" i="7" s="1"/>
  <c r="J431" i="7"/>
  <c r="G431" i="7"/>
  <c r="H431" i="7" s="1"/>
  <c r="J491" i="7"/>
  <c r="I491" i="7"/>
  <c r="L491" i="7" s="1"/>
  <c r="I507" i="7"/>
  <c r="L507" i="7" s="1"/>
  <c r="G507" i="7"/>
  <c r="H507" i="7" s="1"/>
  <c r="J189" i="7"/>
  <c r="J211" i="7"/>
  <c r="J263" i="7"/>
  <c r="I263" i="7"/>
  <c r="L263" i="7" s="1"/>
  <c r="I282" i="7"/>
  <c r="L282" i="7" s="1"/>
  <c r="J282" i="7"/>
  <c r="J717" i="7"/>
  <c r="I717" i="7"/>
  <c r="L717" i="7" s="1"/>
  <c r="G717" i="7"/>
  <c r="H717" i="7" s="1"/>
  <c r="J492" i="7"/>
  <c r="I492" i="7"/>
  <c r="L492" i="7" s="1"/>
  <c r="G492" i="7"/>
  <c r="H492" i="7" s="1"/>
  <c r="J547" i="7"/>
  <c r="I547" i="7"/>
  <c r="L547" i="7" s="1"/>
  <c r="G547" i="7"/>
  <c r="H547" i="7" s="1"/>
  <c r="J640" i="7"/>
  <c r="G640" i="7"/>
  <c r="H640" i="7" s="1"/>
  <c r="I160" i="7"/>
  <c r="L160" i="7" s="1"/>
  <c r="J181" i="7"/>
  <c r="I189" i="7"/>
  <c r="L189" i="7" s="1"/>
  <c r="I211" i="7"/>
  <c r="L211" i="7" s="1"/>
  <c r="G279" i="7"/>
  <c r="H279" i="7" s="1"/>
  <c r="J279" i="7"/>
  <c r="J331" i="7"/>
  <c r="I331" i="7"/>
  <c r="L331" i="7" s="1"/>
  <c r="J356" i="7"/>
  <c r="I356" i="7"/>
  <c r="L356" i="7" s="1"/>
  <c r="I380" i="7"/>
  <c r="L380" i="7" s="1"/>
  <c r="I421" i="7"/>
  <c r="L421" i="7" s="1"/>
  <c r="G421" i="7"/>
  <c r="H421" i="7" s="1"/>
  <c r="I469" i="7"/>
  <c r="L469" i="7" s="1"/>
  <c r="J533" i="7"/>
  <c r="I533" i="7"/>
  <c r="L533" i="7" s="1"/>
  <c r="J668" i="7"/>
  <c r="I668" i="7"/>
  <c r="L668" i="7" s="1"/>
  <c r="G668" i="7"/>
  <c r="H668" i="7" s="1"/>
  <c r="J136" i="7"/>
  <c r="J252" i="7"/>
  <c r="I304" i="7"/>
  <c r="L304" i="7" s="1"/>
  <c r="J304" i="7"/>
  <c r="J407" i="7"/>
  <c r="J452" i="7"/>
  <c r="G452" i="7"/>
  <c r="H452" i="7" s="1"/>
  <c r="J480" i="7"/>
  <c r="G480" i="7"/>
  <c r="H480" i="7" s="1"/>
  <c r="J488" i="7"/>
  <c r="I488" i="7"/>
  <c r="L488" i="7" s="1"/>
  <c r="G533" i="7"/>
  <c r="H533" i="7" s="1"/>
  <c r="J584" i="7"/>
  <c r="G584" i="7"/>
  <c r="H584" i="7" s="1"/>
  <c r="I640" i="7"/>
  <c r="L640" i="7" s="1"/>
  <c r="G657" i="7"/>
  <c r="H657" i="7" s="1"/>
  <c r="I348" i="7"/>
  <c r="L348" i="7" s="1"/>
  <c r="J348" i="7"/>
  <c r="J443" i="7"/>
  <c r="I443" i="7"/>
  <c r="L443" i="7" s="1"/>
  <c r="J595" i="7"/>
  <c r="I595" i="7"/>
  <c r="L595" i="7" s="1"/>
  <c r="J624" i="7"/>
  <c r="J634" i="7"/>
  <c r="I634" i="7"/>
  <c r="L634" i="7" s="1"/>
  <c r="J690" i="7"/>
  <c r="I690" i="7"/>
  <c r="L690" i="7" s="1"/>
  <c r="G690" i="7"/>
  <c r="H690" i="7" s="1"/>
  <c r="G465" i="7"/>
  <c r="H465" i="7" s="1"/>
  <c r="J596" i="7"/>
  <c r="I596" i="7"/>
  <c r="L596" i="7" s="1"/>
  <c r="I600" i="7"/>
  <c r="L600" i="7" s="1"/>
  <c r="J600" i="7"/>
  <c r="G600" i="7"/>
  <c r="H600" i="7" s="1"/>
  <c r="J612" i="7"/>
  <c r="G612" i="7"/>
  <c r="H612" i="7" s="1"/>
  <c r="I612" i="7"/>
  <c r="L612" i="7" s="1"/>
  <c r="G634" i="7"/>
  <c r="H634" i="7" s="1"/>
  <c r="G679" i="7"/>
  <c r="H679" i="7" s="1"/>
  <c r="G428" i="7"/>
  <c r="H428" i="7" s="1"/>
  <c r="J428" i="7"/>
  <c r="J537" i="7"/>
  <c r="I537" i="7"/>
  <c r="L537" i="7" s="1"/>
  <c r="G537" i="7"/>
  <c r="H537" i="7" s="1"/>
  <c r="G552" i="7"/>
  <c r="H552" i="7" s="1"/>
  <c r="J552" i="7"/>
  <c r="I552" i="7"/>
  <c r="L552" i="7" s="1"/>
  <c r="G596" i="7"/>
  <c r="H596" i="7" s="1"/>
  <c r="G616" i="7"/>
  <c r="H616" i="7" s="1"/>
  <c r="J655" i="7"/>
  <c r="I655" i="7"/>
  <c r="L655" i="7" s="1"/>
  <c r="I679" i="7"/>
  <c r="L679" i="7" s="1"/>
  <c r="J713" i="7"/>
  <c r="G713" i="7"/>
  <c r="H713" i="7" s="1"/>
  <c r="I713" i="7"/>
  <c r="L713" i="7" s="1"/>
  <c r="J285" i="7"/>
  <c r="I285" i="7"/>
  <c r="L285" i="7" s="1"/>
  <c r="J346" i="7"/>
  <c r="I346" i="7"/>
  <c r="L346" i="7" s="1"/>
  <c r="J366" i="7"/>
  <c r="J409" i="7"/>
  <c r="I428" i="7"/>
  <c r="L428" i="7" s="1"/>
  <c r="J475" i="7"/>
  <c r="I475" i="7"/>
  <c r="L475" i="7" s="1"/>
  <c r="J517" i="7"/>
  <c r="G517" i="7"/>
  <c r="H517" i="7" s="1"/>
  <c r="J527" i="7"/>
  <c r="I527" i="7"/>
  <c r="L527" i="7" s="1"/>
  <c r="I575" i="7"/>
  <c r="L575" i="7" s="1"/>
  <c r="G575" i="7"/>
  <c r="H575" i="7" s="1"/>
  <c r="J630" i="7"/>
  <c r="I630" i="7"/>
  <c r="L630" i="7" s="1"/>
  <c r="G630" i="7"/>
  <c r="H630" i="7" s="1"/>
  <c r="I704" i="7"/>
  <c r="L704" i="7" s="1"/>
  <c r="J704" i="7"/>
  <c r="J708" i="7"/>
  <c r="I708" i="7"/>
  <c r="L708" i="7" s="1"/>
  <c r="G708" i="7"/>
  <c r="H708" i="7" s="1"/>
  <c r="J425" i="7"/>
  <c r="J432" i="7"/>
  <c r="I432" i="7"/>
  <c r="L432" i="7" s="1"/>
  <c r="G538" i="7"/>
  <c r="H538" i="7" s="1"/>
  <c r="J538" i="7"/>
  <c r="I538" i="7"/>
  <c r="L538" i="7" s="1"/>
  <c r="G560" i="7"/>
  <c r="H560" i="7" s="1"/>
  <c r="I560" i="7"/>
  <c r="L560" i="7" s="1"/>
  <c r="J663" i="7"/>
  <c r="I663" i="7"/>
  <c r="L663" i="7" s="1"/>
  <c r="J699" i="7"/>
  <c r="I699" i="7"/>
  <c r="L699" i="7" s="1"/>
  <c r="G704" i="7"/>
  <c r="H704" i="7" s="1"/>
  <c r="J343" i="7"/>
  <c r="I467" i="7"/>
  <c r="L467" i="7" s="1"/>
  <c r="J467" i="7"/>
  <c r="I502" i="7"/>
  <c r="L502" i="7" s="1"/>
  <c r="G502" i="7"/>
  <c r="H502" i="7" s="1"/>
  <c r="I506" i="7"/>
  <c r="L506" i="7" s="1"/>
  <c r="J506" i="7"/>
  <c r="G531" i="7"/>
  <c r="H531" i="7" s="1"/>
  <c r="J531" i="7"/>
  <c r="J674" i="7"/>
  <c r="G674" i="7"/>
  <c r="H674" i="7" s="1"/>
  <c r="J700" i="7"/>
  <c r="G700" i="7"/>
  <c r="H700" i="7" s="1"/>
  <c r="I700" i="7"/>
  <c r="L700" i="7" s="1"/>
  <c r="G709" i="7"/>
  <c r="H709" i="7" s="1"/>
  <c r="J709" i="7"/>
  <c r="I709" i="7"/>
  <c r="L709" i="7" s="1"/>
  <c r="J579" i="7"/>
  <c r="I579" i="7"/>
  <c r="L579" i="7" s="1"/>
  <c r="G579" i="7"/>
  <c r="H579" i="7" s="1"/>
  <c r="G519" i="7"/>
  <c r="H519" i="7" s="1"/>
  <c r="I528" i="7"/>
  <c r="L528" i="7" s="1"/>
  <c r="J528" i="7"/>
  <c r="J555" i="7"/>
  <c r="J558" i="7"/>
  <c r="I558" i="7"/>
  <c r="L558" i="7" s="1"/>
  <c r="G558" i="7"/>
  <c r="H558" i="7" s="1"/>
  <c r="G718" i="7"/>
  <c r="H718" i="7" s="1"/>
  <c r="G528" i="7"/>
  <c r="H528" i="7" s="1"/>
  <c r="G576" i="7"/>
  <c r="H576" i="7" s="1"/>
  <c r="J576" i="7"/>
  <c r="G627" i="7"/>
  <c r="H627" i="7" s="1"/>
  <c r="J214" i="7"/>
  <c r="G405" i="7"/>
  <c r="H405" i="7" s="1"/>
  <c r="J405" i="7"/>
  <c r="J411" i="7"/>
  <c r="G414" i="7"/>
  <c r="H414" i="7" s="1"/>
  <c r="I414" i="7"/>
  <c r="L414" i="7" s="1"/>
  <c r="J414" i="7"/>
  <c r="J444" i="7"/>
  <c r="J483" i="7"/>
  <c r="J642" i="7"/>
  <c r="I642" i="7"/>
  <c r="L642" i="7" s="1"/>
  <c r="G642" i="7"/>
  <c r="H642" i="7" s="1"/>
  <c r="J456" i="7"/>
  <c r="I456" i="7"/>
  <c r="L456" i="7" s="1"/>
  <c r="J548" i="7"/>
  <c r="J603" i="7"/>
  <c r="J381" i="7"/>
  <c r="J585" i="7"/>
  <c r="I585" i="7"/>
  <c r="L585" i="7" s="1"/>
  <c r="J625" i="7"/>
  <c r="G625" i="7"/>
  <c r="H625" i="7" s="1"/>
  <c r="I632" i="7"/>
  <c r="L632" i="7" s="1"/>
  <c r="J632" i="7"/>
  <c r="G632" i="7"/>
  <c r="H632" i="7" s="1"/>
  <c r="J639" i="7"/>
  <c r="J702" i="7"/>
  <c r="I702" i="7"/>
  <c r="L702" i="7" s="1"/>
  <c r="L546" i="7"/>
  <c r="L582" i="7"/>
  <c r="I621" i="7"/>
  <c r="L621" i="7" s="1"/>
  <c r="J629" i="7"/>
  <c r="I629" i="7"/>
  <c r="L629" i="7" s="1"/>
  <c r="G639" i="7"/>
  <c r="H639" i="7" s="1"/>
  <c r="J673" i="7"/>
  <c r="I673" i="7"/>
  <c r="L673" i="7" s="1"/>
  <c r="G702" i="7"/>
  <c r="H702" i="7" s="1"/>
  <c r="J715" i="7"/>
  <c r="I715" i="7"/>
  <c r="L715" i="7" s="1"/>
  <c r="G723" i="7"/>
  <c r="H723" i="7" s="1"/>
  <c r="J633" i="7"/>
  <c r="I633" i="7"/>
  <c r="L633" i="7" s="1"/>
  <c r="G633" i="7"/>
  <c r="H633" i="7" s="1"/>
  <c r="J487" i="7"/>
  <c r="I496" i="7"/>
  <c r="L496" i="7" s="1"/>
  <c r="I529" i="7"/>
  <c r="L529" i="7" s="1"/>
  <c r="J532" i="7"/>
  <c r="J553" i="7"/>
  <c r="G553" i="7"/>
  <c r="H553" i="7" s="1"/>
  <c r="G618" i="7"/>
  <c r="H618" i="7" s="1"/>
  <c r="I647" i="7"/>
  <c r="L647" i="7" s="1"/>
  <c r="J658" i="7"/>
  <c r="I723" i="7"/>
  <c r="L723" i="7" s="1"/>
  <c r="J359" i="7"/>
  <c r="J459" i="7"/>
  <c r="I459" i="7"/>
  <c r="L459" i="7" s="1"/>
  <c r="I550" i="7"/>
  <c r="L550" i="7" s="1"/>
  <c r="G550" i="7"/>
  <c r="H550" i="7" s="1"/>
  <c r="J586" i="7"/>
  <c r="I586" i="7"/>
  <c r="L586" i="7" s="1"/>
  <c r="I636" i="7"/>
  <c r="L636" i="7" s="1"/>
  <c r="J647" i="7"/>
  <c r="J703" i="7"/>
  <c r="J707" i="7"/>
  <c r="I707" i="7"/>
  <c r="L707" i="7" s="1"/>
  <c r="J523" i="7"/>
  <c r="I523" i="7"/>
  <c r="L523" i="7" s="1"/>
  <c r="J567" i="7"/>
  <c r="J606" i="7"/>
  <c r="I606" i="7"/>
  <c r="L606" i="7" s="1"/>
  <c r="J646" i="7"/>
  <c r="G687" i="7"/>
  <c r="H687" i="7" s="1"/>
  <c r="J687" i="7"/>
  <c r="J650" i="7"/>
  <c r="J669" i="7"/>
  <c r="I669" i="7"/>
  <c r="L669" i="7" s="1"/>
  <c r="J522" i="7"/>
  <c r="J602" i="7"/>
  <c r="G617" i="7"/>
  <c r="H617" i="7" s="1"/>
  <c r="J620" i="7"/>
  <c r="J651" i="7"/>
  <c r="I651" i="7"/>
  <c r="L651" i="7" s="1"/>
  <c r="G651" i="7"/>
  <c r="H651" i="7" s="1"/>
  <c r="J727" i="7"/>
  <c r="I727" i="7"/>
  <c r="L727" i="7" s="1"/>
  <c r="G727" i="7"/>
  <c r="H727" i="7" s="1"/>
  <c r="J611" i="7"/>
  <c r="I611" i="7"/>
  <c r="L611" i="7" s="1"/>
  <c r="I614" i="7"/>
  <c r="L614" i="7" s="1"/>
  <c r="J617" i="7"/>
  <c r="J721" i="7"/>
  <c r="I721" i="7"/>
  <c r="L721" i="7" s="1"/>
  <c r="J716" i="7"/>
  <c r="I724" i="7"/>
  <c r="L724" i="7" s="1"/>
  <c r="I643" i="7"/>
  <c r="L643" i="7" s="1"/>
  <c r="J677" i="7"/>
  <c r="I677" i="7"/>
  <c r="L677" i="7" s="1"/>
  <c r="G682" i="7"/>
  <c r="H682" i="7" s="1"/>
  <c r="G716" i="7"/>
  <c r="H716" i="7" s="1"/>
  <c r="G607" i="7"/>
  <c r="H607" i="7" s="1"/>
  <c r="J643" i="7"/>
  <c r="G646" i="7"/>
  <c r="H646" i="7" s="1"/>
  <c r="G664" i="7"/>
  <c r="H664" i="7" s="1"/>
  <c r="J672" i="7"/>
  <c r="G677" i="7"/>
  <c r="H677" i="7" s="1"/>
  <c r="J682" i="7"/>
  <c r="G703" i="7"/>
  <c r="H703" i="7" s="1"/>
  <c r="J435" i="7"/>
  <c r="J599" i="7"/>
  <c r="I607" i="7"/>
  <c r="L607" i="7" s="1"/>
  <c r="J628" i="7"/>
  <c r="J638" i="7"/>
  <c r="I646" i="7"/>
  <c r="L646" i="7" s="1"/>
  <c r="I664" i="7"/>
  <c r="L664" i="7" s="1"/>
  <c r="I703" i="7"/>
  <c r="L703" i="7" s="1"/>
  <c r="J589" i="7"/>
  <c r="I589" i="7"/>
  <c r="L589" i="7" s="1"/>
  <c r="I672" i="7"/>
  <c r="L672" i="7" s="1"/>
  <c r="G726" i="7"/>
  <c r="H726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<sst xmlns="http://schemas.openxmlformats.org/spreadsheetml/2006/main" count="19220" uniqueCount="1794">
  <si>
    <t>Audience Segment</t>
  </si>
  <si>
    <t>Creative Messaging</t>
  </si>
  <si>
    <t>Location</t>
  </si>
  <si>
    <t>App/URL</t>
  </si>
  <si>
    <t>Exchange</t>
  </si>
  <si>
    <t>Device Make</t>
  </si>
  <si>
    <t>Impressions</t>
  </si>
  <si>
    <t>Clicks</t>
  </si>
  <si>
    <t>Viewable Impressions</t>
  </si>
  <si>
    <t>Measurable Impressions</t>
  </si>
  <si>
    <t>Total Conversions</t>
  </si>
  <si>
    <t>Gross Cost</t>
  </si>
  <si>
    <t>Online Behavior&gt;United States&gt;Validated Demographic » Gender and Age Combined&gt;Females 25 or older</t>
  </si>
  <si>
    <t>Subscribe Today - 10% Discount</t>
  </si>
  <si>
    <t>Los Angeles, California</t>
  </si>
  <si>
    <t>a-z-animals.com</t>
  </si>
  <si>
    <t>Google Ad Manager</t>
  </si>
  <si>
    <t>Apple PC</t>
  </si>
  <si>
    <t>Online Behavior&gt;United States&gt;Finance » Financial Planning and Management&gt;Retirement and Pension</t>
  </si>
  <si>
    <t>Sign up Today - 10% Off</t>
  </si>
  <si>
    <t>Orlando-Daytona Beach, Florida</t>
  </si>
  <si>
    <t>abcnews.go.com</t>
  </si>
  <si>
    <t>PubMatic</t>
  </si>
  <si>
    <t>Smartphone</t>
  </si>
  <si>
    <t>Online Behavior&gt;United States&gt;Hobbies and Leisure&gt;Outdoors » Equestrian</t>
  </si>
  <si>
    <t>San Francisco, California</t>
  </si>
  <si>
    <t>accuweather.com</t>
  </si>
  <si>
    <t>BidSwitch</t>
  </si>
  <si>
    <t>Online Behavior&gt;United States&gt;Intent » Auto Buyers » Car Make&gt;Audi Q</t>
  </si>
  <si>
    <t>Sign up Now - 10% Off</t>
  </si>
  <si>
    <t>Grand Rapids-Kalamazoo, Michigan</t>
  </si>
  <si>
    <t>Online Behavior&gt;United States&gt;Beauty and Fitness&gt;Fitness » Fitness Instruction and Personal Training</t>
  </si>
  <si>
    <t>Chicago, Illinois</t>
  </si>
  <si>
    <t>Online Behavior&gt;United States&gt;Autos and Vehicles » Brands&gt;Jeep</t>
  </si>
  <si>
    <t>Online Behavior&gt;United States&gt;Autos and Vehicles » Brands&gt;Mercedes-Benz</t>
  </si>
  <si>
    <t>Nashville, Tennessee</t>
  </si>
  <si>
    <t>Online Behavior&gt;United States&gt;Validated Demographic » Gender and Age Combined&gt;Males 18-54</t>
  </si>
  <si>
    <t>Online Behavior&gt;United States&gt;Validated Demographic » Age&gt;55-64</t>
  </si>
  <si>
    <t>10% Discount - Ends 6/1</t>
  </si>
  <si>
    <t>Champaign &amp; Springfield-Decatur,Illinois</t>
  </si>
  <si>
    <t>US » Interest Propensities » Brands » Quick Service Restaurants</t>
  </si>
  <si>
    <t>Ft. Myers-Naples, Florida</t>
  </si>
  <si>
    <t>Magnite DV+</t>
  </si>
  <si>
    <t>US » B2B » B2B Decision Maker Responsibilities » Purchasing Utilities</t>
  </si>
  <si>
    <t>US » Interest Propensities » TV and Movies » Sports TV</t>
  </si>
  <si>
    <t>Real Estate » Occupancy » Owner Occupied</t>
  </si>
  <si>
    <t>OpenX</t>
  </si>
  <si>
    <t>Windows PC</t>
  </si>
  <si>
    <t>US Financial » Likely Credit Card » Card in Own Name » Any major Credit/Debit Card (Financial)</t>
  </si>
  <si>
    <t>Online Behavior&gt;United States&gt;People and Society&gt;Millennials</t>
  </si>
  <si>
    <t>Miami-Ft. Lauderdale, Florida</t>
  </si>
  <si>
    <t>OnAudience » Intent » Electronics » Video » Televisions</t>
  </si>
  <si>
    <t>Xandr - Monetize SSP (AppNexus)</t>
  </si>
  <si>
    <t>Online Behavior&gt;United States&gt;Arts and Entertainment&gt;Events and Listings » Bars, Clubs and Nightlife</t>
  </si>
  <si>
    <t>Yahoo Exchange</t>
  </si>
  <si>
    <t>US » Interest Propensities » Activities and Interests » Local News</t>
  </si>
  <si>
    <t>activebeat.com</t>
  </si>
  <si>
    <t>US » Reach » Sociodemographic » Dwelling Type » Multi-family Dwelling Unit</t>
  </si>
  <si>
    <t>OnAudience » Intent » Software » Video Game Software</t>
  </si>
  <si>
    <t>Online Behavior&gt;United States&gt;B2B » Occupation&gt;Musician</t>
  </si>
  <si>
    <t>Lotame » Travel » Summer Travel</t>
  </si>
  <si>
    <t>Tampa-St Petersburg (Sarasota), Florida</t>
  </si>
  <si>
    <t>ajc.com</t>
  </si>
  <si>
    <t>US » Home and Garden Interests » Cooking » Food Enthusiasts</t>
  </si>
  <si>
    <t>US » Demo » Age » 55-64</t>
  </si>
  <si>
    <t>Online Behavior&gt;United States&gt;Intent » Auto Buyers » Type&gt;Luxury</t>
  </si>
  <si>
    <t>US » Brand Propensities » Media and Entertainment » wwe.com Buyer Propensity</t>
  </si>
  <si>
    <t>al.com</t>
  </si>
  <si>
    <t>Online Behavior&gt;United States&gt;Sports&gt;Sports League » NFL</t>
  </si>
  <si>
    <t>allrecipes.com</t>
  </si>
  <si>
    <t>Online Behavior&gt;United States&gt;Intent » Auto Buyers » Car Make&gt;Volkswagen</t>
  </si>
  <si>
    <t>alotfinance.com</t>
  </si>
  <si>
    <t>US » B2B » B2B Decision Maker Responsibilities » Financial Services</t>
  </si>
  <si>
    <t>New York City, New York</t>
  </si>
  <si>
    <t>androidauthority.com</t>
  </si>
  <si>
    <t>Taboola</t>
  </si>
  <si>
    <t>Online Behavior&gt;United States&gt;Sports&gt;Team Sports » Basketball</t>
  </si>
  <si>
    <t>androidpolice.com</t>
  </si>
  <si>
    <t>US » Interest Propensities » Music » Country</t>
  </si>
  <si>
    <t>Jacksonville, Florida</t>
  </si>
  <si>
    <t>aol.com</t>
  </si>
  <si>
    <t>Media and Entertainment » Sports and Recreational Activities » Interest (Affinity) » Team Sports » Baseball » Major League Baseball (MLB)</t>
  </si>
  <si>
    <t>Online Behavior&gt;United States&gt;Beauty and Fitness&gt;Face and Body Care » Skin and Nail Care</t>
  </si>
  <si>
    <t>US » Interest Propensities » Activities and Interests » Financial Aid</t>
  </si>
  <si>
    <t>apnews.com</t>
  </si>
  <si>
    <t>Media and Entertainment » Sports and Recreational Activities » Interest (Affinity) » Olympics » Summer Olympics</t>
  </si>
  <si>
    <t>US » Demographic » Family » Female Head of Household</t>
  </si>
  <si>
    <t>att.yahoo.com</t>
  </si>
  <si>
    <t>Online Behavior&gt;United States&gt;Sports&gt;Sports League » MLB</t>
  </si>
  <si>
    <t>Online Behavior&gt;United States&gt;Autos and Vehicles » Brands&gt;Dodge</t>
  </si>
  <si>
    <t>West Palm Beach-Ft. Pierce, Florida</t>
  </si>
  <si>
    <t>autotrader.com</t>
  </si>
  <si>
    <t>US » Brand Propensities » Travel » Sandals Resorts Buyer Propensity</t>
  </si>
  <si>
    <t>Mobile - US » Shopping » Brand » Old Navy</t>
  </si>
  <si>
    <t>OnAudience » Intent » Animals &amp; Pet</t>
  </si>
  <si>
    <t>US » Multibuyer Behaviors » Paid with Credit Card</t>
  </si>
  <si>
    <t>baseball-reference.com</t>
  </si>
  <si>
    <t>US » Response Performance » Direct Marketing Responders</t>
  </si>
  <si>
    <t>baseball.fantasysports.yahoo.com</t>
  </si>
  <si>
    <t>Online Behavior&gt;United States&gt;Games&gt;Computer and Video Games</t>
  </si>
  <si>
    <t>bbc.com</t>
  </si>
  <si>
    <t>Online Behavior&gt;United States&gt;Finance » Insurance&gt;Home Insurance</t>
  </si>
  <si>
    <t>US » Reach » Sociodemographic » Dwelling Size » 1 Unit</t>
  </si>
  <si>
    <t>Online Behavior&gt;United States&gt;B2B » Occupation&gt;MechanicalEngineer</t>
  </si>
  <si>
    <t>US » Interest Propensities » Insurance » MassMutual</t>
  </si>
  <si>
    <t>US » Premium Gender » Premium Gender » Males</t>
  </si>
  <si>
    <t>behindthevoiceactors.com</t>
  </si>
  <si>
    <t>US » Reach » Propensity Models » Hobbies and Interest » Food and Drinks » Eats at Fast Food Restaurants</t>
  </si>
  <si>
    <t>bestbuy.com</t>
  </si>
  <si>
    <t>Online Behavior&gt;United States&gt;Travel&gt;Specialty Travel » Adventure Travel</t>
  </si>
  <si>
    <t>biblegateway.com</t>
  </si>
  <si>
    <t>Online Behavior&gt;United States&gt;Travel&gt;Tourist Destinations » Zoos-Aquariums-Preserves</t>
  </si>
  <si>
    <t>Online Behavior&gt;United States&gt;Sports&gt;Sports League » NBA</t>
  </si>
  <si>
    <t>Online Behavior&gt;United States&gt;Finance » Investing&gt;Derivatives</t>
  </si>
  <si>
    <t>Online Behavior&gt;United States&gt;Law and Government&gt;Public Safety</t>
  </si>
  <si>
    <t>Augusta, Georgia</t>
  </si>
  <si>
    <t>Online Behavior&gt;United States&gt;Jobs and Education&gt;Education</t>
  </si>
  <si>
    <t>Online Behavior&gt;United States&gt;Autos and Vehicles » Brands&gt;Ferrari</t>
  </si>
  <si>
    <t>Online Behavior&gt;United States&gt;News&gt;Sports News</t>
  </si>
  <si>
    <t>Telecommunications (Telco)</t>
  </si>
  <si>
    <t>Birmingham, Alabama</t>
  </si>
  <si>
    <t>US » B2B » Purchase DM » Technology Services, Hardware and » or Software » I have no input into the final decision</t>
  </si>
  <si>
    <t>US » Reach » Propensity Models » Hobbies and Interest » Food and Drinks » Wine Lovers</t>
  </si>
  <si>
    <t>Index Exchange</t>
  </si>
  <si>
    <t>US » Brand Propensities » Travel » Choice Hotels Buyer Propensity</t>
  </si>
  <si>
    <t>OnAudience » Interest » Careers</t>
  </si>
  <si>
    <t>Flint-Saginaw-Bay City, Michigan</t>
  </si>
  <si>
    <t>US » Brand Propensities » Travel » Hotel Tonight Buyer Propensity</t>
  </si>
  <si>
    <t>OnAudience » Interest » Science » Weather Forecast</t>
  </si>
  <si>
    <t>Media and Entertainment » Sports and Recreational Activities » Interest (Affinity) » Motorsports</t>
  </si>
  <si>
    <t>Smart RTB+ (Smartadserver)</t>
  </si>
  <si>
    <t>Mobile - US » Travel » Destination » International Travelers » Frequent Travelers</t>
  </si>
  <si>
    <t>US Financial » Estimated Discretionary Spending (Financial) » Greater than $2,499</t>
  </si>
  <si>
    <t>biblestudytools.com</t>
  </si>
  <si>
    <t>US » AUTO » Primary Vehicle » New or Used » Pre-owned</t>
  </si>
  <si>
    <t>billboard.com</t>
  </si>
  <si>
    <t>Media and Entertainment » Gaming » Interest (Affinity) » Video Games</t>
  </si>
  <si>
    <t>Tallahassee, Florida-Thomasville, Georgia</t>
  </si>
  <si>
    <t>bleacherbreaker.com</t>
  </si>
  <si>
    <t>Online Behavior&gt;United States&gt;Games&gt;Card Games</t>
  </si>
  <si>
    <t>boattrader.com</t>
  </si>
  <si>
    <t>Online Behavior&gt;United States&gt;Autos and Vehicles » Brands&gt;Rolls-Royce</t>
  </si>
  <si>
    <t>Tri-Cities, Tennessee-Virginia</t>
  </si>
  <si>
    <t>US » Reach » Propensity Models » Hobbies and Interest » Photography</t>
  </si>
  <si>
    <t>Travel and Tourism » Interest (Affinity) » Destinations » North America</t>
  </si>
  <si>
    <t>South Bend-Elkhart, Indiana</t>
  </si>
  <si>
    <t>US » Reach » Sociodemographic » Estimated Current Home Value » $160,000-$199,999</t>
  </si>
  <si>
    <t>US »Connected Impulse-Shopper Audience</t>
  </si>
  <si>
    <t>boxrox.com</t>
  </si>
  <si>
    <t>US » Interest Propensities » Activities and Interests » International News</t>
  </si>
  <si>
    <t>Rockford, Illinois</t>
  </si>
  <si>
    <t>bridesblush.com</t>
  </si>
  <si>
    <t>Online Behavior&gt;United States&gt;Intent » Auto Buyers » Car Make&gt;Nissan</t>
  </si>
  <si>
    <t>britannica.com</t>
  </si>
  <si>
    <t>Online Behavior&gt;United States&gt;Life Event&gt;Bride</t>
  </si>
  <si>
    <t>businessinsider.com</t>
  </si>
  <si>
    <t>Online Behavior&gt;United States&gt;Life Event&gt;Engagement</t>
  </si>
  <si>
    <t>Online Behavior&gt;United States&gt;The Changing Consumer&gt;Internet Connection</t>
  </si>
  <si>
    <t>Lotame » Personal Finance » Estate Planning</t>
  </si>
  <si>
    <t>TripleLift</t>
  </si>
  <si>
    <t>Online Behavior&gt;United States&gt;Sports&gt;Team Sports » Volleyball</t>
  </si>
  <si>
    <t>buzzfeed.com</t>
  </si>
  <si>
    <t>Mobile - US » Food » Restaurant » Brand » Outback Steakhouse</t>
  </si>
  <si>
    <t>Yieldmo</t>
  </si>
  <si>
    <t>Online Behavior&gt;United States&gt;Sports&gt;Sporting Goods</t>
  </si>
  <si>
    <t>calculator.net</t>
  </si>
  <si>
    <t>Online Behavior&gt;United States&gt;News&gt;Newspapers</t>
  </si>
  <si>
    <t>Online Behavior&gt;United States&gt;Sports&gt;Winter Sports » Skiing and Snowboarding</t>
  </si>
  <si>
    <t>Knoxville, Tennessee</t>
  </si>
  <si>
    <t>US » Reach » Propensity Models » Household Consumer Expenditures » Home Office</t>
  </si>
  <si>
    <t>Mobile, Alabama-Pensacola, Florida</t>
  </si>
  <si>
    <t>OnAudience » Intent » Sporting Goods</t>
  </si>
  <si>
    <t>Online Behavior&gt;United States&gt;Intent » Shopping&gt;Consumer Electronics » Computers, Laptops</t>
  </si>
  <si>
    <t>cargurus.com</t>
  </si>
  <si>
    <t>Online Behavior&gt;United States&gt;Sports&gt;Fantasy Sports</t>
  </si>
  <si>
    <t>US » Interest Propensities » Oil &amp; Gas » QuickTrip</t>
  </si>
  <si>
    <t>Huntsville-Decatur (Florence), Alabama</t>
  </si>
  <si>
    <t>Sharethrough</t>
  </si>
  <si>
    <t>OnAudience » Interest » Shopping » Shopping Mall Buyers</t>
  </si>
  <si>
    <t>Memphis, Tennessee</t>
  </si>
  <si>
    <t>Online Behavior&gt;United States&gt;Law and Government&gt;Military</t>
  </si>
  <si>
    <t>cars.com</t>
  </si>
  <si>
    <t>Online Behavior&gt;United States&gt;Travel&gt;Bus and Rail</t>
  </si>
  <si>
    <t>Online Behavior&gt;United States&gt;Validated Demographic » Age&gt;18-64</t>
  </si>
  <si>
    <t>Online Behavior&gt;United States&gt;Validated Demographic » Gender and Age Combined&gt;Males 25-44</t>
  </si>
  <si>
    <t>Purchase Behaviors » Q2 Environmentally Concerned Shoppers</t>
  </si>
  <si>
    <t>Travel and Tourism » Interest (Affinity) » Destinations » North America » United States</t>
  </si>
  <si>
    <t>Media and Entertainment » Connected TV and Over-the-Top (CTV and OTT) » Streaming Television and Film Viewership » OTT Movie Viewers » Genre »</t>
  </si>
  <si>
    <t>Crime Movie Streamers</t>
  </si>
  <si>
    <t>Sovrn</t>
  </si>
  <si>
    <t>US Financial » Likely Attitude and Behavior » Bank Selection » Customer Service Very Important (Financial)</t>
  </si>
  <si>
    <t>carscoops.com</t>
  </si>
  <si>
    <t>Online Behavior&gt;United States&gt;Sports&gt;Individual Sports » Running and Walking</t>
  </si>
  <si>
    <t>cbsnews.com</t>
  </si>
  <si>
    <t>Online Behavior&gt;United States&gt;People and Society&gt;Family and Relationships » Parents</t>
  </si>
  <si>
    <t>Online Behavior&gt;United States&gt;Travel&gt;Tourist Destinations » Regional Parks and Gardens</t>
  </si>
  <si>
    <t>Online Behavior&gt;United States&gt;Autos and Vehicles » Brands&gt;Mazda</t>
  </si>
  <si>
    <t>Online Behavior&gt;United States&gt;Travel&gt;Tourist Destinations » Mountain and Ski Resorts</t>
  </si>
  <si>
    <t>Online Behavior&gt;United States&gt;Validated Demographic » Gender and Age Combined&gt;Females 45-54</t>
  </si>
  <si>
    <t>US » Reach » Propensity Models » Hobbies and Interest » Sports » Avid Runners</t>
  </si>
  <si>
    <t>Lansing, Michigan</t>
  </si>
  <si>
    <t>OnAudience » Interest » Business</t>
  </si>
  <si>
    <t>US » Reach » Propensity Models » Real Estate » Monthly Mortgage Payment » $800-$999</t>
  </si>
  <si>
    <t>US »Green Consumer Audience</t>
  </si>
  <si>
    <t>US » Reach » Propensity Models » Household Consumer Expenditures » Lawn and Garden</t>
  </si>
  <si>
    <t>US Interest » Home » Home Improvement » Home Improvement Grouping</t>
  </si>
  <si>
    <t>Online Behavior&gt;United States&gt;Real Estate&gt;Apartments and Residential Rentals</t>
  </si>
  <si>
    <t>cbssports.com</t>
  </si>
  <si>
    <t>US » Reach » Propensity Models » Hobbies and Interest » Food and Drinks » High-end Spirit Drinkers</t>
  </si>
  <si>
    <t>OnAudience » Intent » Sporting Goods » Team Sports</t>
  </si>
  <si>
    <t>Charleston, South Carolina</t>
  </si>
  <si>
    <t>Online Behavior&gt;United States&gt;Validated Demographic » Age&gt;25-44</t>
  </si>
  <si>
    <t>cheapoair.com</t>
  </si>
  <si>
    <t>Media and Entertainment » Sports and Recreational Activities » Interest (Affinity)</t>
  </si>
  <si>
    <t>Online Behavior&gt;United States&gt;Travel&gt;Tourist Destinations » Beaches and Islands</t>
  </si>
  <si>
    <t>cheezburger.com</t>
  </si>
  <si>
    <t>Online Behavior&gt;United States&gt;The Changing Consumer&gt;Direct to Consumer</t>
  </si>
  <si>
    <t>Online Behavior&gt;United States&gt;Arts and Entertainment&gt;Music and Audio</t>
  </si>
  <si>
    <t>chicagotribune.com</t>
  </si>
  <si>
    <t>Online Behavior&gt;United States&gt;Autos and Vehicles » Brands&gt;Volvo</t>
  </si>
  <si>
    <t>chocolatecoveredkatie.com</t>
  </si>
  <si>
    <t>US » B2B » B2B Decision Maker Responsibilities » Company Liability or Insurance</t>
  </si>
  <si>
    <t>citationmachine.net</t>
  </si>
  <si>
    <t>US » Reach » Propensity Models » Luxury Home Goods Store Shopper</t>
  </si>
  <si>
    <t>classmates.com</t>
  </si>
  <si>
    <t>US » B2B » B2B Decision Maker Responsibilities » Employee Benefits</t>
  </si>
  <si>
    <t>US » Brand Propensities » Travel » American Airlines Buyer Propensity</t>
  </si>
  <si>
    <t>PulsePoint</t>
  </si>
  <si>
    <t>OnAudience</t>
  </si>
  <si>
    <t>clutchpoints.com</t>
  </si>
  <si>
    <t>Media and Entertainment » Audio and Video Streaming » Streaming Audio</t>
  </si>
  <si>
    <t>cnbc.com</t>
  </si>
  <si>
    <t>US »Rural Improvement Fanatic</t>
  </si>
  <si>
    <t>Online Behavior&gt;United States&gt;Sports&gt;Sports League » Premier League</t>
  </si>
  <si>
    <t>cnet.com</t>
  </si>
  <si>
    <t>Online Behavior&gt;United States&gt;The Changing Consumer&gt;Gaming Equipment</t>
  </si>
  <si>
    <t>Chattanooga, Tennessee</t>
  </si>
  <si>
    <t>Online Behavior&gt;United States&gt;Travel&gt;Travel</t>
  </si>
  <si>
    <t>cnn.com</t>
  </si>
  <si>
    <t>Online Behavior&gt;United States&gt;Beauty and Fitness&gt;Face and Body Care » Unwanted Body and Facial Hair Removal</t>
  </si>
  <si>
    <t>Online Behavior&gt;United States&gt;Intent » Auto Buyers » Car Make&gt;Toyota</t>
  </si>
  <si>
    <t>Online Behavior&gt;United States&gt;Food and Drink&gt;Restaurants » Dining Guides</t>
  </si>
  <si>
    <t>Media and Entertainment » Music</t>
  </si>
  <si>
    <t>OnAudience » Interest » Technology</t>
  </si>
  <si>
    <t>US » Interest Propensities » Social » Premium User Generated Content</t>
  </si>
  <si>
    <t>OnAudience » Interest » Business » Economy</t>
  </si>
  <si>
    <t>US » Reach » Propensity Models » Lifestyle » Charities » Contributes to Charities</t>
  </si>
  <si>
    <t>commercialappeal.com</t>
  </si>
  <si>
    <t>US » Reach » Propensity Models » Household Consumer Expenditures » Kitchen</t>
  </si>
  <si>
    <t>culinaryhill.com</t>
  </si>
  <si>
    <t>Online Behavior&gt;United States&gt;Finance » Financial Planning and Management&gt;Asset and Portfolio Management</t>
  </si>
  <si>
    <t>culturess.com</t>
  </si>
  <si>
    <t>Online Behavior&gt;United States&gt;B2B » Occupation&gt;OfficeManager</t>
  </si>
  <si>
    <t>dafont.com</t>
  </si>
  <si>
    <t>Online Behavior&gt;United States&gt;Intent » Shopping&gt;CPG� Grocery</t>
  </si>
  <si>
    <t>daily-choices.com</t>
  </si>
  <si>
    <t>Online Behavior&gt;United States&gt;Intent » Auto Buyers » Car Make&gt;Hyundai</t>
  </si>
  <si>
    <t>Online Behavior&gt;United States&gt;Validated Demographic » Gender and Age Combined&gt;Females 18-54</t>
  </si>
  <si>
    <t>dailybee.com</t>
  </si>
  <si>
    <t>Telecommunications (Telco) » Subscribers</t>
  </si>
  <si>
    <t>dailydot.com</t>
  </si>
  <si>
    <t>Online Behavior&gt;United States&gt;Finance » Banking&gt;ATMs and Branch Locations</t>
  </si>
  <si>
    <t>dailyhodl.com</t>
  </si>
  <si>
    <t>Online Behavior&gt;United States&gt;Intent » Travel&gt;Accommodation » Hotels</t>
  </si>
  <si>
    <t>dailymail.co.uk/news</t>
  </si>
  <si>
    <t>Online Behavior&gt;United States&gt;Home and Garden&gt;Homemaking and Interior Decor</t>
  </si>
  <si>
    <t>US » Sociodemographic » P$YCLE Premier Lifestage » M2 Wealthy Achievers</t>
  </si>
  <si>
    <t>dailymail.co.uk/tvshowbiz</t>
  </si>
  <si>
    <t>US » Brand Propensities » Health » Beauty and Cosmetics » Bare Escentuals Buyer Propensity</t>
  </si>
  <si>
    <t>Ft. Wayne, Indiana</t>
  </si>
  <si>
    <t>Mobile - US » Device Ownership » Smartphones » Huawei</t>
  </si>
  <si>
    <t>Online Behavior&gt;United States&gt;Internet and Telecom&gt;Email and Messaging</t>
  </si>
  <si>
    <t>dexerto.com</t>
  </si>
  <si>
    <t>Online Behavior&gt;United States&gt;Travel&gt;Car Rental and Taxi Services</t>
  </si>
  <si>
    <t>dictionary.com</t>
  </si>
  <si>
    <t>Mobile - US » Food » Restaurant » Style » Desserts</t>
  </si>
  <si>
    <t>US » AUTO » Primary Vehicle » New or Used » New</t>
  </si>
  <si>
    <t>dinneratthezoo.com</t>
  </si>
  <si>
    <t>US » B2B » B2B Decision Maker Responsibilities » Advertising Services</t>
  </si>
  <si>
    <t>dmv.org</t>
  </si>
  <si>
    <t>Online Behavior&gt;United States&gt;Intent » Travel&gt;Cruises</t>
  </si>
  <si>
    <t>doctoreport.com</t>
  </si>
  <si>
    <t>US » B2B » B2B Decision Maker Responsibilities » Accounting or Tax Services</t>
  </si>
  <si>
    <t>doodle.com</t>
  </si>
  <si>
    <t>Online Behavior&gt;United States&gt;Beauty and Fitness&gt;Cosmetology and Beauty Professionals</t>
  </si>
  <si>
    <t>dotesports.com</t>
  </si>
  <si>
    <t>Online Behavior&gt;United States&gt;Finance » Insurance&gt;Life Insurance</t>
  </si>
  <si>
    <t>drugs.com</t>
  </si>
  <si>
    <t>Online Behavior&gt;United States&gt;Food and Drink&gt;Food and Grocery Retailers</t>
  </si>
  <si>
    <t>Online Behavior&gt;United States&gt;Intent » Shopping&gt;Drug Stores » CVS</t>
  </si>
  <si>
    <t>US » Composite Segment » Women Born to Shop</t>
  </si>
  <si>
    <t>Real Estate » Rent Amount » Sensible  Rentals ($1000-$3000)</t>
  </si>
  <si>
    <t>Online Behavior&gt;United States&gt;Finance » Credit and Lending&gt;Loans</t>
  </si>
  <si>
    <t>ebay.com</t>
  </si>
  <si>
    <t>Online Behavior&gt;United States&gt;Finance » Banking&gt;Money Transfer and Wire Services</t>
  </si>
  <si>
    <t>Online Behavior&gt;United States&gt;Travel&gt;Tourist Destinations</t>
  </si>
  <si>
    <t>Online Behavior&gt;United States&gt;Finance » Investing&gt;Stocks and Bonds</t>
  </si>
  <si>
    <t>Online Behavior&gt;United States&gt;Life Event&gt;New Parent</t>
  </si>
  <si>
    <t>Online Behavior&gt;United States&gt;Hobbies and Leisure&gt;Outdoors » Hiking and Camping</t>
  </si>
  <si>
    <t>Online Behavior&gt;United States&gt;Intent » Financial Intent&gt;Loans and Credit</t>
  </si>
  <si>
    <t>Savannah, Georgia</t>
  </si>
  <si>
    <t>Online Behavior&gt;United States&gt;Real Estate&gt;Homeowner</t>
  </si>
  <si>
    <t>Online Behavior&gt;United States&gt;Arts and Entertainment&gt;Events and Listings » Film Festivals</t>
  </si>
  <si>
    <t>Online Behavior&gt;United States&gt;Travel&gt;Cruises and Charters</t>
  </si>
  <si>
    <t>Online Behavior&gt;United States&gt;B2B » Occupation&gt;Student</t>
  </si>
  <si>
    <t>Online Behavior&gt;United States&gt;Online Communities&gt;File Sharing and Hosting</t>
  </si>
  <si>
    <t>Online Behavior&gt;United States&gt;Autos and Vehicles » Brands&gt;LandRover</t>
  </si>
  <si>
    <t>Online Behavior&gt;United States&gt;Food and Drink&gt;Food and Grocery Delivery</t>
  </si>
  <si>
    <t>Online Behavior&gt;United States&gt;Sports&gt;Sports League » NHL</t>
  </si>
  <si>
    <t>Online Behavior&gt;United States&gt;Sports&gt;Water Sports » Surfing</t>
  </si>
  <si>
    <t>US » AUTO » Decision Maker for Auto Purchase » I shared equally in the decision</t>
  </si>
  <si>
    <t>US » B2B » B2B Decision Maker Responsibilities » Office Supplies or Equipment</t>
  </si>
  <si>
    <t>US » Reach » Propensity Models » Hobbies and Interest » Pets » Cat Owners</t>
  </si>
  <si>
    <t>OnAudience » Interest » Life Stage</t>
  </si>
  <si>
    <t>GumGum</t>
  </si>
  <si>
    <t>US » Interest Propensities » Activities and Interests » Fashion</t>
  </si>
  <si>
    <t>Mobile - US » Travel » Car Rentals » Hertz</t>
  </si>
  <si>
    <t>OnAudience » Interest » Arts &amp; Entertainment » Celebrity Fan » Gossip</t>
  </si>
  <si>
    <t>Mobile - US » Device Ownership » Smartphones » ZTE</t>
  </si>
  <si>
    <t>US » Brand Propensities » Health » Beauty and Cosmetics » SkinCareRx Buyer Propensity</t>
  </si>
  <si>
    <t>Mobile - US » Food » Restaurant » Brand » Five Guys</t>
  </si>
  <si>
    <t>US » Brand Propensities » Health » Beauty and Cosmetics » Mary Kay Buyer Propensity</t>
  </si>
  <si>
    <t>US Financial » Estimated Discretionary Spending » Greater than $2,500</t>
  </si>
  <si>
    <t>US » Interest Propensities » Insurance » Northwestern Mutual</t>
  </si>
  <si>
    <t>Transactional » Q2 Graduation Gift Shoppers</t>
  </si>
  <si>
    <t>OnAudience » Intent » Auto » Vehicle Parts &amp; Accessories</t>
  </si>
  <si>
    <t>Lotame » Offline CPG Purchasers » Product Segment » Home Supplies</t>
  </si>
  <si>
    <t>Media and Entertainment » Consumer Entertainment Technology</t>
  </si>
  <si>
    <t>editorsnation.com</t>
  </si>
  <si>
    <t>Online Behavior&gt;United States&gt;Autos and Vehicles » Brands&gt;Cadillac</t>
  </si>
  <si>
    <t>eenadu.net</t>
  </si>
  <si>
    <t>Lotame » Travel » International Travel</t>
  </si>
  <si>
    <t>eonline.com</t>
  </si>
  <si>
    <t>Online Behavior&gt;United States&gt;Validated Demographic » Gender and Age Combined&gt;Females 35-44</t>
  </si>
  <si>
    <t>espn.com</t>
  </si>
  <si>
    <t>Online Behavior&gt;United States&gt;B2B » Occupation&gt;SystemsAnalyst</t>
  </si>
  <si>
    <t>OnAudience » Interest » Personal Finance</t>
  </si>
  <si>
    <t>essentiallysports.com</t>
  </si>
  <si>
    <t>Mobile - US » Demographics » Education » Lowest Education Achievement</t>
  </si>
  <si>
    <t>Mobile - US » Food » Restaurant » Brand » Buffalo Wild Wings</t>
  </si>
  <si>
    <t>evite.com</t>
  </si>
  <si>
    <t>US Interest » Cooking » General</t>
  </si>
  <si>
    <t>ew.com</t>
  </si>
  <si>
    <t>Travel and Tourism » Interest (Affinity) » Destinations » Latin America</t>
  </si>
  <si>
    <t>factable.com</t>
  </si>
  <si>
    <t>Online Behavior&gt;United States&gt;Intent » Shopping&gt;Consumer Electronics » Video Game Consoles</t>
  </si>
  <si>
    <t>factinate.com</t>
  </si>
  <si>
    <t>Online Behavior&gt;United States&gt;Intent » Auto Buyers » Category&gt;Motorcycle</t>
  </si>
  <si>
    <t>fandom.com</t>
  </si>
  <si>
    <t>US Financial » Credit Card Type » Credit Card Holder - Unknown Type</t>
  </si>
  <si>
    <t>US » Brand Propensities » Travel » Booking.com Buyer Propensity</t>
  </si>
  <si>
    <t>US Financial » Estimated Disposable Income » $0 - $99,999</t>
  </si>
  <si>
    <t>Peoria-Bloomington, Illinois</t>
  </si>
  <si>
    <t>Online Behavior&gt;United States&gt;Autos and Vehicles&gt;Boats and Watercraft</t>
  </si>
  <si>
    <t>fandomwire.com</t>
  </si>
  <si>
    <t>Online Behavior&gt;United States&gt;Beauty and Fitness&gt;Fitness » Yoga and Pilates</t>
  </si>
  <si>
    <t>US » Reach » Propensity Models » Hobbies and Interest » Sports » Fitness Enthusiasts</t>
  </si>
  <si>
    <t>Online Behavior&gt;United States&gt;News&gt;Technology News</t>
  </si>
  <si>
    <t>femanin.com</t>
  </si>
  <si>
    <t>OnAudience » Interest » Sports</t>
  </si>
  <si>
    <t>Online Behavior&gt;United States&gt;Travel&gt;Air Travel</t>
  </si>
  <si>
    <t>finance.yahoo.com</t>
  </si>
  <si>
    <t>Online Behavior&gt;United States&gt;Beauty and Fitness&gt;Body Art</t>
  </si>
  <si>
    <t>Online Behavior&gt;United States&gt;Home and Garden&gt;Home Improvement</t>
  </si>
  <si>
    <t>Online Behavior&gt;United States&gt;News&gt;Business News</t>
  </si>
  <si>
    <t>Online Behavior&gt;United States&gt;Intent » Auto Buyers » Car Make&gt;Opel</t>
  </si>
  <si>
    <t>Online Behavior&gt;United States&gt;The Changing Consumer&gt;Active Facebook Users</t>
  </si>
  <si>
    <t>Online Behavior&gt;United States&gt;Validated Demographic » Gender and Age Combined&gt;Females 65 or older</t>
  </si>
  <si>
    <t>US » B2B » B2B Decision Maker Responsibilities » Computer Hardware</t>
  </si>
  <si>
    <t>US » Brand Propensities » Media and Entertainment » Regal Cinemas Buyer Propensity</t>
  </si>
  <si>
    <t>US » Premium Entertainment and Pastimes » Premium Magazine Enthusiasts</t>
  </si>
  <si>
    <t>Mobile - US » Device Ownership » Smartphones » iOS (Apple) » iPhone X</t>
  </si>
  <si>
    <t>Mobile - US » Device Ownership » Smartphones » iOS (Apple) » iPhone 11</t>
  </si>
  <si>
    <t>Online Behavior&gt;United States&gt;Games&gt;Family-Oriented Games and Activities</t>
  </si>
  <si>
    <t>findagrave.com</t>
  </si>
  <si>
    <t>Online Behavior&gt;United States&gt;Intent » Shopping&gt;Sports and Outdoors</t>
  </si>
  <si>
    <t>US » Reach » Propensity Models » Lifestyle » Loyalty Programs » Loyalty Card User</t>
  </si>
  <si>
    <t>Online Behavior&gt;United States&gt;Intent » Shopping&gt;Consumer Electronics » Tablets</t>
  </si>
  <si>
    <t>finviz.com</t>
  </si>
  <si>
    <t>Online Behavior&gt;United States&gt;Intent » Auto Buyers » Car Make&gt;BMW</t>
  </si>
  <si>
    <t>firstcoastnews.com</t>
  </si>
  <si>
    <t>Online Behavior&gt;United States&gt;Travel&gt;Tourist Destinations » Lakes and Rivers</t>
  </si>
  <si>
    <t>flightaware.com</t>
  </si>
  <si>
    <t>Online Behavior&gt;United States&gt;Online Communities&gt;Social Networks</t>
  </si>
  <si>
    <t>Online Behavior&gt;United States&gt;Online Communities&gt;Photo and Video Sharing</t>
  </si>
  <si>
    <t>Online Behavior&gt;United States&gt;Internet and Telecom&gt;Mobile and Wireless</t>
  </si>
  <si>
    <t>forbes.com</t>
  </si>
  <si>
    <t>Online Behavior&gt;United States&gt;Beauty and Fitness&gt;Fashion and Style » Fashion Modeling</t>
  </si>
  <si>
    <t>Online Behavior&gt;United States&gt;Games&gt;Educational Games</t>
  </si>
  <si>
    <t>Online Behavior&gt;United States&gt;Sports&gt;Motor Sports</t>
  </si>
  <si>
    <t>Online Behavior&gt;United States&gt;Autos and Vehicles » Brands&gt;BMW</t>
  </si>
  <si>
    <t>Online Behavior&gt;United States&gt;Food and Drink&gt;Beverages » Bottled Water</t>
  </si>
  <si>
    <t>US » Reach » Sociodemographic » Age » 45-49</t>
  </si>
  <si>
    <t>Real Estate » Sale Activity » Just Sold</t>
  </si>
  <si>
    <t>Lafayette, Indiana</t>
  </si>
  <si>
    <t>US » Sociodemographic » ConneXions Lifestage » F1 Early Adopting Elite</t>
  </si>
  <si>
    <t>OnAudience » Interest » Arts &amp; Entertainment » Television</t>
  </si>
  <si>
    <t>US Interest » Consumer Electronics</t>
  </si>
  <si>
    <t>US » Interest Propensities » Insurance » Unitedhealth Group</t>
  </si>
  <si>
    <t>US » B2B » B2B Decision Maker Responsibilities » Marketing or Market Research</t>
  </si>
  <si>
    <t>fortune.com</t>
  </si>
  <si>
    <t>Online Behavior&gt;United States&gt;Arts and Entertainment&gt;Comics and Animation</t>
  </si>
  <si>
    <t>fox59.com</t>
  </si>
  <si>
    <t>US » Interest Propensities » Insurance » Aetna Group</t>
  </si>
  <si>
    <t>foxbusiness.com</t>
  </si>
  <si>
    <t>Online Behavior&gt;United States&gt;Finance » Insurance&gt;Insurance</t>
  </si>
  <si>
    <t>foxnews.com</t>
  </si>
  <si>
    <t>Online Behavior&gt;United States&gt;Food and Drink&gt;Beverages » Coffee and Tea</t>
  </si>
  <si>
    <t>Online Behavior&gt;United States&gt;Intent » Auto Buyers » Car Make&gt;Ford</t>
  </si>
  <si>
    <t>Online Behavior&gt;United States&gt;Autos and Vehicles » Brands&gt;Maserati</t>
  </si>
  <si>
    <t>US » Reach » Sociodemographic » Homeowner Status » Renter</t>
  </si>
  <si>
    <t>US » B2B » B2B Decision Maker Responsibilities » HR or Personnel Services</t>
  </si>
  <si>
    <t>US » B2B » B2B Decision Maker Responsibilities » Sales</t>
  </si>
  <si>
    <t>Mobile - US » Travel » Vacation Rentals » HomeAway</t>
  </si>
  <si>
    <t>OnAudience » Interest » News » Local News</t>
  </si>
  <si>
    <t>OnAudience » Interest » Arts &amp; Entertainment » Music Lovers</t>
  </si>
  <si>
    <t>US » Sociodemographic » PRIZM Premier Social » T2 Country Comfort</t>
  </si>
  <si>
    <t>Online Behavior&gt;United States&gt;Arts and Entertainment&gt;Movies</t>
  </si>
  <si>
    <t>funnyand.com</t>
  </si>
  <si>
    <t>Online Behavior&gt;United States&gt;Intent » Shopping&gt;Consumer Electronics » Cameras and Photography Equip</t>
  </si>
  <si>
    <t>gameofglam.com</t>
  </si>
  <si>
    <t>Online Behavior&gt;United States&gt;Intent » Travel&gt;Business Travel</t>
  </si>
  <si>
    <t>gamerant.com</t>
  </si>
  <si>
    <t>US Home » Dwelling Type » Single-Family</t>
  </si>
  <si>
    <t>OnAudience » Interest » Games</t>
  </si>
  <si>
    <t>gamespot.com</t>
  </si>
  <si>
    <t>US » Response Performance » Direct Marketing Purchasers</t>
  </si>
  <si>
    <t>gamingbible.com</t>
  </si>
  <si>
    <t>Online Behavior&gt;United States&gt;Autos and Vehicles » Brands&gt;Saab</t>
  </si>
  <si>
    <t>Jackson, Mississippi</t>
  </si>
  <si>
    <t>geeksforgeeks.org</t>
  </si>
  <si>
    <t>Online Behavior&gt;United States&gt;Hobbies and Leisure&gt;Contests, Awards and Prizes</t>
  </si>
  <si>
    <t>Online Behavior&gt;United States&gt;The Changing Consumer&gt;B2B Work from Home</t>
  </si>
  <si>
    <t>US » Sociodemographic » ConneXions Lifestage » M3 Offline Seniors</t>
  </si>
  <si>
    <t>US » Brand Propensities » Apparel » JCPenney Buyer Propensity</t>
  </si>
  <si>
    <t>greatschools.org</t>
  </si>
  <si>
    <t>OnAudience » Interest » News » National News</t>
  </si>
  <si>
    <t>greedyfinance.com</t>
  </si>
  <si>
    <t>US » Reach » Propensity Models » Hobbies and Interest » Sports » Plays Soccer</t>
  </si>
  <si>
    <t>health.usnews.com</t>
  </si>
  <si>
    <t>Online Behavior&gt;United States&gt;People and Society&gt;Seniors and Retirement</t>
  </si>
  <si>
    <t>healthline.com</t>
  </si>
  <si>
    <t>Media Source</t>
  </si>
  <si>
    <t>healthyrecipesblogs.com</t>
  </si>
  <si>
    <t>Mobile - US » Sports » Water Sports » Boating</t>
  </si>
  <si>
    <t>heraldweekly.com</t>
  </si>
  <si>
    <t>Online Behavior&gt;United States&gt;Autos and Vehicles&gt;Hybrid and Alternative Vehicles</t>
  </si>
  <si>
    <t>hindustantimes.com</t>
  </si>
  <si>
    <t>Mobile - US » Travel » Activity » Ski Travelers</t>
  </si>
  <si>
    <t>US » Sociodemographic » P$YCLE Premier Lifestage » M3 Upscale Empty Nests</t>
  </si>
  <si>
    <t>historyallday.com</t>
  </si>
  <si>
    <t>Online Behavior&gt;United States&gt;Intent » Auto Buyers » Car Make&gt;Dodge</t>
  </si>
  <si>
    <t>historycollection.com</t>
  </si>
  <si>
    <t>Online Behavior&gt;United States&gt;Intent » Auto Buyers » Type&gt;SUV</t>
  </si>
  <si>
    <t>homeaddict.io</t>
  </si>
  <si>
    <t>Online Behavior&gt;United States&gt;Validated Demographic » Age&gt;35-44</t>
  </si>
  <si>
    <t>homehacks.co</t>
  </si>
  <si>
    <t>US Demographic » Preferred Language » Individual » Non-Hispanic</t>
  </si>
  <si>
    <t>houseplans.net</t>
  </si>
  <si>
    <t>Online Behavior&gt;United States&gt;Arts and Entertainment&gt;Celebrities and Entertainment News</t>
  </si>
  <si>
    <t>icy-veins.com</t>
  </si>
  <si>
    <t>OnAudience » Intent » Education</t>
  </si>
  <si>
    <t>Online Behavior&gt;United States&gt;Intent » Auto Buyers » Car Make&gt;Mazda</t>
  </si>
  <si>
    <t>iflscience.com</t>
  </si>
  <si>
    <t>Online Behavior&gt;United States&gt;Validated Demographic » Gender and Age Combined&gt;Females 25-34</t>
  </si>
  <si>
    <t>ign.com</t>
  </si>
  <si>
    <t>OnAudience » Interest » Technology &amp; Computing » Internet Technology</t>
  </si>
  <si>
    <t>Panama City, Florida</t>
  </si>
  <si>
    <t>Mobile - US » Sports » UFC Fans</t>
  </si>
  <si>
    <t>Online Behavior&gt;United States&gt;Intent » Shopping&gt;Auto Parts Stores</t>
  </si>
  <si>
    <t>insider.com</t>
  </si>
  <si>
    <t>Online Behavior&gt;United States&gt;Autos and Vehicles » Brands&gt;Ford</t>
  </si>
  <si>
    <t>Lotame » Technology » Mobile Phones</t>
  </si>
  <si>
    <t>Online Behavior&gt;United States&gt;Autos and Vehicles » Brands&gt;Maybach</t>
  </si>
  <si>
    <t>insidethemagic.net</t>
  </si>
  <si>
    <t>Online Behavior&gt;United States&gt;The Changing Consumer&gt;Online Retailers</t>
  </si>
  <si>
    <t>investing.com</t>
  </si>
  <si>
    <t>Online Behavior&gt;United States&gt;Finance » Financial Planning and Management&gt;Inheritance and Estate Planning</t>
  </si>
  <si>
    <t>Lotame » Travel » Winter Holiday Travel</t>
  </si>
  <si>
    <t>US » Brand Propensities » Home and Household Goods » Pottery Barn Kids Buyer Propensity</t>
  </si>
  <si>
    <t>investmentguru.com</t>
  </si>
  <si>
    <t>Online Behavior&gt;United States&gt;Intent » Shopping&gt;Drug Stores</t>
  </si>
  <si>
    <t>investopedia.com</t>
  </si>
  <si>
    <t>Media and Entertainment » Sports and Recreational Activities » Interest (Affinity) » Individual Sports » Tennis and Racquet Sports</t>
  </si>
  <si>
    <t>US » Reach » Propensity Models » Hobbies and Interest » Sports » NBA Enthusiast</t>
  </si>
  <si>
    <t>jdpower.com</t>
  </si>
  <si>
    <t>Mobile - US » Device Ownership » Smartphones » Vivo</t>
  </si>
  <si>
    <t>Lotame » Style, Fashion &amp; Clothing » Women's Clothing Shoppers</t>
  </si>
  <si>
    <t>Online Behavior&gt;United States&gt;Intent » Shopping&gt;Office Supplies</t>
  </si>
  <si>
    <t>kbb.com</t>
  </si>
  <si>
    <t>Online Behavior&gt;United States&gt;Validated Demographic » Gender&gt;Male</t>
  </si>
  <si>
    <t>Online Behavior&gt;United States&gt;The Changing Consumer&gt;Home Cooking</t>
  </si>
  <si>
    <t>Online Behavior&gt;United States&gt;B2B » Occupation&gt;Teacher</t>
  </si>
  <si>
    <t>Online Behavior&gt;United States&gt;Finance » Accounting and Auditing&gt;Bookkeeping</t>
  </si>
  <si>
    <t>OnAudience » Interest » Arts &amp; Entertainment » Fine Art</t>
  </si>
  <si>
    <t>Lotame » Technology » Electronics &amp; Gadgets</t>
  </si>
  <si>
    <t>OnAudience » Intent » Toys &amp; Games</t>
  </si>
  <si>
    <t>Online Behavior&gt;United States&gt;Validated Demographic » Age&gt;25 or older</t>
  </si>
  <si>
    <t>kiplinger.com</t>
  </si>
  <si>
    <t>Lotame » Style, Fashion &amp; Clothing » Children's Clothing Shoppers</t>
  </si>
  <si>
    <t>lensvid.com</t>
  </si>
  <si>
    <t>Online Behavior&gt;United States&gt;Validated Demographic » Gender and Age Combined&gt;Males 18-64</t>
  </si>
  <si>
    <t>livescience.com</t>
  </si>
  <si>
    <t>Online Behavior&gt;United States&gt;Food and Drink&gt;Beverages » Soft Drinks</t>
  </si>
  <si>
    <t>lotterypost.com</t>
  </si>
  <si>
    <t>Online Behavior&gt;United States&gt;Validated Demographic » Age&gt;25-34</t>
  </si>
  <si>
    <t>US » Reach » Propensity Models » Finance » Credit » Debit Card » Major Credit Card User</t>
  </si>
  <si>
    <t>m.timesofindia.com</t>
  </si>
  <si>
    <t>Lotame » Technology</t>
  </si>
  <si>
    <t>US » Reach » Propensity Models » Real Estate » Mortgage Amount » $120,000-$159,999</t>
  </si>
  <si>
    <t>Online Behavior&gt;United States&gt;Food and Drink&gt;Restaurants » Fast Food</t>
  </si>
  <si>
    <t>macrumors.com</t>
  </si>
  <si>
    <t>Online Behavior&gt;United States&gt;Validated Demographic » Age&gt;18-54</t>
  </si>
  <si>
    <t>Online Behavior&gt;United States&gt;Travel&gt;Air Travel » Airport Parking and Transportation</t>
  </si>
  <si>
    <t>mail.aol.com</t>
  </si>
  <si>
    <t>Online Behavior&gt;United States&gt;Sports&gt;Individual Sports » Track and Field</t>
  </si>
  <si>
    <t>Online Behavior&gt;United States&gt;Sports&gt;Individual Sports » Bowling</t>
  </si>
  <si>
    <t>Online Behavior&gt;United States&gt;Autos and Vehicles » Brands&gt;SEAT</t>
  </si>
  <si>
    <t>Online Behavior&gt;United States&gt;Intent » Services&gt;Photography</t>
  </si>
  <si>
    <t>Online Behavior&gt;United States&gt;Autos and Vehicles » Brands&gt;Acura</t>
  </si>
  <si>
    <t>Online Behavior&gt;United States&gt;The Changing Consumer&gt;Delivery Services and Quick Service Restaurants</t>
  </si>
  <si>
    <t>Online Behavior&gt;United States&gt;Intent » Auto Buyers » Type&gt;Sedan</t>
  </si>
  <si>
    <t>Online Behavior&gt;United States&gt;Finance » Grants, Scholarships and Financial Aid&gt;Study Grants and Scholarships</t>
  </si>
  <si>
    <t>Online Behavior&gt;United States&gt;Arts and Entertainment&gt;Events and Listings » Food and Beverage Events</t>
  </si>
  <si>
    <t>US » Reach » Propensity Models » Hobbies and Interest » Music » Streaming</t>
  </si>
  <si>
    <t>US » B2B » B2B Decision Maker Responsibilities » Computer Software</t>
  </si>
  <si>
    <t>US » Brand Propensities » Health » Beauty and Cosmetics » ULTA Buyer Propensity</t>
  </si>
  <si>
    <t>Toledo, Ohio</t>
  </si>
  <si>
    <t>US » Home and Garden Interests » House and Garden Merchandise Buyers</t>
  </si>
  <si>
    <t>Lotame » Offline CPG Purchasers » Product Segment</t>
  </si>
  <si>
    <t>US » Brand Propensities » Apparel » Bare Necessities Buyer Propensity</t>
  </si>
  <si>
    <t>Mobile - US » Travel » Destination » International Travelers » yes</t>
  </si>
  <si>
    <t>US » Brand Propensities » Media and Entertainment » Sony Network Entertainment International Buyer Propensity</t>
  </si>
  <si>
    <t>Travel and Tourism » Interest (Affinity) » Destinations » Europe</t>
  </si>
  <si>
    <t>Online Behavior&gt;United States&gt;Finance » Financial Planning and Management&gt;Financial Planning and Management</t>
  </si>
  <si>
    <t>mail.yahoo.com</t>
  </si>
  <si>
    <t>Online Behavior&gt;United States&gt;Beauty and Fitness&gt;Fitness</t>
  </si>
  <si>
    <t>Online Behavior&gt;United States&gt;The Changing Consumer&gt;Data For Good » Current Affairs - Social Justice</t>
  </si>
  <si>
    <t>Online Behavior&gt;United States&gt;Sports&gt;Team Sports » Rugby</t>
  </si>
  <si>
    <t>Online Behavior&gt;United States&gt;Beauty and Fitness&gt;Fashion and Style » Fashion Designers and Collections</t>
  </si>
  <si>
    <t>Online Behavior&gt;United States&gt;Beauty and Fitness&gt;Weight Loss</t>
  </si>
  <si>
    <t>Online Behavior&gt;United States&gt;Travel&gt;Travel Agencies and Services</t>
  </si>
  <si>
    <t>Online Behavior&gt;United States&gt;Validated Demographic » Gender and Age Combined&gt;Females 18-64</t>
  </si>
  <si>
    <t>Online Behavior&gt;United States&gt;Travel&gt;Specialty Travel » Agritourism</t>
  </si>
  <si>
    <t>Online Behavior&gt;United States&gt;Validated Demographic » Gender and Age Combined&gt;Females 25-64</t>
  </si>
  <si>
    <t>Online Behavior&gt;United States&gt;The Changing Consumer&gt;Home Entertaining</t>
  </si>
  <si>
    <t>Online Behavior&gt;United States&gt;Validated Demographic » Gender and Age Combined&gt;Females 18-44</t>
  </si>
  <si>
    <t>Online Behavior&gt;United States&gt;Food and Drink&gt;Restaurants</t>
  </si>
  <si>
    <t>Online Behavior&gt;United States&gt;Sports&gt;Winter Sports » Ice Skating</t>
  </si>
  <si>
    <t>US » Reach » Propensity Models » Hobbies and Interest » Sports » PGA Tour Enthusiast</t>
  </si>
  <si>
    <t>US » Sociodemographic » ConneXions Lifestage » M4 Elderly Traditionalists</t>
  </si>
  <si>
    <t>US » Reach » Propensity Models » Hobbies and Interest » Sports » NASCAR Enthusiast</t>
  </si>
  <si>
    <t>Mobile - US » Automotive » Vehicle Ownership » yes</t>
  </si>
  <si>
    <t>US » Brand Propensities » Media and Entertainment » Steam Community Buyer Propensity</t>
  </si>
  <si>
    <t>OnAudience » Interest » Travel</t>
  </si>
  <si>
    <t>US » Brand Propensities » Automotive » Tirerack.com Buyer Propensity</t>
  </si>
  <si>
    <t>Lotame » Style, Fashion &amp; Clothing » Clothing Shoppers</t>
  </si>
  <si>
    <t>Transactional » Q3 Home Entertainers</t>
  </si>
  <si>
    <t>Travel and Tourism » Interest (Affinity) » Products » Hotels and Lodging</t>
  </si>
  <si>
    <t>US » Demographic » Family » Households with 3 Adults</t>
  </si>
  <si>
    <t>Online Behavior&gt;United States&gt;Intent » Shopping&gt;Entertainment</t>
  </si>
  <si>
    <t>mapquest.com</t>
  </si>
  <si>
    <t>Online Behavior&gt;United States&gt;The Changing Consumer&gt;Personal Budgeting</t>
  </si>
  <si>
    <t>Mobile - US » Food » Restaurant » Brand » Moes Southwest Grill</t>
  </si>
  <si>
    <t>Online Behavior&gt;United States&gt;Validated Demographic » Gender and Age Combined&gt;Males 25-54</t>
  </si>
  <si>
    <t>marca.com</t>
  </si>
  <si>
    <t>Online Behavior&gt;United States&gt;Travel&gt;Business Travel</t>
  </si>
  <si>
    <t>US Financial » Likely In Market Timing » Not At All Likely to Purchase » Second House/Residence In The Next Year (Financial)</t>
  </si>
  <si>
    <t>maxroll.gg</t>
  </si>
  <si>
    <t>Online Behavior&gt;United States&gt;Hobbies and Leisure&gt;Special Occasions » Party Planning</t>
  </si>
  <si>
    <t>mayoclinic.org</t>
  </si>
  <si>
    <t>Online Behavior&gt;United States&gt;Sports&gt;Individual Sports » Skate Sports</t>
  </si>
  <si>
    <t>medical-news.org</t>
  </si>
  <si>
    <t>US » Reach » Propensity Models » Hobbies and Interest » Sports » NFL Enthusiast</t>
  </si>
  <si>
    <t>medicalnewstoday.com</t>
  </si>
  <si>
    <t>Mobile - US » Device Ownership » Tablets » yes</t>
  </si>
  <si>
    <t>US » Health and Wellbeing » Health and Wellbeing</t>
  </si>
  <si>
    <t>US » Brand Propensities » Telecom and Service Providers » Page Plus Cellular Buyer Propensity</t>
  </si>
  <si>
    <t>merriam-webster.com</t>
  </si>
  <si>
    <t>US » Reach » Propensity Models » Hobbies and Interest » Music » Listens to Pop Music</t>
  </si>
  <si>
    <t>merriam-webster.com/dictionary</t>
  </si>
  <si>
    <t>Media and Entertainment » Sports and Recreational Activities » Interest (Affinity) » Team Sports » Soccer (Football)</t>
  </si>
  <si>
    <t>Online Behavior&gt;United States&gt;B2B » Occupation&gt;ElectricalEngineer</t>
  </si>
  <si>
    <t>miamiherald.com</t>
  </si>
  <si>
    <t>Online Behavior&gt;United States&gt;Beauty and Fitness&gt;Fashion and Style</t>
  </si>
  <si>
    <t>Online Behavior&gt;United States&gt;Autos and Vehicles » Brands&gt;Honda</t>
  </si>
  <si>
    <t>microsoftcasualgames.com</t>
  </si>
  <si>
    <t>Online Behavior&gt;United States&gt;Validated Demographic » Age&gt;25-64</t>
  </si>
  <si>
    <t>US » Reach » Propensity Models » Household Consumer Expenditures » Furniture</t>
  </si>
  <si>
    <t>Louisville, Kentucky</t>
  </si>
  <si>
    <t>US » Reach » Propensity Models » Hobbies and Interest » Music » Listens to Country Music</t>
  </si>
  <si>
    <t>Online Behavior&gt;United States&gt;Intent » Shopping&gt;Wireless Providers</t>
  </si>
  <si>
    <t>milb.com</t>
  </si>
  <si>
    <t>Online Behavior&gt;United States&gt;Hobbies and Leisure&gt;Outdoors » Fishing</t>
  </si>
  <si>
    <t>mlb.com</t>
  </si>
  <si>
    <t>Online Behavior&gt;United States&gt;Autos and Vehicles » Brands&gt;Volkswagen</t>
  </si>
  <si>
    <t>Online Behavior&gt;United States&gt;Autos and Vehicles » Brands&gt;Jaguar</t>
  </si>
  <si>
    <t>US » Interest Propensities » Celebrities » Celebrity Fan Gossip</t>
  </si>
  <si>
    <t>US » Interest Propensities » Insurance » Humana</t>
  </si>
  <si>
    <t>Kargo</t>
  </si>
  <si>
    <t>US » Interest Propensities » Activities and Interests » B2B Job Search</t>
  </si>
  <si>
    <t>Online Behavior&gt;United States&gt;Autos and Vehicles » Brands&gt;Bugatti</t>
  </si>
  <si>
    <t>mobileposse.com</t>
  </si>
  <si>
    <t>Media and Entertainment » Gaming » In-Market</t>
  </si>
  <si>
    <t>moneyppl.com</t>
  </si>
  <si>
    <t>Media and Entertainment » Events and Attractions</t>
  </si>
  <si>
    <t>motor-junkie.com</t>
  </si>
  <si>
    <t>Online Behavior&gt;United States&gt;Finance » Banking&gt;Banking</t>
  </si>
  <si>
    <t>msn.com</t>
  </si>
  <si>
    <t>Online Behavior&gt;United States&gt;Finance » Credit and Lending&gt;Credit and Lending</t>
  </si>
  <si>
    <t>Online Behavior&gt;United States&gt;Finance » Investing&gt;Investing</t>
  </si>
  <si>
    <t>Online Behavior&gt;United States&gt;Beauty and Fitness&gt;Hair Care</t>
  </si>
  <si>
    <t>Online Behavior&gt;United States&gt;Life Event&gt;College Graduation</t>
  </si>
  <si>
    <t>Online Behavior&gt;United States&gt;The Changing Consumer&gt;Happy at Home</t>
  </si>
  <si>
    <t>Online Behavior&gt;United States&gt;Sports&gt;Team Sports » American Football</t>
  </si>
  <si>
    <t>Online Behavior&gt;United States&gt;Autos and Vehicles&gt;Electric and Plug-In Vehicles</t>
  </si>
  <si>
    <t>Online Behavior&gt;United States&gt;Intent » Shopping&gt;Home and Garden</t>
  </si>
  <si>
    <t>Online Behavior&gt;United States&gt;Intent » Auto Buyers » Type&gt;Truck</t>
  </si>
  <si>
    <t>Online Behavior&gt;United States&gt;Intent » Shopping&gt;Consumer Electronics » Televisions/TVs</t>
  </si>
  <si>
    <t>Online Behavior&gt;United States&gt;Intent » Services&gt;Arts and Entertainment</t>
  </si>
  <si>
    <t>Online Behavior&gt;United States&gt;Sports&gt;Individual Sports » Cycling</t>
  </si>
  <si>
    <t>Online Behavior&gt;United States&gt;Autos and Vehicles » Brands&gt;Porsche</t>
  </si>
  <si>
    <t>Online Behavior&gt;United States&gt;Beauty and Fitness&gt;Spas and Beauty Services » Massage Therapy</t>
  </si>
  <si>
    <t>Online Behavior&gt;United States&gt;Arts and Entertainment&gt;TV and Video</t>
  </si>
  <si>
    <t>Online Behavior&gt;United States&gt;Autos and Vehicles » Brands&gt;Mitsubishi</t>
  </si>
  <si>
    <t>Online Behavior&gt;United States&gt;Autos and Vehicles » Brands&gt;GM-Daewoo</t>
  </si>
  <si>
    <t>US » Demo » Age » 65+</t>
  </si>
  <si>
    <t>US » Sociodemographic » P$YCLE Premier Lifestage » Y3 Fiscal Fledglings</t>
  </si>
  <si>
    <t>OnAudience » Interest » News &amp; Magazines</t>
  </si>
  <si>
    <t>US » Brand Propensities » Electronics » RadioShack Buyer Propensity</t>
  </si>
  <si>
    <t>US » Interest Propensities » Activities and Interests » College Life</t>
  </si>
  <si>
    <t>Lotame » Social Media</t>
  </si>
  <si>
    <t>US » Reach » Propensity Models » Hobbies and Interest » Pets » Pet Enthusiast</t>
  </si>
  <si>
    <t>US » Financially in Charge » Performance Score: Top 25%</t>
  </si>
  <si>
    <t>OnAudience » Intent » Travel</t>
  </si>
  <si>
    <t>Media and Entertainment » Sports and Recreational Activities » Interest (Affinity) » Team Sports » Football (American)</t>
  </si>
  <si>
    <t>US Financial » Likely Bank Account and Services » Saving Account » Personal or Join (Financial)</t>
  </si>
  <si>
    <t>Shreveport, Louisiana</t>
  </si>
  <si>
    <t>Online Behavior&gt;United States&gt;B2B » Occupation&gt;SupplyChainManager</t>
  </si>
  <si>
    <t>my.earthlink.net</t>
  </si>
  <si>
    <t>Online Behavior&gt;United States&gt;People and Society&gt;Family and Relationships » Moms</t>
  </si>
  <si>
    <t>my.yahoo.com</t>
  </si>
  <si>
    <t>Online Behavior&gt;United States&gt;Arts and Entertainment&gt;Events and Listings » Live Sporting Events</t>
  </si>
  <si>
    <t>Online Behavior&gt;United States&gt;Intent » Financial Intent&gt;Banking</t>
  </si>
  <si>
    <t>mydailymagazine.com</t>
  </si>
  <si>
    <t>Online Behavior&gt;United States&gt;Finance » Insurance&gt;Health Insurance</t>
  </si>
  <si>
    <t>myfitnesspal.com</t>
  </si>
  <si>
    <t>Media and Entertainment » Sports and Recreational Activities » Interest (Affinity) » Olympics</t>
  </si>
  <si>
    <t>nba.com</t>
  </si>
  <si>
    <t>US » Brand Propensities » Kids Products » Disney Buyer Propensity</t>
  </si>
  <si>
    <t>nbcchicago.com</t>
  </si>
  <si>
    <t>Online Behavior&gt;United States&gt;Arts and Entertainment&gt;Arts and Entertainment</t>
  </si>
  <si>
    <t>Online Behavior&gt;United States&gt;Validated Demographic » Gender and Age Combined&gt;Males 18-34</t>
  </si>
  <si>
    <t>nbcdfw.com</t>
  </si>
  <si>
    <t>Online Behavior&gt;United States&gt;Finance » Investing&gt;Commodities and Futures Trading</t>
  </si>
  <si>
    <t>nbcmiami.com</t>
  </si>
  <si>
    <t>Online Behavior&gt;United States&gt;Autos and Vehicles&gt;Vehicle Shopping » Fuel Economy and Gas Prices</t>
  </si>
  <si>
    <t>nbcnews.com</t>
  </si>
  <si>
    <t>Online Behavior&gt;United States&gt;Travel&gt;Travel Agencies and Services » Tourist Boards and Visitor Centers</t>
  </si>
  <si>
    <t>Online Behavior&gt;United States&gt;Beauty and Fitness&gt;Fitness » Home Exercise</t>
  </si>
  <si>
    <t>Media and Entertainment » News and Current Events</t>
  </si>
  <si>
    <t>US » Interest Propensities » Activities and Interests » National News</t>
  </si>
  <si>
    <t>US » Interest Propensities » TV and Movies » Reality » Game Shows</t>
  </si>
  <si>
    <t>nbcsports.com</t>
  </si>
  <si>
    <t>Online Behavior&gt;United States&gt;Hobbies and Leisure&gt;Crafts</t>
  </si>
  <si>
    <t>news.yahoo.com</t>
  </si>
  <si>
    <t>Online Behavior&gt;United States&gt;Life Event&gt;Wedding Planning</t>
  </si>
  <si>
    <t>Online Behavior&gt;United States&gt;Validated Demographic » Gender and Age Combined&gt;Females 55-64</t>
  </si>
  <si>
    <t>Online Behavior&gt;United States&gt;Home and Garden&gt;Home Appliances</t>
  </si>
  <si>
    <t>OnAudience » Interest » Shopping</t>
  </si>
  <si>
    <t>Media and Entertainment » Sports and Recreational Activities » Interest (Affinity) » Team Sports » Baseball</t>
  </si>
  <si>
    <t>Media and Entertainment » News and Current Events » Online News Websites</t>
  </si>
  <si>
    <t>newsharper.com</t>
  </si>
  <si>
    <t>Online Behavior&gt;United States&gt;Finance » Investing&gt;Brokerages and Day Trading</t>
  </si>
  <si>
    <t>newsmemory.com</t>
  </si>
  <si>
    <t>US » Reach » Propensity Models » Luxury Store Shoppers</t>
  </si>
  <si>
    <t>Online Behavior&gt;United States&gt;Intent » Auto Buyers » Car Make&gt;Honda</t>
  </si>
  <si>
    <t>npr.org</t>
  </si>
  <si>
    <t>Media and Entertainment » Sports and Recreational Activities » Interest (Affinity) » Combat Sports</t>
  </si>
  <si>
    <t>US » Reach » Propensity Models » Travel » High Frequency Travel » Foreign Vacationer</t>
  </si>
  <si>
    <t>nsfas-applications.co.za</t>
  </si>
  <si>
    <t>Online Behavior&gt;United States&gt;Intent » Auto Buyers » Car Make&gt;Vauxhall</t>
  </si>
  <si>
    <t>nypost.com</t>
  </si>
  <si>
    <t>Online Behavior&gt;United States&gt;Intent » Travel&gt;Flights</t>
  </si>
  <si>
    <t>Online Behavior&gt;United States&gt;Home and Garden&gt;Home Furnishings</t>
  </si>
  <si>
    <t>Tech Enthusiasts</t>
  </si>
  <si>
    <t>US Interest » Computers</t>
  </si>
  <si>
    <t>US » Brand Propensities » Health » Beauty and Cosmetics » Beachbody Buyer Propensity</t>
  </si>
  <si>
    <t>Media and Entertainment » Audio and Video Streaming » Streaming Video » Interest (Affinity)</t>
  </si>
  <si>
    <t>nytimes.com</t>
  </si>
  <si>
    <t>US » Interest Propensities » Insurance » New York Life</t>
  </si>
  <si>
    <t>OnAudience » Interest » Science » Weather</t>
  </si>
  <si>
    <t>omnicalculator.com</t>
  </si>
  <si>
    <t>Mobile - US » Demographics » Finance » Rent Value » Highest Rent Value</t>
  </si>
  <si>
    <t>US » AUTO » Primary Vehicle » Owned or Leased » Company Car</t>
  </si>
  <si>
    <t>Hattiesburg-Laurel, Mississippi</t>
  </si>
  <si>
    <t>onechicagocenter.com</t>
  </si>
  <si>
    <t>Online Behavior&gt;United States&gt;Finance » Credit and Lending&gt;Credit Cards</t>
  </si>
  <si>
    <t>outlook.live.com</t>
  </si>
  <si>
    <t>Online Behavior&gt;United States&gt;The Changing Consumer&gt;Trending TV Shows</t>
  </si>
  <si>
    <t>Online Behavior&gt;United States&gt;Travel&gt;Hotels and Accommodations</t>
  </si>
  <si>
    <t>Online Behavior&gt;United States&gt;Intent » Shopping&gt;Fashion</t>
  </si>
  <si>
    <t>Online Behavior&gt;United States&gt;The Changing Consumer&gt;Natural Disasters</t>
  </si>
  <si>
    <t>Online Behavior&gt;United States&gt;Validated Demographic » Gender and Age Combined&gt;Females 25-44</t>
  </si>
  <si>
    <t>OnAudience » Interest » News</t>
  </si>
  <si>
    <t>US » Reach » Propensity Models » Online » Home Office</t>
  </si>
  <si>
    <t>US » Brand Propensities » Apparel » TOMS Buyer Propensity</t>
  </si>
  <si>
    <t>Mobile - US » Financial Services » Digital Payments » Chase Pay</t>
  </si>
  <si>
    <t>Transactional » Q3 Casual Dining Restaurant Goers</t>
  </si>
  <si>
    <t>Media and Entertainment » Sports and Recreational Activities » Interest (Affinity) » Olympics » Winter Olympics</t>
  </si>
  <si>
    <t>Mobile - US » Demographics » Finance » Rent Value » Lowest Rent Value</t>
  </si>
  <si>
    <t>US » Brand Propensities » Big Box Dollar Tree Buyer Propensity</t>
  </si>
  <si>
    <t>Mobile - US » Food » Restaurant » Brand » Chilis</t>
  </si>
  <si>
    <t>Online Behavior&gt;United States&gt;Finance » Accounting and Auditing&gt;Tax Preparation and Planning</t>
  </si>
  <si>
    <t>pandora.com</t>
  </si>
  <si>
    <t>Online Behavior&gt;United States&gt;Beauty and Fitness&gt;Fitness » Bodybuilding</t>
  </si>
  <si>
    <t>Online Behavior&gt;United States&gt;Autos and Vehicles&gt;Vehicle Parts and Accessories</t>
  </si>
  <si>
    <t>US » Brand Propensities » Food and Drug » Postmates Buyer Propensity</t>
  </si>
  <si>
    <t>Online Behavior&gt;United States&gt;Online Communities&gt;Online Goodies</t>
  </si>
  <si>
    <t>people.com</t>
  </si>
  <si>
    <t>Online Behavior&gt;United States&gt;Jobs and Education&gt;Jobs</t>
  </si>
  <si>
    <t>Online Behavior&gt;United States&gt;Intent » Auto Buyers » Category&gt;Sport Cars</t>
  </si>
  <si>
    <t>US » Reach » Propensity Models » Hobbies and Interest » Cultural Arts</t>
  </si>
  <si>
    <t>US » B2B » B2B Decision Maker Responsibilities » Internet Services</t>
  </si>
  <si>
    <t>Mobile - US » Device Ownership » Smartphones » iOS (Apple) » yes</t>
  </si>
  <si>
    <t>US » B2B » Purchase DM » Technology Services, Hardware and » or Software » I am the sole decision maker</t>
  </si>
  <si>
    <t>phys.org</t>
  </si>
  <si>
    <t>OnAudience » Interest » Education</t>
  </si>
  <si>
    <t>politico.com</t>
  </si>
  <si>
    <t>OnAudience » Intent » Software</t>
  </si>
  <si>
    <t>Online Behavior&gt;United States&gt;Home and Garden&gt;Kitchen and Dining</t>
  </si>
  <si>
    <t>poshland.com</t>
  </si>
  <si>
    <t>US » Reach » Propensity Models » Hobbies and Interest » Food and Drinks » Eats at Family Restaurants</t>
  </si>
  <si>
    <t>OnAudience » Intent » Baby &amp; Toddler » Baby Toys</t>
  </si>
  <si>
    <t>Media and Entertainment » Television (TV)</t>
  </si>
  <si>
    <t>Online Behavior&gt;United States&gt;Intent » Auto Buyers » Category&gt;Caravan</t>
  </si>
  <si>
    <t>ranker.com</t>
  </si>
  <si>
    <t>US » Reach » Propensity Models » Hobbies and Interest » Sports » Hunting Enthusiasts</t>
  </si>
  <si>
    <t>Online Behavior&gt;United States&gt;The Changing Consumer&gt;CPG</t>
  </si>
  <si>
    <t>realtor.com</t>
  </si>
  <si>
    <t>Online Behavior&gt;United States&gt;Internet and Telecom&gt;Web Apps and Online Tools</t>
  </si>
  <si>
    <t>Online Behavior&gt;United States&gt;News&gt;Local News</t>
  </si>
  <si>
    <t>Online Behavior&gt;United States&gt;Intent » Auto Buyers » Car Make&gt;Mercedes</t>
  </si>
  <si>
    <t>Online Behavior&gt;United States&gt;Sports&gt;Individual Sports » Golf</t>
  </si>
  <si>
    <t>Online Behavior&gt;United States&gt;Food and Drink&gt;Beverages » Juice</t>
  </si>
  <si>
    <t>Online Behavior&gt;United States&gt;Autos and Vehicles » Brands&gt;Isuzu</t>
  </si>
  <si>
    <t>Online Behavior&gt;United States&gt;Internet and Telecom&gt;Web Services</t>
  </si>
  <si>
    <t>Online Behavior&gt;United States&gt;Validated Demographic » Gender and Age Combined&gt;Males 18-44</t>
  </si>
  <si>
    <t>Online Behavior&gt;United States&gt;B2B » Occupation&gt;ComputerProgrammer</t>
  </si>
  <si>
    <t>US » Reach » Propensity Models » Lifestyle » Healthy Living</t>
  </si>
  <si>
    <t>US » Reach » Propensity Models » Hobbies and Interest » Sports » NHL Enthusiast</t>
  </si>
  <si>
    <t>US » Reach » Propensity Models » Hobbies and Interest » Sports » Fishing</t>
  </si>
  <si>
    <t>US » Interest Propensities » Food and Drink » American Cuisine</t>
  </si>
  <si>
    <t>US » Reach » Propensity Models » Finance » Credit » Debit Card » Store Credit Card User</t>
  </si>
  <si>
    <t>US » Brand Propensities » Apparel » Shoebuy.com Buyer Propensity</t>
  </si>
  <si>
    <t>Travel and Tourism » In-Market</t>
  </si>
  <si>
    <t>US » Interest Propensities » TV and Movies » Network TV</t>
  </si>
  <si>
    <t>US » Sociodemographic » P$YCLE Premier Lifestage » F4 Working-Class USA</t>
  </si>
  <si>
    <t>US » B2B » B2B Decision Maker Responsibilities » Office Services or Moving</t>
  </si>
  <si>
    <t>Telecommunications and Mobile Tech » Mobile Devices and Connected Technology</t>
  </si>
  <si>
    <t>US Home » Property Type » Single</t>
  </si>
  <si>
    <t>US Health and Fitness » Interest » Exercise » Health</t>
  </si>
  <si>
    <t>OnAudience » Interest » Arts &amp; Entertainment » Movies</t>
  </si>
  <si>
    <t>OnAudience » Interest » Arts &amp; Entertainment</t>
  </si>
  <si>
    <t>redfin.com</t>
  </si>
  <si>
    <t>Online Behavior&gt;United States&gt;Validated Demographic » Age&gt;18 or older</t>
  </si>
  <si>
    <t>reference.com</t>
  </si>
  <si>
    <t>US » Multibuyer Behaviors » Entertainment » Pastimes Multibuyer</t>
  </si>
  <si>
    <t>rent.com</t>
  </si>
  <si>
    <t>US » Sociodemographic » PRIZM Premier Social » C2 City Centers</t>
  </si>
  <si>
    <t>Lotame » Personal Finance » Stocks</t>
  </si>
  <si>
    <t>repairlinkshop.com</t>
  </si>
  <si>
    <t>Online Behavior&gt;United States&gt;Autos and Vehicles » Brands&gt;Citroen</t>
  </si>
  <si>
    <t>Little Rock-Pine Bluff, Arkansas</t>
  </si>
  <si>
    <t>reuters.com</t>
  </si>
  <si>
    <t>OnAudience » Intent » Electronics » Video Game Consoles</t>
  </si>
  <si>
    <t>Online Behavior&gt;United States&gt;Sports&gt;Team Sports » Baseball</t>
  </si>
  <si>
    <t>rollingstone.com</t>
  </si>
  <si>
    <t>Online Behavior&gt;United States&gt;Beauty and Fitness&gt;Fitness » Gyms and Health Clubs</t>
  </si>
  <si>
    <t>US » Reach » Propensity Models » Hobbies and Interest » Sports » Plays Tennis</t>
  </si>
  <si>
    <t>Lotame » Style, Fashion &amp; Clothing</t>
  </si>
  <si>
    <t>rvtrader.com</t>
  </si>
  <si>
    <t>Online Behavior&gt;United States&gt;Intent » Travel&gt;Graduation Trip</t>
  </si>
  <si>
    <t>sallysbakingaddiction.com</t>
  </si>
  <si>
    <t>Lotame » Online Shoppers » Online Shoppers</t>
  </si>
  <si>
    <t>sciencealert.com</t>
  </si>
  <si>
    <t>US » Reach » Propensity Models » Young Adult Clothing Shoppers</t>
  </si>
  <si>
    <t>sciencesensei.com</t>
  </si>
  <si>
    <t>Purchase-Based</t>
  </si>
  <si>
    <t>scitechdaily.com</t>
  </si>
  <si>
    <t>US » Reach » Propensity Models » Online » Electronics and Gadgets</t>
  </si>
  <si>
    <t>screenrant.com</t>
  </si>
  <si>
    <t>US » Interest Propensities » Music » Classic Rock</t>
  </si>
  <si>
    <t>OnAudience » Interest » Social life</t>
  </si>
  <si>
    <t>US Travel » Likely Business Travel » Number of Nights Stayed » 0 Nights</t>
  </si>
  <si>
    <t>US »Price-Driven Traditionalist Audience</t>
  </si>
  <si>
    <t>Online Behavior&gt;United States&gt;Intent » Travel&gt;Luxury Travel</t>
  </si>
  <si>
    <t>seedsgames.com</t>
  </si>
  <si>
    <t>Media and Entertainment » Television (TV) » Viewership » TV Genres » Drama</t>
  </si>
  <si>
    <t>semana.com</t>
  </si>
  <si>
    <t>US » Sociodemographic » ConneXions Lifestage » Y2 Emerging Techies</t>
  </si>
  <si>
    <t>shareably.net</t>
  </si>
  <si>
    <t>US » Automotive » Auto Loyalists and Defectors » Auto Make Defectors</t>
  </si>
  <si>
    <t>si.com</t>
  </si>
  <si>
    <t>Online Behavior&gt;United States&gt;Online Communities&gt;Blogging Resources and Services</t>
  </si>
  <si>
    <t>signin.ebay.com</t>
  </si>
  <si>
    <t>US » Brand Propensities » Electronics » Crutchfield Buyer Propensity</t>
  </si>
  <si>
    <t>Online Behavior&gt;United States&gt;Intent » Auto Buyers » Car Make&gt;Subaru</t>
  </si>
  <si>
    <t>signupgenius.com</t>
  </si>
  <si>
    <t>Online Behavior&gt;United States&gt;Finance » Grants, Scholarships and Financial Aid&gt;Government Grants</t>
  </si>
  <si>
    <t>Online Behavior&gt;United States&gt;Autos and Vehicles » Brands&gt;Mini</t>
  </si>
  <si>
    <t>Online Behavior&gt;United States&gt;Autos and Vehicles » Brands&gt;Buick</t>
  </si>
  <si>
    <t>US Financial » Likely In Market Timing » Not At All Likely to Purchase » First Home/Residence In The Next Year (Financial)</t>
  </si>
  <si>
    <t>Transactional » Q3 Gardening Shoppers</t>
  </si>
  <si>
    <t>Online Behavior&gt;United States&gt;Travel&gt;Tourist Destinations » Historical Sites and Buildings</t>
  </si>
  <si>
    <t>slickdeals.net</t>
  </si>
  <si>
    <t>Online Behavior&gt;United States&gt;The Changing Consumer&gt;Telehealth</t>
  </si>
  <si>
    <t>Online Behavior&gt;United States&gt;Travel&gt;Carpooling and Vehicle Sharing</t>
  </si>
  <si>
    <t>Online Behavior&gt;United States&gt;Law and Government&gt;Government</t>
  </si>
  <si>
    <t>US » B2B » B2B Decision Maker Responsibilities » Security Services</t>
  </si>
  <si>
    <t>OnAudience » Intent</t>
  </si>
  <si>
    <t>US Financial » Likely Credit Card » Behavior » Used for Personal Purposes</t>
  </si>
  <si>
    <t>US » Demographic » Family » Male Head of Household</t>
  </si>
  <si>
    <t>US » Reach » Propensity Models » Lifestyle » Charities » Contributes by Volunteering</t>
  </si>
  <si>
    <t>sneakertoast.com</t>
  </si>
  <si>
    <t>OnAudience » Interest » Pets</t>
  </si>
  <si>
    <t>soaps.sheknows.com</t>
  </si>
  <si>
    <t>OnAudience » Interest » Technology &amp; Computing » Email</t>
  </si>
  <si>
    <t>sporcle.com</t>
  </si>
  <si>
    <t>Online Behavior&gt;United States&gt;Autos and Vehicles » Brands&gt;Lexus</t>
  </si>
  <si>
    <t>sportpirate.com</t>
  </si>
  <si>
    <t>Online Behavior&gt;United States&gt;The Changing Consumer&gt;Streaming Services</t>
  </si>
  <si>
    <t>sports.yahoo.com</t>
  </si>
  <si>
    <t>Online Behavior&gt;United States&gt;Autos and Vehicles » Brands&gt;Pontiac</t>
  </si>
  <si>
    <t>Online Behavior&gt;United States&gt;Home and Garden&gt;Bed and Bath</t>
  </si>
  <si>
    <t>streetinsider.com</t>
  </si>
  <si>
    <t>Media and Entertainment » Connected TV and Over-the-Top (CTV and OTT)</t>
  </si>
  <si>
    <t>US » B2B » B2B Decision Maker Responsibilities » Television providers » services</t>
  </si>
  <si>
    <t>US » B2B » Purchase DM » Technology Services, Hardware and » or Software » I make the final decision with input from staff » management</t>
  </si>
  <si>
    <t>taboolanews.com</t>
  </si>
  <si>
    <t>Online Behavior&gt;United States&gt;Intent » Auto Buyers » Category&gt;Van</t>
  </si>
  <si>
    <t>tasteofhome.com</t>
  </si>
  <si>
    <t>Online Behavior&gt;United States&gt;B2B » Occupation&gt;Broker</t>
  </si>
  <si>
    <t>tastesbetterfromscratch.com</t>
  </si>
  <si>
    <t>Online Behavior&gt;United States&gt;The Changing Consumer&gt;DIY</t>
  </si>
  <si>
    <t>techradar.com</t>
  </si>
  <si>
    <t>US » Reach » Propensity Models » Hobbies and Interest » Sports » Canoeing » Kayaking</t>
  </si>
  <si>
    <t>the-sun.com</t>
  </si>
  <si>
    <t>Online Behavior&gt;United States&gt;Autos and Vehicles » Brands&gt;Nissan</t>
  </si>
  <si>
    <t>Online Behavior&gt;United States&gt;Finance » Banking&gt;Debit and Checking Services</t>
  </si>
  <si>
    <t>OnAudience » Interest » Society</t>
  </si>
  <si>
    <t>Online Behavior&gt;United States&gt;Autos and Vehicles » Brands&gt;Fiat</t>
  </si>
  <si>
    <t>Mobile - US » Automotive » Repair &amp; Oil Change » Intend</t>
  </si>
  <si>
    <t>US » Home Renovation » Home Renovators</t>
  </si>
  <si>
    <t>thebigmansworld.com</t>
  </si>
  <si>
    <t>Online Behavior&gt;United States&gt;News&gt;Politics</t>
  </si>
  <si>
    <t>thefinancechatter.com</t>
  </si>
  <si>
    <t>Online Behavior&gt;United States&gt;Life Event&gt;Job Search</t>
  </si>
  <si>
    <t>thegamer.com</t>
  </si>
  <si>
    <t>Online Behavior&gt;United States&gt;Food and Drink&gt;Restaurants » Fine Dining</t>
  </si>
  <si>
    <t>thehulltruth.com</t>
  </si>
  <si>
    <t>US » Brand Propensities » Apparel » Lady Foot Locker Buyer Propensity</t>
  </si>
  <si>
    <t>thekrazycouponlady.com</t>
  </si>
  <si>
    <t>US » Demographic » Household Income $50k+</t>
  </si>
  <si>
    <t>therighthairstyles.com</t>
  </si>
  <si>
    <t>Mobile - US » Food » Restaurant » Brand » Red Lobster</t>
  </si>
  <si>
    <t>thesaltymarshmallow.com</t>
  </si>
  <si>
    <t>US » B2B » B2B Decision Maker Responsibilities » Print, Copy or Photo Services</t>
  </si>
  <si>
    <t>thesaurus.com</t>
  </si>
  <si>
    <t>Online Behavior&gt;United States&gt;Beauty and Fitness&gt;Face and Body Care » Hygiene and Toiletries</t>
  </si>
  <si>
    <t>Online Behavior&gt;United States&gt;Finance » Banking&gt;Savings Accounts</t>
  </si>
  <si>
    <t>Online Behavior&gt;United States&gt;Validated Demographic » Gender and Age Combined&gt;Males 25-64</t>
  </si>
  <si>
    <t>Mobile - US » Gamers » Online » Users</t>
  </si>
  <si>
    <t>US » Interest Propensities » Activities and Interests » Buying and Selling Homes » Real Estate</t>
  </si>
  <si>
    <t>OnAudience » Interest » Shopping » Luxurious Brands</t>
  </si>
  <si>
    <t>Online Behavior&gt;United States&gt;Validated Demographic » Gender and Age Combined&gt;Males 55-64</t>
  </si>
  <si>
    <t>timeanddate.com</t>
  </si>
  <si>
    <t>Restaurants</t>
  </si>
  <si>
    <t>OnAudience » Interest » Hobbies &amp; Interests » Art</t>
  </si>
  <si>
    <t>Online Behavior&gt;United States&gt;Autos and Vehicles » Brands&gt;Peugeot</t>
  </si>
  <si>
    <t>todaysnyc.com</t>
  </si>
  <si>
    <t>OnAudience » Interest</t>
  </si>
  <si>
    <t>tomsguide.com</t>
  </si>
  <si>
    <t>Real Estate » Property Type&gt; Residential</t>
  </si>
  <si>
    <t>Media Source » LBDigital » Open For Business B2B</t>
  </si>
  <si>
    <t>Online Behavior&gt;United States&gt;Life Event&gt;Home Buying</t>
  </si>
  <si>
    <t>topclassactions.com</t>
  </si>
  <si>
    <t>OnAudience » Intent » Baby &amp; Toddler</t>
  </si>
  <si>
    <t>Online Behavior&gt;United States&gt;Beauty and Fitness&gt;Fitness » Fitness Equipment and Accessories</t>
  </si>
  <si>
    <t>travelerdreams.com</t>
  </si>
  <si>
    <t>US Buying Channel Preference » Online</t>
  </si>
  <si>
    <t>Online Behavior&gt;United States&gt;Validated Demographic » Age&gt;65 or older</t>
  </si>
  <si>
    <t>tripadvisor.com</t>
  </si>
  <si>
    <t>US »Made In America Audience</t>
  </si>
  <si>
    <t>upworthy.com</t>
  </si>
  <si>
    <t>Online Behavior&gt;United States&gt;Intent » Shopping&gt;Drug Stores » Walgreens</t>
  </si>
  <si>
    <t>usatoday.com</t>
  </si>
  <si>
    <t>Online Behavior&gt;United States&gt;Validated Demographic » Gender and Age Combined&gt;Males 25 or older</t>
  </si>
  <si>
    <t>Online Behavior&gt;United States&gt;Intent » Auto Buyers » Type&gt;Crossover</t>
  </si>
  <si>
    <t>Online Behavior&gt;United States&gt;Intent » Auto Buyers » Car Make&gt;Peugeot</t>
  </si>
  <si>
    <t>Purchase Behaviors » Q2 Spring Cleaners</t>
  </si>
  <si>
    <t>Mobile - US » Automotive » Vehicle Ownership » Brand » BMW</t>
  </si>
  <si>
    <t>uscellular.com</t>
  </si>
  <si>
    <t>Mobile - US » Food » Restaurant » Brand » Krispy Kreme</t>
  </si>
  <si>
    <t>usnews.com</t>
  </si>
  <si>
    <t>Online Behavior&gt;United States&gt;Arts and Entertainment&gt;Events and Listings » Concerts and Music Festivals</t>
  </si>
  <si>
    <t>usssa.com</t>
  </si>
  <si>
    <t>Online Behavior&gt;United States&gt;Home and Garden&gt;Yard and Patio</t>
  </si>
  <si>
    <t>w3schools.com</t>
  </si>
  <si>
    <t>US » Sociodemographic » PRIZM Premier Lifestage » F2 Young Accumulators</t>
  </si>
  <si>
    <t>OnAudience » Interest » Food &amp; Drink</t>
  </si>
  <si>
    <t>US » Brand Propensities » Travel » MGM Resorts International Buyer Propensity</t>
  </si>
  <si>
    <t>Online Behavior&gt;United States&gt;Law and Government&gt;Legal</t>
  </si>
  <si>
    <t>washingtonpost.com</t>
  </si>
  <si>
    <t>Online Behavior&gt;United States&gt;Sports&gt;College Sports</t>
  </si>
  <si>
    <t>weather.com</t>
  </si>
  <si>
    <t>Online Behavior&gt;United States&gt;B2B » Occupation&gt;Entrepreneur</t>
  </si>
  <si>
    <t>Online Behavior&gt;United States&gt;Food and Drink&gt;Cooking and Recipes</t>
  </si>
  <si>
    <t>Online Behavior&gt;United States&gt;Online Communities&gt;Dating and Personals</t>
  </si>
  <si>
    <t>Online Behavior&gt;United States&gt;Intent » Shopping&gt;CPG� Home Care</t>
  </si>
  <si>
    <t>Online Behavior&gt;United States&gt;Intent » Financial Intent&gt;Insurance » Auto</t>
  </si>
  <si>
    <t>Online Behavior&gt;United States&gt;Intent » Auto Buyers » Car Make&gt;Jeep</t>
  </si>
  <si>
    <t>Online Behavior&gt;United States&gt;Travel&gt;Specialty Travel</t>
  </si>
  <si>
    <t>Online Behavior&gt;United States&gt;Hobbies and Leisure&gt;Clubs and Organizations</t>
  </si>
  <si>
    <t>Online Behavior&gt;United States&gt;Autos and Vehicles » Brands&gt;Kia</t>
  </si>
  <si>
    <t>Online Behavior&gt;United States&gt;Internet and Telecom&gt;Search Engines</t>
  </si>
  <si>
    <t>Online Behavior&gt;United States&gt;Internet and Telecom&gt;Web Portals</t>
  </si>
  <si>
    <t>Online Behavior&gt;United States&gt;Validated Demographic » Age&gt;25-54</t>
  </si>
  <si>
    <t>Online Behavior&gt;United States&gt;Hobbies and Leisure&gt;Water Activities</t>
  </si>
  <si>
    <t>Online Behavior&gt;United States&gt;Finance » Insurance&gt;Travel Insurance</t>
  </si>
  <si>
    <t>Online Behavior&gt;United States&gt;Intent » Services&gt;Restaurants</t>
  </si>
  <si>
    <t>Online Behavior&gt;United States&gt;Intent » Travel&gt;Future Travel</t>
  </si>
  <si>
    <t>Online Behavior&gt;United States&gt;Intent » Shopping&gt;CPG� Cosmetics</t>
  </si>
  <si>
    <t>Online Behavior&gt;United States&gt;Travel&gt;Travel Guides and Travelogues</t>
  </si>
  <si>
    <t>Online Behavior&gt;United States&gt;The Changing Consumer&gt;Pet Adoption</t>
  </si>
  <si>
    <t>Media and Entertainment</t>
  </si>
  <si>
    <t>Retail</t>
  </si>
  <si>
    <t>US » Reach » Propensity Models » Hobbies and Interest » Sports » Boating</t>
  </si>
  <si>
    <t>US » Financially in Charge » Performance Score: Top 50%</t>
  </si>
  <si>
    <t>US » Reach » Propensity Models » Online » Pets</t>
  </si>
  <si>
    <t>US » Interest Propensities » Insurance » Lincoln Heritage</t>
  </si>
  <si>
    <t>Real Estate » Lot Size » Cozy Outdoor Living Space (Less than  an Acre)</t>
  </si>
  <si>
    <t>US Demographic » Age » Specialty Age Range » 21+</t>
  </si>
  <si>
    <t>US Mail Order Buyer</t>
  </si>
  <si>
    <t>US » Brand Propensities » Big Box Dollar General Buyer Propensity</t>
  </si>
  <si>
    <t>OnAudience » Interest » News » International News</t>
  </si>
  <si>
    <t>Mobile Audience » Lifestyle » Arts Enthusiasts</t>
  </si>
  <si>
    <t>US » Interest Propensities » Music » Hip Hop and Rap</t>
  </si>
  <si>
    <t>Lotame » Travel » Thanksgiving Travel</t>
  </si>
  <si>
    <t>Cincinnati, Ohio</t>
  </si>
  <si>
    <t>US » Sociodemographic » ConneXions Lifestage » F2 Suburban Spenders</t>
  </si>
  <si>
    <t>Travel and Tourism » Interest (Affinity) » Destinations » Africa</t>
  </si>
  <si>
    <t>Purchase-Based » Categories » Office Supplies Buyers</t>
  </si>
  <si>
    <t>Online Behavior&gt;United States&gt;Sports&gt;Extreme Sports</t>
  </si>
  <si>
    <t>webmd.com</t>
  </si>
  <si>
    <t>US Financial » Likely Attitude and Behavior » Completely Disagree » When I Find A Financial Product/Service I Like I Typically Recommend It To</t>
  </si>
  <si>
    <t>People I Know (Financial)</t>
  </si>
  <si>
    <t>Online Behavior&gt;United States&gt;Intent » Auto Buyers&gt;New</t>
  </si>
  <si>
    <t>whatismyipaddress.com</t>
  </si>
  <si>
    <t>Online Behavior&gt;United States&gt;The Changing Consumer&gt;Home Learning</t>
  </si>
  <si>
    <t>Online Behavior&gt;United States&gt;B2B » Occupation&gt;PropertyManager</t>
  </si>
  <si>
    <t>US » Entertainment and Pastimes » Entertainment and Pastimes</t>
  </si>
  <si>
    <t>Travel</t>
  </si>
  <si>
    <t>US » AUTO » Auto Car Purchase Next Year » Yes</t>
  </si>
  <si>
    <t>US Financial » Method of Payment » Other</t>
  </si>
  <si>
    <t>Online Behavior&gt;United States&gt;Arts and Entertainment&gt;Events and Listings » Event Ticket Sales</t>
  </si>
  <si>
    <t>wikihow.com</t>
  </si>
  <si>
    <t>Online Behavior&gt;United States&gt;Intent » Travel&gt;Travel</t>
  </si>
  <si>
    <t>US »Quality-First Shopper Audience</t>
  </si>
  <si>
    <t>US Demographic » Preferred Language » Non-Hispanic</t>
  </si>
  <si>
    <t>Online Behavior&gt;United States&gt;News&gt;Weather</t>
  </si>
  <si>
    <t>Mobile - US » Sports » Basketball » NCAA College Basketball</t>
  </si>
  <si>
    <t>wizofawes.com</t>
  </si>
  <si>
    <t>Media and Entertainment » Television (TV) » Viewership</t>
  </si>
  <si>
    <t>womenshealthmag.com</t>
  </si>
  <si>
    <t>Online Behavior&gt;United States&gt;Intent » Shopping&gt;Home Improvement</t>
  </si>
  <si>
    <t>wordunscrambler.me</t>
  </si>
  <si>
    <t>US » Interest Propensities » Activities and Interests » Ecommerce</t>
  </si>
  <si>
    <t>wsj.com</t>
  </si>
  <si>
    <t>Online Behavior&gt;United States&gt;Autos and Vehicles » Brands&gt;Vauxhall-Opel</t>
  </si>
  <si>
    <t>wsmv.com</t>
  </si>
  <si>
    <t>Media and Entertainment » Movies » Enthusiasts</t>
  </si>
  <si>
    <t>wsvn.com</t>
  </si>
  <si>
    <t>OnAudience » Interest » Technology &amp; Computing</t>
  </si>
  <si>
    <t>wunderground.com</t>
  </si>
  <si>
    <t>Media and Entertainment » Audio and Video Streaming » Streaming Video</t>
  </si>
  <si>
    <t>Online Behavior&gt;United States&gt;Intent » Travel&gt;Budget Travel</t>
  </si>
  <si>
    <t>yachtworld.com</t>
  </si>
  <si>
    <t>Online Behavior&gt;United States&gt;Beauty and Fitness&gt;Spas and Beauty Services</t>
  </si>
  <si>
    <t>yahoo.com</t>
  </si>
  <si>
    <t>Online Behavior&gt;United States&gt;Finance » Accounting and Auditing&gt;Accounting and Auditing</t>
  </si>
  <si>
    <t>Online Behavior&gt;United States&gt;Life Event&gt;University Graduation</t>
  </si>
  <si>
    <t>Online Behavior&gt;United States&gt;Life Event&gt;College Applications</t>
  </si>
  <si>
    <t>Online Behavior&gt;United States&gt;Games&gt;Arcade and Coin-Op Games</t>
  </si>
  <si>
    <t>Online Behavior&gt;United States&gt;Life Event&gt;Movers</t>
  </si>
  <si>
    <t>Online Behavior&gt;United States&gt;Intent » Services&gt;Pets</t>
  </si>
  <si>
    <t>Online Behavior&gt;United States&gt;Hobbies and Leisure&gt;Special Occasions » Holidays and Seasonal Events</t>
  </si>
  <si>
    <t>Online Behavior&gt;United States&gt;The Changing Consumer&gt;Virtual Events</t>
  </si>
  <si>
    <t>Online Behavior&gt;United States&gt;Beauty and Fitness&gt;Beauty Pageants</t>
  </si>
  <si>
    <t>Online Behavior&gt;United States&gt;Autos and Vehicles » Brands&gt;Aston Martin</t>
  </si>
  <si>
    <t>US » Reach » Propensity Models » Hobbies and Interest » Books » E-Book Reader</t>
  </si>
  <si>
    <t>US » AUTO » Decision Maker for Auto Purchase » I was the sole decision-maker</t>
  </si>
  <si>
    <t>US » B2B » B2B Decision Maker Responsibilities » Purchasing Vehicles or Automobile Services</t>
  </si>
  <si>
    <t>Media and Entertainment » Audio and Video Streaming » Streaming Video » Interest (Affinity) » Streaming Services</t>
  </si>
  <si>
    <t>Mobile - US » Demographics » Education » High Education Achievement</t>
  </si>
  <si>
    <t>Media and Entertainment » Sports and Recreational Activities » Interest (Affinity) » Individual Sports</t>
  </si>
  <si>
    <t>US » Interest Propensities » TV and Movies » Drama</t>
  </si>
  <si>
    <t>US » Interest Propensities » Insurance » Transamerica</t>
  </si>
  <si>
    <t>Media &amp; Entertainment</t>
  </si>
  <si>
    <t>US » Brand Propensities » Apparel » The Men's Wearhouse Buyer Propensity</t>
  </si>
  <si>
    <t>Travel and Tourism » Interest (Affinity) » Products » Air Travel</t>
  </si>
  <si>
    <t>OnAudience » Interest » Technology &amp; Computing » Entertainment</t>
  </si>
  <si>
    <t>US » Brand Propensities » Restaurants and Dining » Seamless Buyer Propensity</t>
  </si>
  <si>
    <t>Mobile - US » Sports » Motor Sports » NASCAR</t>
  </si>
  <si>
    <t>US » Reach » Propensity Models » Hobbies and Interest » Food and Drinks » Coffee Connoisseurs</t>
  </si>
  <si>
    <t>US » Demographic » Family » Households with 2 Adults</t>
  </si>
  <si>
    <t>US » Interest Propensities » Brands » Big Box Retail</t>
  </si>
  <si>
    <t>yellowpages.com</t>
  </si>
  <si>
    <t>Travel and Tourism » Interest (Affinity)</t>
  </si>
  <si>
    <t>US » Brand Propensities » Media and Entertainment » pokerstars.net Buyer Propensity</t>
  </si>
  <si>
    <t>Online Behavior&gt;United States&gt;Intent » Shopping&gt;Pet Food » Dog</t>
  </si>
  <si>
    <t>yourdailysportfix.com</t>
  </si>
  <si>
    <t>Online Behavior&gt;United States&gt;B2B » Occupation&gt;Architect</t>
  </si>
  <si>
    <t>Online Behavior&gt;United States&gt;Validated Demographic » Gender&gt;Female</t>
  </si>
  <si>
    <t>yourroyals.com</t>
  </si>
  <si>
    <t>Online Behavior&gt;United States&gt;Beauty and Fitness&gt;Face and Body Care » Make-Up and Cosmetics</t>
  </si>
  <si>
    <t>zdnet.com</t>
  </si>
  <si>
    <t>US » Multibuyer Behaviors » Club » Continuity Buyers</t>
  </si>
  <si>
    <t>Online Behavior&gt;United States&gt;Travel&gt;Tourist Destinations » Theme Parks</t>
  </si>
  <si>
    <t>zillow.com</t>
  </si>
  <si>
    <t>Online Behavior&gt;United States&gt;Food and Drink&gt;Beverages » Beer</t>
  </si>
  <si>
    <t>Online Behavior&gt;United States&gt;Arts and Entertainment&gt;Events and Listings » Expos and Conventions</t>
  </si>
  <si>
    <t>US » Reach » Sociodemographic » Household Income » $50,000-$74,999</t>
  </si>
  <si>
    <t>US » Brand Propensities » Automotive » Ford Credit Buyer Propensity</t>
  </si>
  <si>
    <t>US Technology » Social Media » Likely Behavior » Heavy Facebook User</t>
  </si>
  <si>
    <t>US » B2B » B2B Decision Maker Responsibilities » Real Estate Services</t>
  </si>
  <si>
    <t>Transactional » Q3 Fashion Shoppers</t>
  </si>
  <si>
    <t>Lotame » Style, Fashion &amp; Clothing » Men's Clothing Shoppers</t>
  </si>
  <si>
    <t>zone.msn.com</t>
  </si>
  <si>
    <t>Creative Size</t>
  </si>
  <si>
    <t>Online Behavior&gt;United States&gt;Validated Demographic &gt; Gender and Age Combined&gt;Females 25 or older</t>
  </si>
  <si>
    <t>300x250</t>
  </si>
  <si>
    <t>Online Behavior&gt;United States&gt;Finance &gt; Financial Planning and Management&gt;Retirement and Pension</t>
  </si>
  <si>
    <t>320x50</t>
  </si>
  <si>
    <t>Online Behavior&gt;United States&gt;Hobbies and Leisure&gt;Outdoors &gt; Equestrian</t>
  </si>
  <si>
    <t>Online Behavior&gt;United States&gt;Intent &gt; Auto Buyers &gt; Car Make&gt;Audi Q</t>
  </si>
  <si>
    <t>Online Behavior&gt;United States&gt;Beauty and Fitness&gt;Fitness &gt; Fitness Instruction and Personal Training</t>
  </si>
  <si>
    <t>Online Behavior&gt;United States&gt;Autos and Vehicles &gt; Brands&gt;Jeep</t>
  </si>
  <si>
    <t>Online Behavior&gt;United States&gt;Autos and Vehicles &gt; Brands&gt;Mercedes-Benz</t>
  </si>
  <si>
    <t>Online Behavior&gt;United States&gt;Validated Demographic &gt; Gender and Age Combined&gt;Males 18-54</t>
  </si>
  <si>
    <t>Online Behavior&gt;United States&gt;Validated Demographic &gt; Age&gt;55-64</t>
  </si>
  <si>
    <t>US &gt; Interest Propensities &gt; Brands &gt; Quick Service Restaurants</t>
  </si>
  <si>
    <t>US &gt; B2B &gt; B2B Decision Maker Responsibilities &gt; Purchasing Utilities</t>
  </si>
  <si>
    <t>US &gt; Interest Propensities &gt; TV and Movies &gt; Sports TV</t>
  </si>
  <si>
    <t>Real Estate &gt; Occupancy &gt; Owner Occupied</t>
  </si>
  <si>
    <t>US Financial &gt; Likely Credit Card &gt; Card in Own Name &gt; Any major Credit/Debit Card (Financial)</t>
  </si>
  <si>
    <t>OnAudience &gt; Intent &gt; Electronics &gt; Video &gt; Televisions</t>
  </si>
  <si>
    <t>Online Behavior&gt;United States&gt;Arts and Entertainment&gt;Events and Listings &gt; Bars, Clubs and Nightlife</t>
  </si>
  <si>
    <t>US &gt; Interest Propensities &gt; Activities and Interests &gt; Local News</t>
  </si>
  <si>
    <t>US &gt; Reach &gt; Sociodemographic &gt; Dwelling Type &gt; Multi-family Dwelling Unit</t>
  </si>
  <si>
    <t>300x50</t>
  </si>
  <si>
    <t>OnAudience &gt; Intent &gt; Software &gt; Video Game Software</t>
  </si>
  <si>
    <t>Online Behavior&gt;United States&gt;B2B &gt; Occupation&gt;Musician</t>
  </si>
  <si>
    <t>Lotame &gt; Travel &gt; Summer Travel</t>
  </si>
  <si>
    <t>US &gt; Home and Garden Interests &gt; Cooking &gt; Food Enthusiasts</t>
  </si>
  <si>
    <t>US &gt; Demo &gt; Age &gt; 55-64</t>
  </si>
  <si>
    <t>Online Behavior&gt;United States&gt;Intent &gt; Auto Buyers &gt; Type&gt;Luxury</t>
  </si>
  <si>
    <t>US &gt; Brand Propensities &gt; Media and Entertainment &gt; wwe.com Buyer Propensity</t>
  </si>
  <si>
    <t>Online Behavior&gt;United States&gt;Sports&gt;Sports League &gt; NFL</t>
  </si>
  <si>
    <t>Online Behavior&gt;United States&gt;Intent &gt; Auto Buyers &gt; Car Make&gt;Volkswagen</t>
  </si>
  <si>
    <t>US &gt; B2B &gt; B2B Decision Maker Responsibilities &gt; Financial Services</t>
  </si>
  <si>
    <t>Online Behavior&gt;United States&gt;Sports&gt;Team Sports &gt; Basketball</t>
  </si>
  <si>
    <t>US &gt; Interest Propensities &gt; Music &gt; Country</t>
  </si>
  <si>
    <t>Media and Entertainment &gt; Sports and Recreational Activities &gt; Interest (Affinity) &gt; Team Sports &gt; Baseball &gt; Major League Baseball (MLB)</t>
  </si>
  <si>
    <t>Online Behavior&gt;United States&gt;Beauty and Fitness&gt;Face and Body Care &gt; Skin and Nail Care</t>
  </si>
  <si>
    <t>US &gt; Interest Propensities &gt; Activities and Interests &gt; Financial Aid</t>
  </si>
  <si>
    <t>Media and Entertainment &gt; Sports and Recreational Activities &gt; Interest (Affinity) &gt; Olympics &gt; Summer Olympics</t>
  </si>
  <si>
    <t>US &gt; Demographic &gt; Family &gt; Female Head of Household</t>
  </si>
  <si>
    <t>Online Behavior&gt;United States&gt;Sports&gt;Sports League &gt; MLB</t>
  </si>
  <si>
    <t>Online Behavior&gt;United States&gt;Autos and Vehicles &gt; Brands&gt;Dodge</t>
  </si>
  <si>
    <t>US &gt; Brand Propensities &gt; Travel &gt; Sandals Resorts Buyer Propensity</t>
  </si>
  <si>
    <t>Mobile - US &gt; Shopping &gt; Brand &gt; Old Navy</t>
  </si>
  <si>
    <t>OnAudience &gt; Intent &gt; Animals &amp; Pet</t>
  </si>
  <si>
    <t>US &gt; Multibuyer Behaviors &gt; Paid with Credit Card</t>
  </si>
  <si>
    <t>US &gt; Response Performance &gt; Direct Marketing Responders</t>
  </si>
  <si>
    <t>Online Behavior&gt;United States&gt;Finance &gt; Insurance&gt;Home Insurance</t>
  </si>
  <si>
    <t>US &gt; Reach &gt; Sociodemographic &gt; Dwelling Size &gt; 1 Unit</t>
  </si>
  <si>
    <t>Online Behavior&gt;United States&gt;B2B &gt; Occupation&gt;MechanicalEngineer</t>
  </si>
  <si>
    <t>US &gt; Interest Propensities &gt; Insurance &gt; MassMutual</t>
  </si>
  <si>
    <t>US &gt; Premium Gender &gt; Premium Gender &gt; Males</t>
  </si>
  <si>
    <t>US &gt; Reach &gt; Propensity Models &gt; Hobbies and Interest &gt; Food and Drinks &gt; Eats at Fast Food Restaurants</t>
  </si>
  <si>
    <t>Online Behavior&gt;United States&gt;Travel&gt;Specialty Travel &gt; Adventure Travel</t>
  </si>
  <si>
    <t>Online Behavior&gt;United States&gt;Travel&gt;Tourist Destinations &gt; Zoos-Aquariums-Preserves</t>
  </si>
  <si>
    <t>Online Behavior&gt;United States&gt;Sports&gt;Sports League &gt; NBA</t>
  </si>
  <si>
    <t>Online Behavior&gt;United States&gt;Finance &gt; Investing&gt;Derivatives</t>
  </si>
  <si>
    <t>Online Behavior&gt;United States&gt;Autos and Vehicles &gt; Brands&gt;Ferrari</t>
  </si>
  <si>
    <t>US &gt; B2B &gt; Purchase DM &gt; Technology Services, Hardware and &gt; or Software &gt; I have no input into the final decision</t>
  </si>
  <si>
    <t>US &gt; Reach &gt; Propensity Models &gt; Hobbies and Interest &gt; Food and Drinks &gt; Wine Lovers</t>
  </si>
  <si>
    <t>US &gt; Brand Propensities &gt; Travel &gt; Choice Hotels Buyer Propensity</t>
  </si>
  <si>
    <t>OnAudience &gt; Interest &gt; Careers</t>
  </si>
  <si>
    <t>US &gt; Brand Propensities &gt; Travel &gt; Hotel Tonight Buyer Propensity</t>
  </si>
  <si>
    <t>OnAudience &gt; Interest &gt; Science &gt; Weather Forecast</t>
  </si>
  <si>
    <t>Media and Entertainment &gt; Sports and Recreational Activities &gt; Interest (Affinity) &gt; Motorsports</t>
  </si>
  <si>
    <t>Mobile - US &gt; Travel &gt; Destination &gt; International Travelers &gt; Frequent Travelers</t>
  </si>
  <si>
    <t>US Financial &gt; Estimated Discretionary Spending (Financial) &gt; Greater than $2,499</t>
  </si>
  <si>
    <t>US &gt; AUTO &gt; Primary Vehicle &gt; New or Used &gt; Pre-owned</t>
  </si>
  <si>
    <t>Media and Entertainment &gt; Gaming &gt; Interest (Affinity) &gt; Video Games</t>
  </si>
  <si>
    <t>Online Behavior&gt;United States&gt;Autos and Vehicles &gt; Brands&gt;Rolls-Royce</t>
  </si>
  <si>
    <t>US &gt; Reach &gt; Propensity Models &gt; Hobbies and Interest &gt; Photography</t>
  </si>
  <si>
    <t>Travel and Tourism &gt; Interest (Affinity) &gt; Destinations &gt; North America</t>
  </si>
  <si>
    <t>US &gt; Reach &gt; Sociodemographic &gt; Estimated Current Home Value &gt; $160,000-$199,999</t>
  </si>
  <si>
    <t>US &gt;Connected Impulse-Shopper Audience</t>
  </si>
  <si>
    <t>US &gt; Interest Propensities &gt; Activities and Interests &gt; International News</t>
  </si>
  <si>
    <t>Online Behavior&gt;United States&gt;Intent &gt; Auto Buyers &gt; Car Make&gt;Nissan</t>
  </si>
  <si>
    <t>Lotame &gt; Personal Finance &gt; Estate Planning</t>
  </si>
  <si>
    <t>Online Behavior&gt;United States&gt;Sports&gt;Team Sports &gt; Volleyball</t>
  </si>
  <si>
    <t>Mobile - US &gt; Food &gt; Restaurant &gt; Brand &gt; Outback Steakhouse</t>
  </si>
  <si>
    <t>Online Behavior&gt;United States&gt;Sports&gt;Winter Sports &gt; Skiing and Snowboarding</t>
  </si>
  <si>
    <t>US &gt; Reach &gt; Propensity Models &gt; Household Consumer Expenditures &gt; Home Office</t>
  </si>
  <si>
    <t>OnAudience &gt; Intent &gt; Sporting Goods</t>
  </si>
  <si>
    <t>Online Behavior&gt;United States&gt;Intent &gt; Shopping&gt;Consumer Electronics &gt; Computers, Laptops</t>
  </si>
  <si>
    <t>US &gt; Interest Propensities &gt; Oil &amp; Gas &gt; QuickTrip</t>
  </si>
  <si>
    <t>OnAudience &gt; Interest &gt; Shopping &gt; Shopping Mall Buyers</t>
  </si>
  <si>
    <t>Online Behavior&gt;United States&gt;Validated Demographic &gt; Age&gt;18-64</t>
  </si>
  <si>
    <t>Online Behavior&gt;United States&gt;Validated Demographic &gt; Gender and Age Combined&gt;Males 25-44</t>
  </si>
  <si>
    <t>Purchase Behaviors &gt; Q2 Environmentally Concerned Shoppers</t>
  </si>
  <si>
    <t>Travel and Tourism &gt; Interest (Affinity) &gt; Destinations &gt; North America &gt; United States</t>
  </si>
  <si>
    <t>Media and Entertainment &gt; Connected TV and Over-the-Top (CTV and OTT) &gt; Streaming Television and Film Viewership &gt; OTT Movie Viewers &gt; Genre &gt; Crime Movie Streamers</t>
  </si>
  <si>
    <t>US Financial &gt; Likely Attitude and Behavior &gt; Bank Selection &gt; Customer Service Very Important (Financial)</t>
  </si>
  <si>
    <t>Online Behavior&gt;United States&gt;Sports&gt;Individual Sports &gt; Running and Walking</t>
  </si>
  <si>
    <t>Online Behavior&gt;United States&gt;People and Society&gt;Family and Relationships &gt; Parents</t>
  </si>
  <si>
    <t>Online Behavior&gt;United States&gt;Travel&gt;Tourist Destinations &gt; Regional Parks and Gardens</t>
  </si>
  <si>
    <t>Online Behavior&gt;United States&gt;Autos and Vehicles &gt; Brands&gt;Mazda</t>
  </si>
  <si>
    <t>Online Behavior&gt;United States&gt;Travel&gt;Tourist Destinations &gt; Mountain and Ski Resorts</t>
  </si>
  <si>
    <t>Online Behavior&gt;United States&gt;Validated Demographic &gt; Gender and Age Combined&gt;Females 45-54</t>
  </si>
  <si>
    <t>US &gt; Reach &gt; Propensity Models &gt; Hobbies and Interest &gt; Sports &gt; Avid Runners</t>
  </si>
  <si>
    <t>OnAudience &gt; Interest &gt; Business</t>
  </si>
  <si>
    <t>US &gt; Reach &gt; Propensity Models &gt; Real Estate &gt; Monthly Mortgage Payment &gt; $800-$999</t>
  </si>
  <si>
    <t>US &gt;Green Consumer Audience</t>
  </si>
  <si>
    <t>US &gt; Reach &gt; Propensity Models &gt; Household Consumer Expenditures &gt; Lawn and Garden</t>
  </si>
  <si>
    <t>US Interest &gt; Home &gt; Home Improvement &gt; Home Improvement Grouping</t>
  </si>
  <si>
    <t>US &gt; Reach &gt; Propensity Models &gt; Hobbies and Interest &gt; Food and Drinks &gt; High-end Spirit Drinkers</t>
  </si>
  <si>
    <t>OnAudience &gt; Intent &gt; Sporting Goods &gt; Team Sports</t>
  </si>
  <si>
    <t>Online Behavior&gt;United States&gt;Validated Demographic &gt; Age&gt;25-44</t>
  </si>
  <si>
    <t>Media and Entertainment &gt; Sports and Recreational Activities &gt; Interest (Affinity)</t>
  </si>
  <si>
    <t>Online Behavior&gt;United States&gt;Travel&gt;Tourist Destinations &gt; Beaches and Islands</t>
  </si>
  <si>
    <t>Online Behavior&gt;United States&gt;Autos and Vehicles &gt; Brands&gt;Volvo</t>
  </si>
  <si>
    <t>US &gt; B2B &gt; B2B Decision Maker Responsibilities &gt; Company Liability or Insurance</t>
  </si>
  <si>
    <t>US &gt; Reach &gt; Propensity Models &gt; Luxury Home Goods Store Shopper</t>
  </si>
  <si>
    <t>US &gt; B2B &gt; B2B Decision Maker Responsibilities &gt; Employee Benefits</t>
  </si>
  <si>
    <t>US &gt; Brand Propensities &gt; Travel &gt; American Airlines Buyer Propensity</t>
  </si>
  <si>
    <t>Media and Entertainment &gt; Audio and Video Streaming &gt; Streaming Audio</t>
  </si>
  <si>
    <t>US &gt;Rural Improvement Fanatic</t>
  </si>
  <si>
    <t>Online Behavior&gt;United States&gt;Sports&gt;Sports League &gt; Premier League</t>
  </si>
  <si>
    <t>Online Behavior&gt;United States&gt;Beauty and Fitness&gt;Face and Body Care &gt; Unwanted Body and Facial Hair Removal</t>
  </si>
  <si>
    <t>Online Behavior&gt;United States&gt;Intent &gt; Auto Buyers &gt; Car Make&gt;Toyota</t>
  </si>
  <si>
    <t>Online Behavior&gt;United States&gt;Food and Drink&gt;Restaurants &gt; Dining Guides</t>
  </si>
  <si>
    <t>Media and Entertainment &gt; Music</t>
  </si>
  <si>
    <t>OnAudience &gt; Interest &gt; Technology</t>
  </si>
  <si>
    <t>US &gt; Interest Propensities &gt; Social &gt; Premium User Generated Content</t>
  </si>
  <si>
    <t>OnAudience &gt; Interest &gt; Business &gt; Economy</t>
  </si>
  <si>
    <t>US &gt; Reach &gt; Propensity Models &gt; Lifestyle &gt; Charities &gt; Contributes to Charities</t>
  </si>
  <si>
    <t>US &gt; Reach &gt; Propensity Models &gt; Household Consumer Expenditures &gt; Kitchen</t>
  </si>
  <si>
    <t>Online Behavior&gt;United States&gt;Finance &gt; Financial Planning and Management&gt;Asset and Portfolio Management</t>
  </si>
  <si>
    <t>Online Behavior&gt;United States&gt;B2B &gt; Occupation&gt;OfficeManager</t>
  </si>
  <si>
    <t>Online Behavior&gt;United States&gt;Intent &gt; Shopping&gt;CPG» Grocery</t>
  </si>
  <si>
    <t>Online Behavior&gt;United States&gt;Intent &gt; Auto Buyers &gt; Car Make&gt;Hyundai</t>
  </si>
  <si>
    <t>Online Behavior&gt;United States&gt;Validated Demographic &gt; Gender and Age Combined&gt;Females 18-54</t>
  </si>
  <si>
    <t>Telecommunications (Telco) &gt; Subscribers</t>
  </si>
  <si>
    <t>Online Behavior&gt;United States&gt;Finance &gt; Banking&gt;ATMs and Branch Locations</t>
  </si>
  <si>
    <t>Online Behavior&gt;United States&gt;Intent &gt; Travel&gt;Accommodation &gt; Hotels</t>
  </si>
  <si>
    <t>US &gt; Sociodemographic &gt; P$YCLE Premier Lifestage &gt; M2 Wealthy Achievers</t>
  </si>
  <si>
    <t>US &gt; Brand Propensities &gt; Health &gt; Beauty and Cosmetics &gt; Bare Escentuals Buyer Propensity</t>
  </si>
  <si>
    <t>Mobile - US &gt; Device Ownership &gt; Smartphones &gt; Huawei</t>
  </si>
  <si>
    <t>Mobile - US &gt; Food &gt; Restaurant &gt; Style &gt; Desserts</t>
  </si>
  <si>
    <t>US &gt; AUTO &gt; Primary Vehicle &gt; New or Used &gt; New</t>
  </si>
  <si>
    <t>US &gt; B2B &gt; B2B Decision Maker Responsibilities &gt; Advertising Services</t>
  </si>
  <si>
    <t>Online Behavior&gt;United States&gt;Intent &gt; Travel&gt;Cruises</t>
  </si>
  <si>
    <t>US &gt; B2B &gt; B2B Decision Maker Responsibilities &gt; Accounting or Tax Services</t>
  </si>
  <si>
    <t>Online Behavior&gt;United States&gt;Finance &gt; Insurance&gt;Life Insurance</t>
  </si>
  <si>
    <t>Online Behavior&gt;United States&gt;Intent &gt; Shopping&gt;Drug Stores &gt; CVS</t>
  </si>
  <si>
    <t>US &gt; Composite Segment &gt; Women Born to Shop</t>
  </si>
  <si>
    <t>Real Estate &gt; Rent Amount &gt; Sensible Rentals ($1000-$3000)</t>
  </si>
  <si>
    <t>Online Behavior&gt;United States&gt;Finance &gt; Credit and Lending&gt;Loans</t>
  </si>
  <si>
    <t>Online Behavior&gt;United States&gt;Finance &gt; Banking&gt;Money Transfer and Wire Services</t>
  </si>
  <si>
    <t>Online Behavior&gt;United States&gt;Finance &gt; Investing&gt;Stocks and Bonds</t>
  </si>
  <si>
    <t>Online Behavior&gt;United States&gt;Hobbies and Leisure&gt;Outdoors &gt; Hiking and Camping</t>
  </si>
  <si>
    <t>Online Behavior&gt;United States&gt;Intent &gt; Financial Intent&gt;Loans and Credit</t>
  </si>
  <si>
    <t>Online Behavior&gt;United States&gt;Arts and Entertainment&gt;Events and Listings &gt; Film Festivals</t>
  </si>
  <si>
    <t>Online Behavior&gt;United States&gt;B2B &gt; Occupation&gt;Student</t>
  </si>
  <si>
    <t>Online Behavior&gt;United States&gt;Autos and Vehicles &gt; Brands&gt;LandRover</t>
  </si>
  <si>
    <t>Online Behavior&gt;United States&gt;Sports&gt;Sports League &gt; NHL</t>
  </si>
  <si>
    <t>Online Behavior&gt;United States&gt;Sports&gt;Water Sports &gt; Surfing</t>
  </si>
  <si>
    <t>US &gt; AUTO &gt; Decision Maker for Auto Purchase &gt; I shared equally in the decision</t>
  </si>
  <si>
    <t>US &gt; B2B &gt; B2B Decision Maker Responsibilities &gt; Office Supplies or Equipment</t>
  </si>
  <si>
    <t>US &gt; Reach &gt; Propensity Models &gt; Hobbies and Interest &gt; Pets &gt; Cat Owners</t>
  </si>
  <si>
    <t>OnAudience &gt; Interest &gt; Life Stage</t>
  </si>
  <si>
    <t>US &gt; Interest Propensities &gt; Activities and Interests &gt; Fashion</t>
  </si>
  <si>
    <t>Mobile - US &gt; Travel &gt; Car Rentals &gt; Hertz</t>
  </si>
  <si>
    <t>OnAudience &gt; Interest &gt; Arts &amp; Entertainment &gt; Celebrity Fan &gt; Gossip</t>
  </si>
  <si>
    <t>Mobile - US &gt; Device Ownership &gt; Smartphones &gt; ZTE</t>
  </si>
  <si>
    <t>US &gt; Brand Propensities &gt; Health &gt; Beauty and Cosmetics &gt; SkinCareRx Buyer Propensity</t>
  </si>
  <si>
    <t>Mobile - US &gt; Food &gt; Restaurant &gt; Brand &gt; Five Guys</t>
  </si>
  <si>
    <t>US &gt; Brand Propensities &gt; Health &gt; Beauty and Cosmetics &gt; Mary Kay Buyer Propensity</t>
  </si>
  <si>
    <t>US Financial &gt; Estimated Discretionary Spending &gt; Greater than $2,500</t>
  </si>
  <si>
    <t>US &gt; Interest Propensities &gt; Insurance &gt; Northwestern Mutual</t>
  </si>
  <si>
    <t>Transactional &gt; Q2 Graduation Gift Shoppers</t>
  </si>
  <si>
    <t>OnAudience &gt; Intent &gt; Auto &gt; Vehicle Parts &amp; Accessories</t>
  </si>
  <si>
    <t>Lotame &gt; Offline CPG Purchasers &gt; Product Segment &gt; Home Supplies</t>
  </si>
  <si>
    <t>Media and Entertainment &gt; Consumer Entertainment Technology</t>
  </si>
  <si>
    <t>Online Behavior&gt;United States&gt;Autos and Vehicles &gt; Brands&gt;Cadillac</t>
  </si>
  <si>
    <t>Lotame &gt; Travel &gt; International Travel</t>
  </si>
  <si>
    <t>Online Behavior&gt;United States&gt;Validated Demographic &gt; Gender and Age Combined&gt;Females 35-44</t>
  </si>
  <si>
    <t>Online Behavior&gt;United States&gt;B2B &gt; Occupation&gt;SystemsAnalyst</t>
  </si>
  <si>
    <t>OnAudience &gt; Interest &gt; Personal Finance</t>
  </si>
  <si>
    <t>Mobile - US &gt; Demographics &gt; Education &gt; Lowest Education Achievement</t>
  </si>
  <si>
    <t>Mobile - US &gt; Food &gt; Restaurant &gt; Brand &gt; Buffalo Wild Wings</t>
  </si>
  <si>
    <t>US Interest &gt; Cooking &gt; General</t>
  </si>
  <si>
    <t>Travel and Tourism &gt; Interest (Affinity) &gt; Destinations &gt; Latin America</t>
  </si>
  <si>
    <t>Online Behavior&gt;United States&gt;Intent &gt; Shopping&gt;Consumer Electronics &gt; Video Game Consoles</t>
  </si>
  <si>
    <t>Online Behavior&gt;United States&gt;Intent &gt; Auto Buyers &gt; Category&gt;Motorcycle</t>
  </si>
  <si>
    <t>US Financial &gt; Credit Card Type &gt; Credit Card Holder - Unknown Type</t>
  </si>
  <si>
    <t>US &gt; Brand Propensities &gt; Travel &gt; Booking.com Buyer Propensity</t>
  </si>
  <si>
    <t>US Financial &gt; Estimated Disposable Income &gt; $0 - $99,999</t>
  </si>
  <si>
    <t>Online Behavior&gt;United States&gt;Beauty and Fitness&gt;Fitness &gt; Yoga and Pilates</t>
  </si>
  <si>
    <t>US &gt; Reach &gt; Propensity Models &gt; Hobbies and Interest &gt; Sports &gt; Fitness Enthusiasts</t>
  </si>
  <si>
    <t>OnAudience &gt; Interest &gt; Sports</t>
  </si>
  <si>
    <t>Online Behavior&gt;United States&gt;Intent &gt; Auto Buyers &gt; Car Make&gt;Opel</t>
  </si>
  <si>
    <t>Online Behavior&gt;United States&gt;Validated Demographic &gt; Gender and Age Combined&gt;Females 65 or older</t>
  </si>
  <si>
    <t>US &gt; B2B &gt; B2B Decision Maker Responsibilities &gt; Computer Hardware</t>
  </si>
  <si>
    <t>US &gt; Brand Propensities &gt; Media and Entertainment &gt; Regal Cinemas Buyer Propensity</t>
  </si>
  <si>
    <t>US &gt; Premium Entertainment and Pastimes &gt; Premium Magazine Enthusiasts</t>
  </si>
  <si>
    <t>Mobile - US &gt; Device Ownership &gt; Smartphones &gt; iOS (Apple) &gt; iPhone X</t>
  </si>
  <si>
    <t>Mobile - US &gt; Device Ownership &gt; Smartphones &gt; iOS (Apple) &gt; iPhone 11</t>
  </si>
  <si>
    <t>Online Behavior&gt;United States&gt;Intent &gt; Shopping&gt;Sports and Outdoors</t>
  </si>
  <si>
    <t>US &gt; Reach &gt; Propensity Models &gt; Lifestyle &gt; Loyalty Programs &gt; Loyalty Card User</t>
  </si>
  <si>
    <t>Online Behavior&gt;United States&gt;Intent &gt; Shopping&gt;Consumer Electronics &gt; Tablets</t>
  </si>
  <si>
    <t>Online Behavior&gt;United States&gt;Intent &gt; Auto Buyers &gt; Car Make&gt;BMW</t>
  </si>
  <si>
    <t>Online Behavior&gt;United States&gt;Travel&gt;Tourist Destinations &gt; Lakes and Rivers</t>
  </si>
  <si>
    <t>Online Behavior&gt;United States&gt;Beauty and Fitness&gt;Fashion and Style &gt; Fashion Modeling</t>
  </si>
  <si>
    <t>Online Behavior&gt;United States&gt;Autos and Vehicles &gt; Brands&gt;BMW</t>
  </si>
  <si>
    <t>Online Behavior&gt;United States&gt;Food and Drink&gt;Beverages &gt; Bottled Water</t>
  </si>
  <si>
    <t>US &gt; Reach &gt; Sociodemographic &gt; Age &gt; 45-49</t>
  </si>
  <si>
    <t>Real Estate &gt; Sale Activity &gt; Just Sold</t>
  </si>
  <si>
    <t>US &gt; Sociodemographic &gt; ConneXions Lifestage &gt; F1 Early Adopting Elite</t>
  </si>
  <si>
    <t>OnAudience &gt; Interest &gt; Arts &amp; Entertainment &gt; Television</t>
  </si>
  <si>
    <t>US Interest &gt; Consumer Electronics</t>
  </si>
  <si>
    <t>US &gt; Interest Propensities &gt; Insurance &gt; Unitedhealth Group</t>
  </si>
  <si>
    <t>US &gt; B2B &gt; B2B Decision Maker Responsibilities &gt; Marketing or Market Research</t>
  </si>
  <si>
    <t>US &gt; Interest Propensities &gt; Insurance &gt; Aetna Group</t>
  </si>
  <si>
    <t>Online Behavior&gt;United States&gt;Finance &gt; Insurance&gt;Insurance</t>
  </si>
  <si>
    <t>Online Behavior&gt;United States&gt;Food and Drink&gt;Beverages &gt; Coffee and Tea</t>
  </si>
  <si>
    <t>Online Behavior&gt;United States&gt;Intent &gt; Auto Buyers &gt; Car Make&gt;Ford</t>
  </si>
  <si>
    <t>Online Behavior&gt;United States&gt;Autos and Vehicles &gt; Brands&gt;Maserati</t>
  </si>
  <si>
    <t>US &gt; Reach &gt; Sociodemographic &gt; Homeowner Status &gt; Renter</t>
  </si>
  <si>
    <t>US &gt; B2B &gt; B2B Decision Maker Responsibilities &gt; HR or Personnel Services</t>
  </si>
  <si>
    <t>US &gt; B2B &gt; B2B Decision Maker Responsibilities &gt; Sales</t>
  </si>
  <si>
    <t>Mobile - US &gt; Travel &gt; Vacation Rentals &gt; HomeAway</t>
  </si>
  <si>
    <t>OnAudience &gt; Interest &gt; News &gt; Local News</t>
  </si>
  <si>
    <t>OnAudience &gt; Interest &gt; Arts &amp; Entertainment &gt; Music Lovers</t>
  </si>
  <si>
    <t>US &gt; Sociodemographic &gt; PRIZM Premier Social &gt; T2 Country Comfort</t>
  </si>
  <si>
    <t>Online Behavior&gt;United States&gt;Intent &gt; Shopping&gt;Consumer Electronics &gt; Cameras and Photography Equip</t>
  </si>
  <si>
    <t>Online Behavior&gt;United States&gt;Intent &gt; Travel&gt;Business Travel</t>
  </si>
  <si>
    <t>US Home &gt; Dwelling Type &gt; Single-Family</t>
  </si>
  <si>
    <t>OnAudience &gt; Interest &gt; Games</t>
  </si>
  <si>
    <t>US &gt; Response Performance &gt; Direct Marketing Purchasers</t>
  </si>
  <si>
    <t>Online Behavior&gt;United States&gt;Autos and Vehicles &gt; Brands&gt;Saab</t>
  </si>
  <si>
    <t>US &gt; Sociodemographic &gt; ConneXions Lifestage &gt; M3 Offline Seniors</t>
  </si>
  <si>
    <t>US &gt; Brand Propensities &gt; Apparel &gt; JCPenney Buyer Propensity</t>
  </si>
  <si>
    <t>OnAudience &gt; Interest &gt; News &gt; National News</t>
  </si>
  <si>
    <t>US &gt; Reach &gt; Propensity Models &gt; Hobbies and Interest &gt; Sports &gt; Plays Soccer</t>
  </si>
  <si>
    <t>Mobile - US &gt; Sports &gt; Water Sports &gt; Boating</t>
  </si>
  <si>
    <t>Mobile - US &gt; Travel &gt; Activity &gt; Ski Travelers</t>
  </si>
  <si>
    <t>US &gt; Sociodemographic &gt; P$YCLE Premier Lifestage &gt; M3 Upscale Empty Nests</t>
  </si>
  <si>
    <t>Online Behavior&gt;United States&gt;Intent &gt; Auto Buyers &gt; Car Make&gt;Dodge</t>
  </si>
  <si>
    <t>Online Behavior&gt;United States&gt;Intent &gt; Auto Buyers &gt; Type&gt;SUV</t>
  </si>
  <si>
    <t>Online Behavior&gt;United States&gt;Validated Demographic &gt; Age&gt;35-44</t>
  </si>
  <si>
    <t>US Demographic &gt; Preferred Language &gt; Individual &gt; Non-Hispanic</t>
  </si>
  <si>
    <t>OnAudience &gt; Intent &gt; Education</t>
  </si>
  <si>
    <t>Online Behavior&gt;United States&gt;Intent &gt; Auto Buyers &gt; Car Make&gt;Mazda</t>
  </si>
  <si>
    <t>Online Behavior&gt;United States&gt;Validated Demographic &gt; Gender and Age Combined&gt;Females 25-34</t>
  </si>
  <si>
    <t>OnAudience &gt; Interest &gt; Technology &amp; Computing &gt; Internet Technology</t>
  </si>
  <si>
    <t>Mobile - US &gt; Sports &gt; UFC Fans</t>
  </si>
  <si>
    <t>Online Behavior&gt;United States&gt;Intent &gt; Shopping&gt;Auto Parts Stores</t>
  </si>
  <si>
    <t>Online Behavior&gt;United States&gt;Autos and Vehicles &gt; Brands&gt;Ford</t>
  </si>
  <si>
    <t>Lotame &gt; Technology &gt; Mobile Phones</t>
  </si>
  <si>
    <t>Online Behavior&gt;United States&gt;Autos and Vehicles &gt; Brands&gt;Maybach</t>
  </si>
  <si>
    <t>Online Behavior&gt;United States&gt;Finance &gt; Financial Planning and Management&gt;Inheritance and Estate Planning</t>
  </si>
  <si>
    <t>Lotame &gt; Travel &gt; Winter Holiday Travel</t>
  </si>
  <si>
    <t>US &gt; Brand Propensities &gt; Home and Household Goods &gt; Pottery Barn Kids Buyer Propensity</t>
  </si>
  <si>
    <t>Online Behavior&gt;United States&gt;Intent &gt; Shopping&gt;Drug Stores</t>
  </si>
  <si>
    <t>Media and Entertainment &gt; Sports and Recreational Activities &gt; Interest (Affinity) &gt; Individual Sports &gt; Tennis and Racquet Sports</t>
  </si>
  <si>
    <t>US &gt; Reach &gt; Propensity Models &gt; Hobbies and Interest &gt; Sports &gt; NBA Enthusiast</t>
  </si>
  <si>
    <t>Mobile - US &gt; Device Ownership &gt; Smartphones &gt; Vivo</t>
  </si>
  <si>
    <t>Lotame &gt; Style, Fashion &amp; Clothing &gt; Women's Clothing Shoppers</t>
  </si>
  <si>
    <t>Online Behavior&gt;United States&gt;Intent &gt; Shopping&gt;Office Supplies</t>
  </si>
  <si>
    <t>Online Behavior&gt;United States&gt;Validated Demographic &gt; Gender&gt;Male</t>
  </si>
  <si>
    <t>Online Behavior&gt;United States&gt;B2B &gt; Occupation&gt;Teacher</t>
  </si>
  <si>
    <t>Online Behavior&gt;United States&gt;Finance &gt; Accounting and Auditing&gt;Bookkeeping</t>
  </si>
  <si>
    <t>OnAudience &gt; Interest &gt; Arts &amp; Entertainment &gt; Fine Art</t>
  </si>
  <si>
    <t>Lotame &gt; Technology &gt; Electronics &amp; Gadgets</t>
  </si>
  <si>
    <t>OnAudience &gt; Intent &gt; Toys &amp; Games</t>
  </si>
  <si>
    <t>Online Behavior&gt;United States&gt;Validated Demographic &gt; Age&gt;25 or older</t>
  </si>
  <si>
    <t>Lotame &gt; Style, Fashion &amp; Clothing &gt; Children's Clothing Shoppers</t>
  </si>
  <si>
    <t>Online Behavior&gt;United States&gt;Validated Demographic &gt; Gender and Age Combined&gt;Males 18-64</t>
  </si>
  <si>
    <t>Online Behavior&gt;United States&gt;Food and Drink&gt;Beverages &gt; Soft Drinks</t>
  </si>
  <si>
    <t>Online Behavior&gt;United States&gt;Validated Demographic &gt; Age&gt;25-34</t>
  </si>
  <si>
    <t>US &gt; Reach &gt; Propensity Models &gt; Finance &gt; Credit &gt; Debit Card &gt; Major Credit Card User</t>
  </si>
  <si>
    <t>Lotame &gt; Technology</t>
  </si>
  <si>
    <t>US &gt; Reach &gt; Propensity Models &gt; Real Estate &gt; Mortgage Amount &gt; $120,000-$159,999</t>
  </si>
  <si>
    <t>Online Behavior&gt;United States&gt;Food and Drink&gt;Restaurants &gt; Fast Food</t>
  </si>
  <si>
    <t>Online Behavior&gt;United States&gt;Validated Demographic &gt; Age&gt;18-54</t>
  </si>
  <si>
    <t>Online Behavior&gt;United States&gt;Travel&gt;Air Travel &gt; Airport Parking and Transportation</t>
  </si>
  <si>
    <t>Online Behavior&gt;United States&gt;Sports&gt;Individual Sports &gt; Track and Field</t>
  </si>
  <si>
    <t>Online Behavior&gt;United States&gt;Sports&gt;Individual Sports &gt; Bowling</t>
  </si>
  <si>
    <t>Online Behavior&gt;United States&gt;Autos and Vehicles &gt; Brands&gt;SEAT</t>
  </si>
  <si>
    <t>Online Behavior&gt;United States&gt;Intent &gt; Services&gt;Photography</t>
  </si>
  <si>
    <t>Online Behavior&gt;United States&gt;Autos and Vehicles &gt; Brands&gt;Acura</t>
  </si>
  <si>
    <t>Online Behavior&gt;United States&gt;Intent &gt; Auto Buyers &gt; Type&gt;Sedan</t>
  </si>
  <si>
    <t>Online Behavior&gt;United States&gt;Finance &gt; Grants, Scholarships and Financial Aid&gt;Study Grants and Scholarships</t>
  </si>
  <si>
    <t>Online Behavior&gt;United States&gt;Arts and Entertainment&gt;Events and Listings &gt; Food and Beverage Events</t>
  </si>
  <si>
    <t>US &gt; Reach &gt; Propensity Models &gt; Hobbies and Interest &gt; Music &gt; Streaming</t>
  </si>
  <si>
    <t>US &gt; B2B &gt; B2B Decision Maker Responsibilities &gt; Computer Software</t>
  </si>
  <si>
    <t>US &gt; Brand Propensities &gt; Health &gt; Beauty and Cosmetics &gt; ULTA Buyer Propensity</t>
  </si>
  <si>
    <t>US &gt; Home and Garden Interests &gt; House and Garden Merchandise Buyers</t>
  </si>
  <si>
    <t>Lotame &gt; Offline CPG Purchasers &gt; Product Segment</t>
  </si>
  <si>
    <t>US &gt; Brand Propensities &gt; Apparel &gt; Bare Necessities Buyer Propensity</t>
  </si>
  <si>
    <t>Mobile - US &gt; Travel &gt; Destination &gt; International Travelers &gt; yes</t>
  </si>
  <si>
    <t>US &gt; Brand Propensities &gt; Media and Entertainment &gt; Sony Network Entertainment International Buyer Propensity</t>
  </si>
  <si>
    <t>Travel and Tourism &gt; Interest (Affinity) &gt; Destinations &gt; Europe</t>
  </si>
  <si>
    <t>Online Behavior&gt;United States&gt;Finance &gt; Financial Planning and Management&gt;Financial Planning and Management</t>
  </si>
  <si>
    <t>Online Behavior&gt;United States&gt;The Changing Consumer&gt;Data For Good &gt; Current Affairs - Social Justice</t>
  </si>
  <si>
    <t>Online Behavior&gt;United States&gt;Sports&gt;Team Sports &gt; Rugby</t>
  </si>
  <si>
    <t>Online Behavior&gt;United States&gt;Beauty and Fitness&gt;Fashion and Style &gt; Fashion Designers and Collections</t>
  </si>
  <si>
    <t>Online Behavior&gt;United States&gt;Validated Demographic &gt; Gender and Age Combined&gt;Females 18-64</t>
  </si>
  <si>
    <t>Online Behavior&gt;United States&gt;Travel&gt;Specialty Travel &gt; Agritourism</t>
  </si>
  <si>
    <t>Online Behavior&gt;United States&gt;Validated Demographic &gt; Gender and Age Combined&gt;Females 25-64</t>
  </si>
  <si>
    <t>Online Behavior&gt;United States&gt;Validated Demographic &gt; Gender and Age Combined&gt;Females 18-44</t>
  </si>
  <si>
    <t>Online Behavior&gt;United States&gt;Sports&gt;Winter Sports &gt; Ice Skating</t>
  </si>
  <si>
    <t>US &gt; Reach &gt; Propensity Models &gt; Hobbies and Interest &gt; Sports &gt; PGA Tour Enthusiast</t>
  </si>
  <si>
    <t>US &gt; Sociodemographic &gt; ConneXions Lifestage &gt; M4 Elderly Traditionalists</t>
  </si>
  <si>
    <t>US &gt; Reach &gt; Propensity Models &gt; Hobbies and Interest &gt; Sports &gt; NASCAR Enthusiast</t>
  </si>
  <si>
    <t>Mobile - US &gt; Automotive &gt; Vehicle Ownership &gt; yes</t>
  </si>
  <si>
    <t>US &gt; Brand Propensities &gt; Media and Entertainment &gt; Steam Community Buyer Propensity</t>
  </si>
  <si>
    <t>OnAudience &gt; Interest &gt; Travel</t>
  </si>
  <si>
    <t>US &gt; Brand Propensities &gt; Automotive &gt; Tirerack.com Buyer Propensity</t>
  </si>
  <si>
    <t>Lotame &gt; Style, Fashion &amp; Clothing &gt; Clothing Shoppers</t>
  </si>
  <si>
    <t>Transactional &gt; Q3 Home Entertainers</t>
  </si>
  <si>
    <t>Travel and Tourism &gt; Interest (Affinity) &gt; Products &gt; Hotels and Lodging</t>
  </si>
  <si>
    <t>US &gt; Demographic &gt; Family &gt; Households with 3 Adults</t>
  </si>
  <si>
    <t>Online Behavior&gt;United States&gt;Intent &gt; Shopping&gt;Entertainment</t>
  </si>
  <si>
    <t>Mobile - US &gt; Food &gt; Restaurant &gt; Brand &gt; Moes Southwest Grill</t>
  </si>
  <si>
    <t>Online Behavior&gt;United States&gt;Validated Demographic &gt; Gender and Age Combined&gt;Males 25-54</t>
  </si>
  <si>
    <t>US Financial &gt; Likely In Market Timing &gt; Not At All Likely to Purchase &gt; Second House/Residence In The Next Year (Financial)</t>
  </si>
  <si>
    <t>Online Behavior&gt;United States&gt;Hobbies and Leisure&gt;Special Occasions &gt; Party Planning</t>
  </si>
  <si>
    <t>Online Behavior&gt;United States&gt;Sports&gt;Individual Sports &gt; Skate Sports</t>
  </si>
  <si>
    <t>US &gt; Reach &gt; Propensity Models &gt; Hobbies and Interest &gt; Sports &gt; NFL Enthusiast</t>
  </si>
  <si>
    <t>Mobile - US &gt; Device Ownership &gt; Tablets &gt; yes</t>
  </si>
  <si>
    <t>US &gt; Health and Wellbeing &gt; Health and Wellbeing</t>
  </si>
  <si>
    <t>US &gt; Brand Propensities &gt; Telecom and Service Providers &gt; Page Plus Cellular Buyer Propensity</t>
  </si>
  <si>
    <t>US &gt; Reach &gt; Propensity Models &gt; Hobbies and Interest &gt; Music &gt; Listens to Pop Music</t>
  </si>
  <si>
    <t>Media and Entertainment &gt; Sports and Recreational Activities &gt; Interest (Affinity) &gt; Team Sports &gt; Soccer (Football)</t>
  </si>
  <si>
    <t>Online Behavior&gt;United States&gt;B2B &gt; Occupation&gt;ElectricalEngineer</t>
  </si>
  <si>
    <t>Online Behavior&gt;United States&gt;Autos and Vehicles &gt; Brands&gt;Honda</t>
  </si>
  <si>
    <t>Online Behavior&gt;United States&gt;Validated Demographic &gt; Age&gt;25-64</t>
  </si>
  <si>
    <t>US &gt; Reach &gt; Propensity Models &gt; Household Consumer Expenditures &gt; Furniture</t>
  </si>
  <si>
    <t>US &gt; Reach &gt; Propensity Models &gt; Hobbies and Interest &gt; Music &gt; Listens to Country Music</t>
  </si>
  <si>
    <t>Online Behavior&gt;United States&gt;Intent &gt; Shopping&gt;Wireless Providers</t>
  </si>
  <si>
    <t>Online Behavior&gt;United States&gt;Hobbies and Leisure&gt;Outdoors &gt; Fishing</t>
  </si>
  <si>
    <t>Online Behavior&gt;United States&gt;Autos and Vehicles &gt; Brands&gt;Volkswagen</t>
  </si>
  <si>
    <t>Online Behavior&gt;United States&gt;Autos and Vehicles &gt; Brands&gt;Jaguar</t>
  </si>
  <si>
    <t>US &gt; Interest Propensities &gt; Celebrities &gt; Celebrity Fan Gossip</t>
  </si>
  <si>
    <t>US &gt; Interest Propensities &gt; Insurance &gt; Humana</t>
  </si>
  <si>
    <t>US &gt; Interest Propensities &gt; Activities and Interests &gt; B2B Job Search</t>
  </si>
  <si>
    <t>Online Behavior&gt;United States&gt;Autos and Vehicles &gt; Brands&gt;Bugatti</t>
  </si>
  <si>
    <t>Media and Entertainment &gt; Gaming &gt; In-Market</t>
  </si>
  <si>
    <t>Media and Entertainment &gt; Events and Attractions</t>
  </si>
  <si>
    <t>Online Behavior&gt;United States&gt;Finance &gt; Banking&gt;Banking</t>
  </si>
  <si>
    <t>Online Behavior&gt;United States&gt;Finance &gt; Credit and Lending&gt;Credit and Lending</t>
  </si>
  <si>
    <t>Online Behavior&gt;United States&gt;Finance &gt; Investing&gt;Investing</t>
  </si>
  <si>
    <t>Online Behavior&gt;United States&gt;Sports&gt;Team Sports &gt; American Football</t>
  </si>
  <si>
    <t>Online Behavior&gt;United States&gt;Intent &gt; Shopping&gt;Home and Garden</t>
  </si>
  <si>
    <t>Online Behavior&gt;United States&gt;Intent &gt; Auto Buyers &gt; Type&gt;Truck</t>
  </si>
  <si>
    <t>Online Behavior&gt;United States&gt;Intent &gt; Shopping&gt;Consumer Electronics &gt; Televisions/TVs</t>
  </si>
  <si>
    <t>Online Behavior&gt;United States&gt;Intent &gt; Services&gt;Arts and Entertainment</t>
  </si>
  <si>
    <t>Online Behavior&gt;United States&gt;Sports&gt;Individual Sports &gt; Cycling</t>
  </si>
  <si>
    <t>Online Behavior&gt;United States&gt;Autos and Vehicles &gt; Brands&gt;Porsche</t>
  </si>
  <si>
    <t>Online Behavior&gt;United States&gt;Beauty and Fitness&gt;Spas and Beauty Services &gt; Massage Therapy</t>
  </si>
  <si>
    <t>Online Behavior&gt;United States&gt;Autos and Vehicles &gt; Brands&gt;Mitsubishi</t>
  </si>
  <si>
    <t>Online Behavior&gt;United States&gt;Autos and Vehicles &gt; Brands&gt;GM-Daewoo</t>
  </si>
  <si>
    <t>US &gt; Demo &gt; Age &gt; 65+</t>
  </si>
  <si>
    <t>US &gt; Sociodemographic &gt; P$YCLE Premier Lifestage &gt; Y3 Fiscal Fledglings</t>
  </si>
  <si>
    <t>OnAudience &gt; Interest &gt; News &amp; Magazines</t>
  </si>
  <si>
    <t>US &gt; Brand Propensities &gt; Electronics &gt; RadioShack Buyer Propensity</t>
  </si>
  <si>
    <t>US &gt; Interest Propensities &gt; Activities and Interests &gt; College Life</t>
  </si>
  <si>
    <t>Lotame &gt; Social Media</t>
  </si>
  <si>
    <t>US &gt; Reach &gt; Propensity Models &gt; Hobbies and Interest &gt; Pets &gt; Pet Enthusiast</t>
  </si>
  <si>
    <t>US &gt; Financially in Charge &gt; Performance Score: Top 25%</t>
  </si>
  <si>
    <t>OnAudience &gt; Intent &gt; Travel</t>
  </si>
  <si>
    <t>Media and Entertainment &gt; Sports and Recreational Activities &gt; Interest (Affinity) &gt; Team Sports &gt; Football (American)</t>
  </si>
  <si>
    <t>US Financial &gt; Likely Bank Account and Services &gt; Saving Account &gt; Personal or Join (Financial)</t>
  </si>
  <si>
    <t>Online Behavior&gt;United States&gt;B2B &gt; Occupation&gt;SupplyChainManager</t>
  </si>
  <si>
    <t>Online Behavior&gt;United States&gt;People and Society&gt;Family and Relationships &gt; Moms</t>
  </si>
  <si>
    <t>Online Behavior&gt;United States&gt;Arts and Entertainment&gt;Events and Listings &gt; Live Sporting Events</t>
  </si>
  <si>
    <t>Online Behavior&gt;United States&gt;Intent &gt; Financial Intent&gt;Banking</t>
  </si>
  <si>
    <t>Online Behavior&gt;United States&gt;Finance &gt; Insurance&gt;Health Insurance</t>
  </si>
  <si>
    <t>Media and Entertainment &gt; Sports and Recreational Activities &gt; Interest (Affinity) &gt; Olympics</t>
  </si>
  <si>
    <t>US &gt; Brand Propensities &gt; Kids Products &gt; Disney Buyer Propensity</t>
  </si>
  <si>
    <t>Online Behavior&gt;United States&gt;Validated Demographic &gt; Gender and Age Combined&gt;Males 18-34</t>
  </si>
  <si>
    <t>Online Behavior&gt;United States&gt;Finance &gt; Investing&gt;Commodities and Futures Trading</t>
  </si>
  <si>
    <t>Online Behavior&gt;United States&gt;Autos and Vehicles&gt;Vehicle Shopping &gt; Fuel Economy and Gas Prices</t>
  </si>
  <si>
    <t>Online Behavior&gt;United States&gt;Travel&gt;Travel Agencies and Services &gt; Tourist Boards and Visitor Centers</t>
  </si>
  <si>
    <t>Online Behavior&gt;United States&gt;Beauty and Fitness&gt;Fitness &gt; Home Exercise</t>
  </si>
  <si>
    <t>Media and Entertainment &gt; News and Current Events</t>
  </si>
  <si>
    <t>US &gt; Interest Propensities &gt; Activities and Interests &gt; National News</t>
  </si>
  <si>
    <t>US &gt; Interest Propensities &gt; TV and Movies &gt; Reality &gt; Game Shows</t>
  </si>
  <si>
    <t>Online Behavior&gt;United States&gt;Validated Demographic &gt; Gender and Age Combined&gt;Females 55-64</t>
  </si>
  <si>
    <t>OnAudience &gt; Interest &gt; Shopping</t>
  </si>
  <si>
    <t>Media and Entertainment &gt; Sports and Recreational Activities &gt; Interest (Affinity) &gt; Team Sports &gt; Baseball</t>
  </si>
  <si>
    <t>Media and Entertainment &gt; News and Current Events &gt; Online News Websites</t>
  </si>
  <si>
    <t>Online Behavior&gt;United States&gt;Finance &gt; Investing&gt;Brokerages and Day Trading</t>
  </si>
  <si>
    <t>US &gt; Reach &gt; Propensity Models &gt; Luxury Store Shoppers</t>
  </si>
  <si>
    <t>Online Behavior&gt;United States&gt;Intent &gt; Auto Buyers &gt; Car Make&gt;Honda</t>
  </si>
  <si>
    <t>Media and Entertainment &gt; Sports and Recreational Activities &gt; Interest (Affinity) &gt; Combat Sports</t>
  </si>
  <si>
    <t>US &gt; Reach &gt; Propensity Models &gt; Travel &gt; High Frequency Travel &gt; Foreign Vacationer</t>
  </si>
  <si>
    <t>Online Behavior&gt;United States&gt;Intent &gt; Auto Buyers &gt; Car Make&gt;Vauxhall</t>
  </si>
  <si>
    <t>Online Behavior&gt;United States&gt;Intent &gt; Travel&gt;Flights</t>
  </si>
  <si>
    <t>US Interest &gt; Computers</t>
  </si>
  <si>
    <t>US &gt; Brand Propensities &gt; Health &gt; Beauty and Cosmetics &gt; Beachbody Buyer Propensity</t>
  </si>
  <si>
    <t>Media and Entertainment &gt; Audio and Video Streaming &gt; Streaming Video &gt; Interest (Affinity)</t>
  </si>
  <si>
    <t>US &gt; Interest Propensities &gt; Insurance &gt; New York Life</t>
  </si>
  <si>
    <t>OnAudience &gt; Interest &gt; Science &gt; Weather</t>
  </si>
  <si>
    <t>Mobile - US &gt; Demographics &gt; Finance &gt; Rent Value &gt; Highest Rent Value</t>
  </si>
  <si>
    <t>US &gt; AUTO &gt; Primary Vehicle &gt; Owned or Leased &gt; Company Car</t>
  </si>
  <si>
    <t>Online Behavior&gt;United States&gt;Finance &gt; Credit and Lending&gt;Credit Cards</t>
  </si>
  <si>
    <t>Online Behavior&gt;United States&gt;Intent &gt; Shopping&gt;Fashion</t>
  </si>
  <si>
    <t>Online Behavior&gt;United States&gt;Validated Demographic &gt; Gender and Age Combined&gt;Females 25-44</t>
  </si>
  <si>
    <t>OnAudience &gt; Interest &gt; News</t>
  </si>
  <si>
    <t>US &gt; Reach &gt; Propensity Models &gt; Online &gt; Home Office</t>
  </si>
  <si>
    <t>US &gt; Brand Propensities &gt; Apparel &gt; TOMS Buyer Propensity</t>
  </si>
  <si>
    <t>Mobile - US &gt; Financial Services &gt; Digital Payments &gt; Chase Pay</t>
  </si>
  <si>
    <t>Transactional &gt; Q3 Casual Dining Restaurant Goers</t>
  </si>
  <si>
    <t>Media and Entertainment &gt; Sports and Recreational Activities &gt; Interest (Affinity) &gt; Olympics &gt; Winter Olympics</t>
  </si>
  <si>
    <t>Mobile - US &gt; Demographics &gt; Finance &gt; Rent Value &gt; Lowest Rent Value</t>
  </si>
  <si>
    <t>US &gt; Brand Propensities &gt; Big Box Dollar Tree Buyer Propensity</t>
  </si>
  <si>
    <t>Mobile - US &gt; Food &gt; Restaurant &gt; Brand &gt; Chilis</t>
  </si>
  <si>
    <t>Online Behavior&gt;United States&gt;Finance &gt; Accounting and Auditing&gt;Tax Preparation and Planning</t>
  </si>
  <si>
    <t>Online Behavior&gt;United States&gt;Beauty and Fitness&gt;Fitness &gt; Bodybuilding</t>
  </si>
  <si>
    <t>US &gt; Brand Propensities &gt; Food and Drug &gt; Postmates Buyer Propensity</t>
  </si>
  <si>
    <t>Online Behavior&gt;United States&gt;Intent &gt; Auto Buyers &gt; Category&gt;Sport Cars</t>
  </si>
  <si>
    <t>US &gt; Reach &gt; Propensity Models &gt; Hobbies and Interest &gt; Cultural Arts</t>
  </si>
  <si>
    <t>US &gt; B2B &gt; B2B Decision Maker Responsibilities &gt; Internet Services</t>
  </si>
  <si>
    <t>Mobile - US &gt; Device Ownership &gt; Smartphones &gt; iOS (Apple) &gt; yes</t>
  </si>
  <si>
    <t>US &gt; B2B &gt; Purchase DM &gt; Technology Services, Hardware and &gt; or Software &gt; I am the sole decision maker</t>
  </si>
  <si>
    <t>OnAudience &gt; Interest &gt; Education</t>
  </si>
  <si>
    <t>OnAudience &gt; Intent &gt; Software</t>
  </si>
  <si>
    <t>US &gt; Reach &gt; Propensity Models &gt; Hobbies and Interest &gt; Food and Drinks &gt; Eats at Family Restaurants</t>
  </si>
  <si>
    <t>OnAudience &gt; Intent &gt; Baby &amp; Toddler &gt; Baby Toys</t>
  </si>
  <si>
    <t>Media and Entertainment &gt; Television (TV)</t>
  </si>
  <si>
    <t>Online Behavior&gt;United States&gt;Intent &gt; Auto Buyers &gt; Category&gt;Caravan</t>
  </si>
  <si>
    <t>US &gt; Reach &gt; Propensity Models &gt; Hobbies and Interest &gt; Sports &gt; Hunting Enthusiasts</t>
  </si>
  <si>
    <t>Online Behavior&gt;United States&gt;Intent &gt; Auto Buyers &gt; Car Make&gt;Mercedes</t>
  </si>
  <si>
    <t>Online Behavior&gt;United States&gt;Sports&gt;Individual Sports &gt; Golf</t>
  </si>
  <si>
    <t>Online Behavior&gt;United States&gt;Food and Drink&gt;Beverages &gt; Juice</t>
  </si>
  <si>
    <t>Online Behavior&gt;United States&gt;Autos and Vehicles &gt; Brands&gt;Isuzu</t>
  </si>
  <si>
    <t>Online Behavior&gt;United States&gt;Validated Demographic &gt; Gender and Age Combined&gt;Males 18-44</t>
  </si>
  <si>
    <t>Online Behavior&gt;United States&gt;B2B &gt; Occupation&gt;ComputerProgrammer</t>
  </si>
  <si>
    <t>US &gt; Reach &gt; Propensity Models &gt; Lifestyle &gt; Healthy Living</t>
  </si>
  <si>
    <t>US &gt; Reach &gt; Propensity Models &gt; Hobbies and Interest &gt; Sports &gt; NHL Enthusiast</t>
  </si>
  <si>
    <t>US &gt; Reach &gt; Propensity Models &gt; Hobbies and Interest &gt; Sports &gt; Fishing</t>
  </si>
  <si>
    <t>US &gt; Interest Propensities &gt; Food and Drink &gt; American Cuisine</t>
  </si>
  <si>
    <t>US &gt; Reach &gt; Propensity Models &gt; Finance &gt; Credit &gt; Debit Card &gt; Store Credit Card User</t>
  </si>
  <si>
    <t>US &gt; Brand Propensities &gt; Apparel &gt; Shoebuy.com Buyer Propensity</t>
  </si>
  <si>
    <t>Travel and Tourism &gt; In-Market</t>
  </si>
  <si>
    <t>US &gt; Interest Propensities &gt; TV and Movies &gt; Network TV</t>
  </si>
  <si>
    <t>US &gt; Sociodemographic &gt; P$YCLE Premier Lifestage &gt; F4 Working-Class USA</t>
  </si>
  <si>
    <t>US &gt; B2B &gt; B2B Decision Maker Responsibilities &gt; Office Services or Moving</t>
  </si>
  <si>
    <t>Telecommunications and Mobile Tech &gt; Mobile Devices and Connected Technology</t>
  </si>
  <si>
    <t>US Home &gt; Property Type &gt; Single</t>
  </si>
  <si>
    <t>US Health and Fitness &gt; Interest &gt; Exercise &gt; Health</t>
  </si>
  <si>
    <t>OnAudience &gt; Interest &gt; Arts &amp; Entertainment &gt; Movies</t>
  </si>
  <si>
    <t>OnAudience &gt; Interest &gt; Arts &amp; Entertainment</t>
  </si>
  <si>
    <t>Online Behavior&gt;United States&gt;Validated Demographic &gt; Age&gt;18 or older</t>
  </si>
  <si>
    <t>US &gt; Multibuyer Behaviors &gt; Entertainment &gt; Pastimes Multibuyer</t>
  </si>
  <si>
    <t>US &gt; Sociodemographic &gt; PRIZM Premier Social &gt; C2 City Centers</t>
  </si>
  <si>
    <t>Lotame &gt; Personal Finance &gt; Stocks</t>
  </si>
  <si>
    <t>Online Behavior&gt;United States&gt;Autos and Vehicles &gt; Brands&gt;Citroen</t>
  </si>
  <si>
    <t>OnAudience &gt; Intent &gt; Electronics &gt; Video Game Consoles</t>
  </si>
  <si>
    <t>Online Behavior&gt;United States&gt;Sports&gt;Team Sports &gt; Baseball</t>
  </si>
  <si>
    <t>Online Behavior&gt;United States&gt;Beauty and Fitness&gt;Fitness &gt; Gyms and Health Clubs</t>
  </si>
  <si>
    <t>US &gt; Reach &gt; Propensity Models &gt; Hobbies and Interest &gt; Sports &gt; Plays Tennis</t>
  </si>
  <si>
    <t>Lotame &gt; Style, Fashion &amp; Clothing</t>
  </si>
  <si>
    <t>Online Behavior&gt;United States&gt;Intent &gt; Travel&gt;Graduation Trip</t>
  </si>
  <si>
    <t>Lotame &gt; Online Shoppers &gt; Online Shoppers</t>
  </si>
  <si>
    <t>US &gt; Reach &gt; Propensity Models &gt; Young Adult Clothing Shoppers</t>
  </si>
  <si>
    <t>US &gt; Reach &gt; Propensity Models &gt; Online &gt; Electronics and Gadgets</t>
  </si>
  <si>
    <t>US &gt; Interest Propensities &gt; Music &gt; Classic Rock</t>
  </si>
  <si>
    <t>OnAudience &gt; Interest &gt; Social life</t>
  </si>
  <si>
    <t>US Travel &gt; Likely Business Travel &gt; Number of Nights Stayed &gt; 0 Nights</t>
  </si>
  <si>
    <t>US &gt;Price-Driven Traditionalist Audience</t>
  </si>
  <si>
    <t>Online Behavior&gt;United States&gt;Intent &gt; Travel&gt;Luxury Travel</t>
  </si>
  <si>
    <t>Media and Entertainment &gt; Television (TV) &gt; Viewership &gt; TV Genres &gt; Drama</t>
  </si>
  <si>
    <t>US &gt; Sociodemographic &gt; ConneXions Lifestage &gt; Y2 Emerging Techies</t>
  </si>
  <si>
    <t>US &gt; Automotive &gt; Auto Loyalists and Defectors &gt; Auto Make Defectors</t>
  </si>
  <si>
    <t>US &gt; Brand Propensities &gt; Electronics &gt; Crutchfield Buyer Propensity</t>
  </si>
  <si>
    <t>Online Behavior&gt;United States&gt;Intent &gt; Auto Buyers &gt; Car Make&gt;Subaru</t>
  </si>
  <si>
    <t>Online Behavior&gt;United States&gt;Finance &gt; Grants, Scholarships and Financial Aid&gt;Government Grants</t>
  </si>
  <si>
    <t>Online Behavior&gt;United States&gt;Autos and Vehicles &gt; Brands&gt;Mini</t>
  </si>
  <si>
    <t>Online Behavior&gt;United States&gt;Autos and Vehicles &gt; Brands&gt;Buick</t>
  </si>
  <si>
    <t>US Financial &gt; Likely In Market Timing &gt; Not At All Likely to Purchase &gt; First Home/Residence In The Next Year (Financial)</t>
  </si>
  <si>
    <t>Transactional &gt; Q3 Gardening Shoppers</t>
  </si>
  <si>
    <t>Online Behavior&gt;United States&gt;Travel&gt;Tourist Destinations &gt; Historical Sites and Buildings</t>
  </si>
  <si>
    <t>US &gt; B2B &gt; B2B Decision Maker Responsibilities &gt; Security Services</t>
  </si>
  <si>
    <t>OnAudience &gt; Intent</t>
  </si>
  <si>
    <t>US Financial &gt; Likely Credit Card &gt; Behavior &gt; Used for Personal Purposes</t>
  </si>
  <si>
    <t>US &gt; Demographic &gt; Family &gt; Male Head of Household</t>
  </si>
  <si>
    <t>US &gt; Reach &gt; Propensity Models &gt; Lifestyle &gt; Charities &gt; Contributes by Volunteering</t>
  </si>
  <si>
    <t>OnAudience &gt; Interest &gt; Pets</t>
  </si>
  <si>
    <t>OnAudience &gt; Interest &gt; Technology &amp; Computing &gt; Email</t>
  </si>
  <si>
    <t>Online Behavior&gt;United States&gt;Autos and Vehicles &gt; Brands&gt;Lexus</t>
  </si>
  <si>
    <t>Online Behavior&gt;United States&gt;Autos and Vehicles &gt; Brands&gt;Pontiac</t>
  </si>
  <si>
    <t>Media and Entertainment &gt; Connected TV and Over-the-Top (CTV and OTT)</t>
  </si>
  <si>
    <t>US &gt; B2B &gt; B2B Decision Maker Responsibilities &gt; Television providers &gt; services</t>
  </si>
  <si>
    <t>US &gt; B2B &gt; Purchase DM &gt; Technology Services, Hardware and &gt; or Software &gt; I make the final decision with input from staff &gt; management</t>
  </si>
  <si>
    <t>Online Behavior&gt;United States&gt;Intent &gt; Auto Buyers &gt; Category&gt;Van</t>
  </si>
  <si>
    <t>Online Behavior&gt;United States&gt;B2B &gt; Occupation&gt;Broker</t>
  </si>
  <si>
    <t>US &gt; Reach &gt; Propensity Models &gt; Hobbies and Interest &gt; Sports &gt; Canoeing &gt; Kayaking</t>
  </si>
  <si>
    <t>Online Behavior&gt;United States&gt;Autos and Vehicles &gt; Brands&gt;Nissan</t>
  </si>
  <si>
    <t>Online Behavior&gt;United States&gt;Finance &gt; Banking&gt;Debit and Checking Services</t>
  </si>
  <si>
    <t>OnAudience &gt; Interest &gt; Society</t>
  </si>
  <si>
    <t>Online Behavior&gt;United States&gt;Autos and Vehicles &gt; Brands&gt;Fiat</t>
  </si>
  <si>
    <t>Mobile - US &gt; Automotive &gt; Repair &amp; Oil Change &gt; Intend</t>
  </si>
  <si>
    <t>US &gt; Home Renovation &gt; Home Renovators</t>
  </si>
  <si>
    <t>Online Behavior&gt;United States&gt;Food and Drink&gt;Restaurants &gt; Fine Dining</t>
  </si>
  <si>
    <t>US &gt; Brand Propensities &gt; Apparel &gt; Lady Foot Locker Buyer Propensity</t>
  </si>
  <si>
    <t>US &gt; Demographic &gt; Household Income $50k+</t>
  </si>
  <si>
    <t>Mobile - US &gt; Food &gt; Restaurant &gt; Brand &gt; Red Lobster</t>
  </si>
  <si>
    <t>US &gt; B2B &gt; B2B Decision Maker Responsibilities &gt; Print, Copy or Photo Services</t>
  </si>
  <si>
    <t>Online Behavior&gt;United States&gt;Beauty and Fitness&gt;Face and Body Care &gt; Hygiene and Toiletries</t>
  </si>
  <si>
    <t>Online Behavior&gt;United States&gt;Finance &gt; Banking&gt;Savings Accounts</t>
  </si>
  <si>
    <t>Online Behavior&gt;United States&gt;Validated Demographic &gt; Gender and Age Combined&gt;Males 25-64</t>
  </si>
  <si>
    <t>Mobile - US &gt; Gamers &gt; Online &gt; Users</t>
  </si>
  <si>
    <t>US &gt; Interest Propensities &gt; Activities and Interests &gt; Buying and Selling Homes &gt; Real Estate</t>
  </si>
  <si>
    <t>OnAudience &gt; Interest &gt; Shopping &gt; Luxurious Brands</t>
  </si>
  <si>
    <t>Online Behavior&gt;United States&gt;Validated Demographic &gt; Gender and Age Combined&gt;Males 55-64</t>
  </si>
  <si>
    <t>OnAudience &gt; Interest &gt; Hobbies &amp; Interests &gt; Art</t>
  </si>
  <si>
    <t>Online Behavior&gt;United States&gt;Autos and Vehicles &gt; Brands&gt;Peugeot</t>
  </si>
  <si>
    <t>OnAudience &gt; Interest</t>
  </si>
  <si>
    <t>Real Estate &gt; Property Type&gt; Residential</t>
  </si>
  <si>
    <t>Media Source &gt; LBDigital &gt; Open For Business B2B</t>
  </si>
  <si>
    <t>OnAudience &gt; Intent &gt; Baby &amp; Toddler</t>
  </si>
  <si>
    <t>Online Behavior&gt;United States&gt;Beauty and Fitness&gt;Fitness &gt; Fitness Equipment and Accessories</t>
  </si>
  <si>
    <t>US Buying Channel Preference &gt; Online</t>
  </si>
  <si>
    <t>Online Behavior&gt;United States&gt;Validated Demographic &gt; Age&gt;65 or older</t>
  </si>
  <si>
    <t>US &gt;Made In America Audience</t>
  </si>
  <si>
    <t>Online Behavior&gt;United States&gt;Intent &gt; Shopping&gt;Drug Stores &gt; Walgreens</t>
  </si>
  <si>
    <t>Online Behavior&gt;United States&gt;Validated Demographic &gt; Gender and Age Combined&gt;Males 25 or older</t>
  </si>
  <si>
    <t>Online Behavior&gt;United States&gt;Intent &gt; Auto Buyers &gt; Type&gt;Crossover</t>
  </si>
  <si>
    <t>Online Behavior&gt;United States&gt;Intent &gt; Auto Buyers &gt; Car Make&gt;Peugeot</t>
  </si>
  <si>
    <t>Purchase Behaviors &gt; Q2 Spring Cleaners</t>
  </si>
  <si>
    <t>Mobile - US &gt; Automotive &gt; Vehicle Ownership &gt; Brand &gt; BMW</t>
  </si>
  <si>
    <t>Mobile - US &gt; Food &gt; Restaurant &gt; Brand &gt; Krispy Kreme</t>
  </si>
  <si>
    <t>Online Behavior&gt;United States&gt;Arts and Entertainment&gt;Events and Listings &gt; Concerts and Music Festivals</t>
  </si>
  <si>
    <t>US &gt; Sociodemographic &gt; PRIZM Premier Lifestage &gt; F2 Young Accumulators</t>
  </si>
  <si>
    <t>OnAudience &gt; Interest &gt; Food &amp; Drink</t>
  </si>
  <si>
    <t>US &gt; Brand Propensities &gt; Travel &gt; MGM Resorts International Buyer Propensity</t>
  </si>
  <si>
    <t>Online Behavior&gt;United States&gt;B2B &gt; Occupation&gt;Entrepreneur</t>
  </si>
  <si>
    <t>Online Behavior&gt;United States&gt;Intent &gt; Shopping&gt;CPG» Home Care</t>
  </si>
  <si>
    <t>Online Behavior&gt;United States&gt;Intent &gt; Financial Intent&gt;Insurance &gt; Auto</t>
  </si>
  <si>
    <t>Online Behavior&gt;United States&gt;Intent &gt; Auto Buyers &gt; Car Make&gt;Jeep</t>
  </si>
  <si>
    <t>Online Behavior&gt;United States&gt;Autos and Vehicles &gt; Brands&gt;Kia</t>
  </si>
  <si>
    <t>Online Behavior&gt;United States&gt;Validated Demographic &gt; Age&gt;25-54</t>
  </si>
  <si>
    <t>Online Behavior&gt;United States&gt;Finance &gt; Insurance&gt;Travel Insurance</t>
  </si>
  <si>
    <t>Online Behavior&gt;United States&gt;Intent &gt; Services&gt;Restaurants</t>
  </si>
  <si>
    <t>Online Behavior&gt;United States&gt;Intent &gt; Travel&gt;Future Travel</t>
  </si>
  <si>
    <t>Online Behavior&gt;United States&gt;Intent &gt; Shopping&gt;CPG» Cosmetics</t>
  </si>
  <si>
    <t>US &gt; Reach &gt; Propensity Models &gt; Hobbies and Interest &gt; Sports &gt; Boating</t>
  </si>
  <si>
    <t>US &gt; Financially in Charge &gt; Performance Score: Top 50%</t>
  </si>
  <si>
    <t>US &gt; Reach &gt; Propensity Models &gt; Online &gt; Pets</t>
  </si>
  <si>
    <t>US &gt; Interest Propensities &gt; Insurance &gt; Lincoln Heritage</t>
  </si>
  <si>
    <t>Real Estate &gt; Lot Size &gt; Cozy Outdoor Living Space (Less than an Acre)</t>
  </si>
  <si>
    <t>US Demographic &gt; Age &gt; Specialty Age Range &gt; 21+</t>
  </si>
  <si>
    <t>US &gt; Brand Propensities &gt; Big Box Dollar General Buyer Propensity</t>
  </si>
  <si>
    <t>OnAudience &gt; Interest &gt; News &gt; International News</t>
  </si>
  <si>
    <t>Mobile Audience &gt; Lifestyle &gt; Arts Enthusiasts</t>
  </si>
  <si>
    <t>US &gt; Interest Propensities &gt; Music &gt; Hip Hop and Rap</t>
  </si>
  <si>
    <t>Lotame &gt; Travel &gt; Thanksgiving Travel</t>
  </si>
  <si>
    <t>US &gt; Sociodemographic &gt; ConneXions Lifestage &gt; F2 Suburban Spenders</t>
  </si>
  <si>
    <t>Travel and Tourism &gt; Interest (Affinity) &gt; Destinations &gt; Africa</t>
  </si>
  <si>
    <t>Purchase-Based &gt; Categories &gt; Office Supplies Buyers</t>
  </si>
  <si>
    <t>US Financial &gt; Likely Attitude and Behavior &gt; Completely Disagree &gt; When I Find A Financial Product/Service I Like I Typically Recommend It To People I Know (Financial)</t>
  </si>
  <si>
    <t>Online Behavior&gt;United States&gt;Intent &gt; Auto Buyers&gt;New</t>
  </si>
  <si>
    <t>Online Behavior&gt;United States&gt;B2B &gt; Occupation&gt;PropertyManager</t>
  </si>
  <si>
    <t>US &gt; Entertainment and Pastimes &gt; Entertainment and Pastimes</t>
  </si>
  <si>
    <t>US &gt; AUTO &gt; Auto Car Purchase Next Year &gt; Yes</t>
  </si>
  <si>
    <t>US Financial &gt; Method of Payment &gt; Other</t>
  </si>
  <si>
    <t>Online Behavior&gt;United States&gt;Arts and Entertainment&gt;Events and Listings &gt; Event Ticket Sales</t>
  </si>
  <si>
    <t>Online Behavior&gt;United States&gt;Intent &gt; Travel&gt;Travel</t>
  </si>
  <si>
    <t>US &gt;Quality-First Shopper Audience</t>
  </si>
  <si>
    <t>US Demographic &gt; Preferred Language &gt; Non-Hispanic</t>
  </si>
  <si>
    <t>Mobile - US &gt; Sports &gt; Basketball &gt; NCAA College Basketball</t>
  </si>
  <si>
    <t>Media and Entertainment &gt; Television (TV) &gt; Viewership</t>
  </si>
  <si>
    <t>Online Behavior&gt;United States&gt;Intent &gt; Shopping&gt;Home Improvement</t>
  </si>
  <si>
    <t>US &gt; Interest Propensities &gt; Activities and Interests &gt; Ecommerce</t>
  </si>
  <si>
    <t>Online Behavior&gt;United States&gt;Autos and Vehicles &gt; Brands&gt;Vauxhall-Opel</t>
  </si>
  <si>
    <t>Media and Entertainment &gt; Movies &gt; Enthusiasts</t>
  </si>
  <si>
    <t>OnAudience &gt; Interest &gt; Technology &amp; Computing</t>
  </si>
  <si>
    <t>Media and Entertainment &gt; Audio and Video Streaming &gt; Streaming Video</t>
  </si>
  <si>
    <t>Online Behavior&gt;United States&gt;Intent &gt; Travel&gt;Budget Travel</t>
  </si>
  <si>
    <t>Online Behavior&gt;United States&gt;Finance &gt; Accounting and Auditing&gt;Accounting and Auditing</t>
  </si>
  <si>
    <t>Online Behavior&gt;United States&gt;Intent &gt; Services&gt;Pets</t>
  </si>
  <si>
    <t>Online Behavior&gt;United States&gt;Hobbies and Leisure&gt;Special Occasions &gt; Holidays and Seasonal Events</t>
  </si>
  <si>
    <t>Online Behavior&gt;United States&gt;Autos and Vehicles &gt; Brands&gt;Aston Martin</t>
  </si>
  <si>
    <t>US &gt; Reach &gt; Propensity Models &gt; Hobbies and Interest &gt; Books &gt; E-Book Reader</t>
  </si>
  <si>
    <t>US &gt; AUTO &gt; Decision Maker for Auto Purchase &gt; I was the sole decision-maker</t>
  </si>
  <si>
    <t>US &gt; B2B &gt; B2B Decision Maker Responsibilities &gt; Purchasing Vehicles or Automobile Services</t>
  </si>
  <si>
    <t>Media and Entertainment &gt; Audio and Video Streaming &gt; Streaming Video &gt; Interest (Affinity) &gt; Streaming Services</t>
  </si>
  <si>
    <t>Mobile - US &gt; Demographics &gt; Education &gt; High Education Achievement</t>
  </si>
  <si>
    <t>Media and Entertainment &gt; Sports and Recreational Activities &gt; Interest (Affinity) &gt; Individual Sports</t>
  </si>
  <si>
    <t>US &gt; Interest Propensities &gt; TV and Movies &gt; Drama</t>
  </si>
  <si>
    <t>US &gt; Interest Propensities &gt; Insurance &gt; Transamerica</t>
  </si>
  <si>
    <t>US &gt; Brand Propensities &gt; Apparel &gt; The Men's Wearhouse Buyer Propensity</t>
  </si>
  <si>
    <t>Travel and Tourism &gt; Interest (Affinity) &gt; Products &gt; Air Travel</t>
  </si>
  <si>
    <t>OnAudience &gt; Interest &gt; Technology &amp; Computing &gt; Entertainment</t>
  </si>
  <si>
    <t>US &gt; Brand Propensities &gt; Restaurants and Dining &gt; Seamless Buyer Propensity</t>
  </si>
  <si>
    <t>Mobile - US &gt; Sports &gt; Motor Sports &gt; NASCAR</t>
  </si>
  <si>
    <t>US &gt; Reach &gt; Propensity Models &gt; Hobbies and Interest &gt; Food and Drinks &gt; Coffee Connoisseurs</t>
  </si>
  <si>
    <t>US &gt; Demographic &gt; Family &gt; Households with 2 Adults</t>
  </si>
  <si>
    <t>US &gt; Interest Propensities &gt; Brands &gt; Big Box Retail</t>
  </si>
  <si>
    <t>Travel and Tourism &gt; Interest (Affinity)</t>
  </si>
  <si>
    <t>US &gt; Brand Propensities &gt; Media and Entertainment &gt; pokerstars.net Buyer Propensity</t>
  </si>
  <si>
    <t>Online Behavior&gt;United States&gt;Intent &gt; Shopping&gt;Pet Food &gt; Dog</t>
  </si>
  <si>
    <t>Online Behavior&gt;United States&gt;B2B &gt; Occupation&gt;Architect</t>
  </si>
  <si>
    <t>Online Behavior&gt;United States&gt;Validated Demographic &gt; Gender&gt;Female</t>
  </si>
  <si>
    <t>Online Behavior&gt;United States&gt;Beauty and Fitness&gt;Face and Body Care &gt; Make-Up and Cosmetics</t>
  </si>
  <si>
    <t>US &gt; Multibuyer Behaviors &gt; Club &gt; Continuity Buyers</t>
  </si>
  <si>
    <t>Online Behavior&gt;United States&gt;Travel&gt;Tourist Destinations &gt; Theme Parks</t>
  </si>
  <si>
    <t>Online Behavior&gt;United States&gt;Food and Drink&gt;Beverages &gt; Beer</t>
  </si>
  <si>
    <t>Online Behavior&gt;United States&gt;Arts and Entertainment&gt;Events and Listings &gt; Expos and Conventions</t>
  </si>
  <si>
    <t>US &gt; Reach &gt; Sociodemographic &gt; Household Income &gt; $50,000-$74,999</t>
  </si>
  <si>
    <t>US &gt; Brand Propensities &gt; Automotive &gt; Ford Credit Buyer Propensity</t>
  </si>
  <si>
    <t>US Technology &gt; Social Media &gt; Likely Behavior &gt; Heavy Facebook User</t>
  </si>
  <si>
    <t>US &gt; B2B &gt; B2B Decision Maker Responsibilities &gt; Real Estate Services</t>
  </si>
  <si>
    <t>Transactional &gt; Q3 Fashion Shoppers</t>
  </si>
  <si>
    <t>Lotame &gt; Style, Fashion &amp; Clothing &gt; Men's Clothing Shoppers</t>
  </si>
  <si>
    <t>Location (1)</t>
  </si>
  <si>
    <t>Location (2)</t>
  </si>
  <si>
    <t>Location (3)</t>
  </si>
  <si>
    <t>Category</t>
  </si>
  <si>
    <t>CPA</t>
  </si>
  <si>
    <t>CVR</t>
  </si>
  <si>
    <t>CPC</t>
  </si>
  <si>
    <t>CPM</t>
  </si>
  <si>
    <t>CTR</t>
  </si>
  <si>
    <t>Viewability</t>
  </si>
  <si>
    <t/>
  </si>
  <si>
    <t>Orlando, Florida</t>
  </si>
  <si>
    <t>Daytona Beach, Florida</t>
  </si>
  <si>
    <t>Grand Rapids, Michigan</t>
  </si>
  <si>
    <t>Kalamazoo, Michigan</t>
  </si>
  <si>
    <t>Champaign, Illinois</t>
  </si>
  <si>
    <t>Springfield, Illinois</t>
  </si>
  <si>
    <t>Ft. Myers, Florida</t>
  </si>
  <si>
    <t>Naples, Florida</t>
  </si>
  <si>
    <t>Miami, Florida</t>
  </si>
  <si>
    <t>Ft. Lauderdale, Florida</t>
  </si>
  <si>
    <t>Tampa, Florida</t>
  </si>
  <si>
    <t>St Petersburg , Florida</t>
  </si>
  <si>
    <t>Sarasota, Florida</t>
  </si>
  <si>
    <t>Champaign , Illinois</t>
  </si>
  <si>
    <t>Decatur, Illinois</t>
  </si>
  <si>
    <t>West Palm Beach, Florida</t>
  </si>
  <si>
    <t>Ft. Pierce, Florida</t>
  </si>
  <si>
    <t>Flint, Michigan</t>
  </si>
  <si>
    <t>Saginaw, Michigan</t>
  </si>
  <si>
    <t>Tallahassee, Florida</t>
  </si>
  <si>
    <t>Thomasville , Georgia</t>
  </si>
  <si>
    <t>Tri-Cities, Tennessee</t>
  </si>
  <si>
    <t>South Bend, Indiana</t>
  </si>
  <si>
    <t>Elkhart, Indiana</t>
  </si>
  <si>
    <t>Mobile, Alabama</t>
  </si>
  <si>
    <t>Huntsville, Alabama</t>
  </si>
  <si>
    <t>Decatur , Alabama</t>
  </si>
  <si>
    <t>Florence, Alabama</t>
  </si>
  <si>
    <t>Peoria, Illinois</t>
  </si>
  <si>
    <t>Bloomington, Illinois</t>
  </si>
  <si>
    <t>Tri, Tennessee</t>
  </si>
  <si>
    <t>Hattiesburg, Mississippi</t>
  </si>
  <si>
    <t>Laurel, Mississippi</t>
  </si>
  <si>
    <t>Little Rock, Arkansas</t>
  </si>
  <si>
    <t>Pine Bluff, Arkansas</t>
  </si>
  <si>
    <t>digitalturbine.com</t>
  </si>
  <si>
    <t>Website Name</t>
  </si>
  <si>
    <t>Automobile</t>
  </si>
  <si>
    <t>Business</t>
  </si>
  <si>
    <t>Design</t>
  </si>
  <si>
    <t>E-commerce</t>
  </si>
  <si>
    <t>E-Mail</t>
  </si>
  <si>
    <t>Education</t>
  </si>
  <si>
    <t>Electric</t>
  </si>
  <si>
    <t>Entertainment</t>
  </si>
  <si>
    <t>Finance</t>
  </si>
  <si>
    <t>Food</t>
  </si>
  <si>
    <t>Gaming</t>
  </si>
  <si>
    <t>Health</t>
  </si>
  <si>
    <t>History</t>
  </si>
  <si>
    <t>Humor</t>
  </si>
  <si>
    <t>Informational</t>
  </si>
  <si>
    <t>Lifestyle</t>
  </si>
  <si>
    <t>Local News</t>
  </si>
  <si>
    <t>Media</t>
  </si>
  <si>
    <t>Music</t>
  </si>
  <si>
    <t>News</t>
  </si>
  <si>
    <t>Productivity</t>
  </si>
  <si>
    <t>Real Estate</t>
  </si>
  <si>
    <t>Reference</t>
  </si>
  <si>
    <t>Religion</t>
  </si>
  <si>
    <t>Science</t>
  </si>
  <si>
    <t>Social Networking</t>
  </si>
  <si>
    <t>Sports</t>
  </si>
  <si>
    <t>Technology</t>
  </si>
  <si>
    <t>Tools</t>
  </si>
  <si>
    <t>Weather</t>
  </si>
  <si>
    <t>Website Names</t>
  </si>
  <si>
    <t>State(1)</t>
  </si>
  <si>
    <t>State(2)</t>
  </si>
  <si>
    <t>Cities(1)</t>
  </si>
  <si>
    <t>Cities(2)</t>
  </si>
  <si>
    <t>Cities(3)</t>
  </si>
  <si>
    <t>State &amp; Cities (1)</t>
  </si>
  <si>
    <t>State &amp; Cities (2)</t>
  </si>
  <si>
    <t>State &amp; Cites (3)</t>
  </si>
  <si>
    <t>Los Angeles</t>
  </si>
  <si>
    <t>California</t>
  </si>
  <si>
    <t>Orlando-Daytona Beach</t>
  </si>
  <si>
    <t>Florida</t>
  </si>
  <si>
    <t>San Francisco</t>
  </si>
  <si>
    <t>Grand Rapids-Kalamazoo</t>
  </si>
  <si>
    <t>Michigan</t>
  </si>
  <si>
    <t>Chicago</t>
  </si>
  <si>
    <t>Illinois</t>
  </si>
  <si>
    <t>Nashville</t>
  </si>
  <si>
    <t>Tennessee</t>
  </si>
  <si>
    <t>Champaign-Springfield-Decatur</t>
  </si>
  <si>
    <t>Ft. Myers-Naples</t>
  </si>
  <si>
    <t>Miami-Ft. Lauderdale</t>
  </si>
  <si>
    <t>Tampa-St Petersburg (Sarasota)</t>
  </si>
  <si>
    <t>New York City</t>
  </si>
  <si>
    <t>New York</t>
  </si>
  <si>
    <t>Jacksonville</t>
  </si>
  <si>
    <t>Champaign &amp; Springfield-Decatur</t>
  </si>
  <si>
    <t>West Palm Beach-Ft. Pierce</t>
  </si>
  <si>
    <t>Augusta</t>
  </si>
  <si>
    <t>Georgia</t>
  </si>
  <si>
    <t>Birmingham</t>
  </si>
  <si>
    <t>Alabama</t>
  </si>
  <si>
    <t>Flint-Saginaw-Bay City</t>
  </si>
  <si>
    <t>Tallahassee</t>
  </si>
  <si>
    <t>Florida-Thomasville</t>
  </si>
  <si>
    <t>Tri-Cities</t>
  </si>
  <si>
    <t>Tennessee-Virginia</t>
  </si>
  <si>
    <t>South Bend-Elkhart</t>
  </si>
  <si>
    <t>Indiana</t>
  </si>
  <si>
    <t>Rockford</t>
  </si>
  <si>
    <t>Knoxville</t>
  </si>
  <si>
    <t>Mobile</t>
  </si>
  <si>
    <t>Alabama-Pensacola</t>
  </si>
  <si>
    <t>Huntsville-Decatur (Florence)</t>
  </si>
  <si>
    <t>Memphis</t>
  </si>
  <si>
    <t>Lansing</t>
  </si>
  <si>
    <t>Charleston</t>
  </si>
  <si>
    <t>South Carolina</t>
  </si>
  <si>
    <t>Chattanooga</t>
  </si>
  <si>
    <t>Ft. Wayne</t>
  </si>
  <si>
    <t>Savannah</t>
  </si>
  <si>
    <t>Peoria-Bloomington</t>
  </si>
  <si>
    <t>Lafayette</t>
  </si>
  <si>
    <t>Jackson</t>
  </si>
  <si>
    <t>Mississippi</t>
  </si>
  <si>
    <t>Panama City</t>
  </si>
  <si>
    <t>Toledo</t>
  </si>
  <si>
    <t>Ohio</t>
  </si>
  <si>
    <t>Louisville</t>
  </si>
  <si>
    <t>Kentucky</t>
  </si>
  <si>
    <t>Shreveport</t>
  </si>
  <si>
    <t>Louisiana</t>
  </si>
  <si>
    <t>Hattiesburg-Laurel</t>
  </si>
  <si>
    <t>Little Rock-Pine Bluff</t>
  </si>
  <si>
    <t>Arkansas</t>
  </si>
  <si>
    <t>Cincinnati</t>
  </si>
  <si>
    <t>#REF!</t>
  </si>
  <si>
    <t>States</t>
  </si>
  <si>
    <t>State</t>
  </si>
  <si>
    <t>Pensacola,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</si>
</sst>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2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11"/>
      <color theme="1"/>
      <name val="Aptos Narrow"/>
    </font>
    <font>
      <sz val="11"/>
      <color theme="1"/>
      <name val="Aptos Narrow"/>
    </font>
    <font>
      <u/>
      <sz val="11"/>
      <color rgb="FF0000FF"/>
      <name val="Aptos Narrow"/>
    </font>
    <font>
      <sz val="11"/>
      <color theme="1"/>
      <name val="Arial"/>
    </font>
    <font>
      <sz val="10"/>
      <color theme="1"/>
      <name val="Arial"/>
    </font>
    <font>
      <b/>
      <sz val="11"/>
      <color theme="1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sz val="9"/>
      <color rgb="FF000000"/>
      <name val="&quot;Google Sans Mono&quot;"/>
    </font>
    <font>
      <b/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164" fontId="10" fillId="3" borderId="0" xfId="0" applyNumberFormat="1" applyFont="1" applyFill="1" applyAlignment="1">
      <alignment horizontal="center"/>
    </xf>
    <xf numFmtId="10" fontId="10" fillId="3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left"/>
    </xf>
    <xf numFmtId="44" fontId="2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0" fontId="12" fillId="4" borderId="0" xfId="0" applyFont="1" applyFill="1"/>
    <xf numFmtId="164" fontId="12" fillId="4" borderId="0" xfId="0" applyNumberFormat="1" applyFont="1" applyFill="1"/>
    <xf numFmtId="0" fontId="12" fillId="0" borderId="0" xfId="0" applyFont="1"/>
    <xf numFmtId="0" fontId="13" fillId="0" borderId="0" xfId="0" applyFont="1"/>
    <xf numFmtId="164" fontId="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" fillId="4" borderId="0" xfId="0" applyFont="1" applyFill="1"/>
    <xf numFmtId="0" fontId="16" fillId="0" borderId="0" xfId="0" applyFont="1"/>
    <xf numFmtId="0" fontId="17" fillId="5" borderId="0" xfId="0" applyFont="1" applyFill="1"/>
    <xf numFmtId="0" fontId="18" fillId="5" borderId="0" xfId="0" applyFont="1" applyFill="1"/>
    <xf numFmtId="0" fontId="18" fillId="5" borderId="0" xfId="0" applyFont="1" applyFill="1" applyAlignment="1">
      <alignment horizontal="left"/>
    </xf>
    <xf numFmtId="0" fontId="19" fillId="0" borderId="0" xfId="0" applyFont="1"/>
    <xf numFmtId="0" fontId="20" fillId="4" borderId="0" xfId="0" applyFont="1" applyFill="1"/>
    <xf numFmtId="164" fontId="0" fillId="0" borderId="0" xfId="0" applyNumberFormat="1"/>
    <xf numFmtId="10" fontId="0" fillId="0" borderId="0" xfId="0" applyNumberFormat="1"/>
    <xf numFmtId="8" fontId="2" fillId="0" borderId="0" xfId="0" applyNumberFormat="1" applyFont="1"/>
  </cellXfs>
  <cellStyles count="1">
    <cellStyle name="Normal" xfId="0" builtinId="0"/>
  </cellStyles>
  <dxfs count="2"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heapoair.com/" TargetMode="External"/><Relationship Id="rId671" Type="http://schemas.openxmlformats.org/officeDocument/2006/relationships/hyperlink" Target="http://wikihow.com/" TargetMode="External"/><Relationship Id="rId21" Type="http://schemas.openxmlformats.org/officeDocument/2006/relationships/hyperlink" Target="http://activebeat.com/" TargetMode="External"/><Relationship Id="rId324" Type="http://schemas.openxmlformats.org/officeDocument/2006/relationships/hyperlink" Target="http://macrumors.com/" TargetMode="External"/><Relationship Id="rId531" Type="http://schemas.openxmlformats.org/officeDocument/2006/relationships/hyperlink" Target="http://reuters.com/" TargetMode="External"/><Relationship Id="rId629" Type="http://schemas.openxmlformats.org/officeDocument/2006/relationships/hyperlink" Target="http://weather.com/" TargetMode="External"/><Relationship Id="rId170" Type="http://schemas.openxmlformats.org/officeDocument/2006/relationships/hyperlink" Target="http://ebay.com/" TargetMode="External"/><Relationship Id="rId268" Type="http://schemas.openxmlformats.org/officeDocument/2006/relationships/hyperlink" Target="http://gamerant.com/" TargetMode="External"/><Relationship Id="rId475" Type="http://schemas.openxmlformats.org/officeDocument/2006/relationships/hyperlink" Target="http://outlook.live.com/" TargetMode="External"/><Relationship Id="rId682" Type="http://schemas.openxmlformats.org/officeDocument/2006/relationships/hyperlink" Target="http://wunderground.com/" TargetMode="External"/><Relationship Id="rId32" Type="http://schemas.openxmlformats.org/officeDocument/2006/relationships/hyperlink" Target="http://aol.com/" TargetMode="External"/><Relationship Id="rId128" Type="http://schemas.openxmlformats.org/officeDocument/2006/relationships/hyperlink" Target="http://cnbc.com/" TargetMode="External"/><Relationship Id="rId335" Type="http://schemas.openxmlformats.org/officeDocument/2006/relationships/hyperlink" Target="http://mail.aol.com/" TargetMode="External"/><Relationship Id="rId542" Type="http://schemas.openxmlformats.org/officeDocument/2006/relationships/hyperlink" Target="http://screenrant.com/" TargetMode="External"/><Relationship Id="rId181" Type="http://schemas.openxmlformats.org/officeDocument/2006/relationships/hyperlink" Target="http://ebay.com/" TargetMode="External"/><Relationship Id="rId402" Type="http://schemas.openxmlformats.org/officeDocument/2006/relationships/hyperlink" Target="http://msn.com/" TargetMode="External"/><Relationship Id="rId279" Type="http://schemas.openxmlformats.org/officeDocument/2006/relationships/hyperlink" Target="http://healthyrecipesblogs.com/" TargetMode="External"/><Relationship Id="rId486" Type="http://schemas.openxmlformats.org/officeDocument/2006/relationships/hyperlink" Target="http://people.com/" TargetMode="External"/><Relationship Id="rId693" Type="http://schemas.openxmlformats.org/officeDocument/2006/relationships/hyperlink" Target="http://yahoo.com/" TargetMode="External"/><Relationship Id="rId707" Type="http://schemas.openxmlformats.org/officeDocument/2006/relationships/hyperlink" Target="http://yahoo.com/" TargetMode="External"/><Relationship Id="rId43" Type="http://schemas.openxmlformats.org/officeDocument/2006/relationships/hyperlink" Target="http://baseball.fantasysports.yahoo.com/" TargetMode="External"/><Relationship Id="rId139" Type="http://schemas.openxmlformats.org/officeDocument/2006/relationships/hyperlink" Target="http://cnn.com/" TargetMode="External"/><Relationship Id="rId346" Type="http://schemas.openxmlformats.org/officeDocument/2006/relationships/hyperlink" Target="http://mail.yahoo.com/" TargetMode="External"/><Relationship Id="rId553" Type="http://schemas.openxmlformats.org/officeDocument/2006/relationships/hyperlink" Target="http://signupgenius.com/" TargetMode="External"/><Relationship Id="rId192" Type="http://schemas.openxmlformats.org/officeDocument/2006/relationships/hyperlink" Target="http://ebay.com/" TargetMode="External"/><Relationship Id="rId206" Type="http://schemas.openxmlformats.org/officeDocument/2006/relationships/hyperlink" Target="http://evite.com/" TargetMode="External"/><Relationship Id="rId413" Type="http://schemas.openxmlformats.org/officeDocument/2006/relationships/hyperlink" Target="http://msn.com/" TargetMode="External"/><Relationship Id="rId497" Type="http://schemas.openxmlformats.org/officeDocument/2006/relationships/hyperlink" Target="http://poshland.com/" TargetMode="External"/><Relationship Id="rId620" Type="http://schemas.openxmlformats.org/officeDocument/2006/relationships/hyperlink" Target="http://w3schools.com/" TargetMode="External"/><Relationship Id="rId718" Type="http://schemas.openxmlformats.org/officeDocument/2006/relationships/hyperlink" Target="http://zdnet.com/" TargetMode="External"/><Relationship Id="rId357" Type="http://schemas.openxmlformats.org/officeDocument/2006/relationships/hyperlink" Target="http://mail.yahoo.com/" TargetMode="External"/><Relationship Id="rId54" Type="http://schemas.openxmlformats.org/officeDocument/2006/relationships/hyperlink" Target="http://biblegateway.com/" TargetMode="External"/><Relationship Id="rId217" Type="http://schemas.openxmlformats.org/officeDocument/2006/relationships/hyperlink" Target="http://femanin.com/" TargetMode="External"/><Relationship Id="rId564" Type="http://schemas.openxmlformats.org/officeDocument/2006/relationships/hyperlink" Target="http://slickdeals.net/" TargetMode="External"/><Relationship Id="rId424" Type="http://schemas.openxmlformats.org/officeDocument/2006/relationships/hyperlink" Target="http://msn.com/" TargetMode="External"/><Relationship Id="rId631" Type="http://schemas.openxmlformats.org/officeDocument/2006/relationships/hyperlink" Target="http://weather.com/" TargetMode="External"/><Relationship Id="rId270" Type="http://schemas.openxmlformats.org/officeDocument/2006/relationships/hyperlink" Target="http://gamingbible.com/" TargetMode="External"/><Relationship Id="rId65" Type="http://schemas.openxmlformats.org/officeDocument/2006/relationships/hyperlink" Target="http://biblegateway.com/" TargetMode="External"/><Relationship Id="rId130" Type="http://schemas.openxmlformats.org/officeDocument/2006/relationships/hyperlink" Target="http://cnet.com/" TargetMode="External"/><Relationship Id="rId368" Type="http://schemas.openxmlformats.org/officeDocument/2006/relationships/hyperlink" Target="http://mail.yahoo.com/" TargetMode="External"/><Relationship Id="rId575" Type="http://schemas.openxmlformats.org/officeDocument/2006/relationships/hyperlink" Target="http://tasteofhome.com/" TargetMode="External"/><Relationship Id="rId228" Type="http://schemas.openxmlformats.org/officeDocument/2006/relationships/hyperlink" Target="http://finance.yahoo.com/" TargetMode="External"/><Relationship Id="rId435" Type="http://schemas.openxmlformats.org/officeDocument/2006/relationships/hyperlink" Target="http://nbcchicago.com/" TargetMode="External"/><Relationship Id="rId642" Type="http://schemas.openxmlformats.org/officeDocument/2006/relationships/hyperlink" Target="http://weather.com/" TargetMode="External"/><Relationship Id="rId281" Type="http://schemas.openxmlformats.org/officeDocument/2006/relationships/hyperlink" Target="http://hindustantimes.com/" TargetMode="External"/><Relationship Id="rId502" Type="http://schemas.openxmlformats.org/officeDocument/2006/relationships/hyperlink" Target="http://realtor.com/" TargetMode="External"/><Relationship Id="rId76" Type="http://schemas.openxmlformats.org/officeDocument/2006/relationships/hyperlink" Target="http://boxrox.com/" TargetMode="External"/><Relationship Id="rId141" Type="http://schemas.openxmlformats.org/officeDocument/2006/relationships/hyperlink" Target="http://culinaryhill.com/" TargetMode="External"/><Relationship Id="rId379" Type="http://schemas.openxmlformats.org/officeDocument/2006/relationships/hyperlink" Target="http://medicalnewstoday.com/" TargetMode="External"/><Relationship Id="rId586" Type="http://schemas.openxmlformats.org/officeDocument/2006/relationships/hyperlink" Target="http://thegamer.com/" TargetMode="External"/><Relationship Id="rId7" Type="http://schemas.openxmlformats.org/officeDocument/2006/relationships/hyperlink" Target="http://accuweather.com/" TargetMode="External"/><Relationship Id="rId239" Type="http://schemas.openxmlformats.org/officeDocument/2006/relationships/hyperlink" Target="http://forbes.com/" TargetMode="External"/><Relationship Id="rId446" Type="http://schemas.openxmlformats.org/officeDocument/2006/relationships/hyperlink" Target="http://news.yahoo.com/" TargetMode="External"/><Relationship Id="rId653" Type="http://schemas.openxmlformats.org/officeDocument/2006/relationships/hyperlink" Target="http://weather.com/" TargetMode="External"/><Relationship Id="rId292" Type="http://schemas.openxmlformats.org/officeDocument/2006/relationships/hyperlink" Target="http://ign.com/" TargetMode="External"/><Relationship Id="rId306" Type="http://schemas.openxmlformats.org/officeDocument/2006/relationships/hyperlink" Target="http://jdpower.com/" TargetMode="External"/><Relationship Id="rId87" Type="http://schemas.openxmlformats.org/officeDocument/2006/relationships/hyperlink" Target="http://calculator.net/" TargetMode="External"/><Relationship Id="rId513" Type="http://schemas.openxmlformats.org/officeDocument/2006/relationships/hyperlink" Target="http://realtor.com/" TargetMode="External"/><Relationship Id="rId597" Type="http://schemas.openxmlformats.org/officeDocument/2006/relationships/hyperlink" Target="http://thesaurus.com/" TargetMode="External"/><Relationship Id="rId720" Type="http://schemas.openxmlformats.org/officeDocument/2006/relationships/hyperlink" Target="http://zillow.com/" TargetMode="External"/><Relationship Id="rId152" Type="http://schemas.openxmlformats.org/officeDocument/2006/relationships/hyperlink" Target="http://dailymail.co.uk/tvshowbiz" TargetMode="External"/><Relationship Id="rId457" Type="http://schemas.openxmlformats.org/officeDocument/2006/relationships/hyperlink" Target="http://nypost.com/" TargetMode="External"/><Relationship Id="rId664" Type="http://schemas.openxmlformats.org/officeDocument/2006/relationships/hyperlink" Target="http://whatismyipaddress.com/" TargetMode="External"/><Relationship Id="rId14" Type="http://schemas.openxmlformats.org/officeDocument/2006/relationships/hyperlink" Target="http://accuweather.com/" TargetMode="External"/><Relationship Id="rId317" Type="http://schemas.openxmlformats.org/officeDocument/2006/relationships/hyperlink" Target="http://livescience.com/" TargetMode="External"/><Relationship Id="rId524" Type="http://schemas.openxmlformats.org/officeDocument/2006/relationships/hyperlink" Target="http://realtor.com/" TargetMode="External"/><Relationship Id="rId98" Type="http://schemas.openxmlformats.org/officeDocument/2006/relationships/hyperlink" Target="http://cars.com/" TargetMode="External"/><Relationship Id="rId163" Type="http://schemas.openxmlformats.org/officeDocument/2006/relationships/hyperlink" Target="http://drugs.com/" TargetMode="External"/><Relationship Id="rId370" Type="http://schemas.openxmlformats.org/officeDocument/2006/relationships/hyperlink" Target="http://mapquest.com/" TargetMode="External"/><Relationship Id="rId230" Type="http://schemas.openxmlformats.org/officeDocument/2006/relationships/hyperlink" Target="http://finance.yahoo.com/" TargetMode="External"/><Relationship Id="rId468" Type="http://schemas.openxmlformats.org/officeDocument/2006/relationships/hyperlink" Target="http://outlook.live.com/" TargetMode="External"/><Relationship Id="rId675" Type="http://schemas.openxmlformats.org/officeDocument/2006/relationships/hyperlink" Target="http://wizofawes.com/" TargetMode="External"/><Relationship Id="rId25" Type="http://schemas.openxmlformats.org/officeDocument/2006/relationships/hyperlink" Target="http://ajc.com/" TargetMode="External"/><Relationship Id="rId328" Type="http://schemas.openxmlformats.org/officeDocument/2006/relationships/hyperlink" Target="http://mail.aol.com/" TargetMode="External"/><Relationship Id="rId535" Type="http://schemas.openxmlformats.org/officeDocument/2006/relationships/hyperlink" Target="http://rvtrader.com/" TargetMode="External"/><Relationship Id="rId174" Type="http://schemas.openxmlformats.org/officeDocument/2006/relationships/hyperlink" Target="http://ebay.com/" TargetMode="External"/><Relationship Id="rId381" Type="http://schemas.openxmlformats.org/officeDocument/2006/relationships/hyperlink" Target="http://merriam-webster.com/dictionary" TargetMode="External"/><Relationship Id="rId602" Type="http://schemas.openxmlformats.org/officeDocument/2006/relationships/hyperlink" Target="http://tomsguide.com/" TargetMode="External"/><Relationship Id="rId241" Type="http://schemas.openxmlformats.org/officeDocument/2006/relationships/hyperlink" Target="http://forbes.com/" TargetMode="External"/><Relationship Id="rId479" Type="http://schemas.openxmlformats.org/officeDocument/2006/relationships/hyperlink" Target="http://outlook.live.com/" TargetMode="External"/><Relationship Id="rId686" Type="http://schemas.openxmlformats.org/officeDocument/2006/relationships/hyperlink" Target="http://yahoo.com/" TargetMode="External"/><Relationship Id="rId36" Type="http://schemas.openxmlformats.org/officeDocument/2006/relationships/hyperlink" Target="http://att.yahoo.com/" TargetMode="External"/><Relationship Id="rId339" Type="http://schemas.openxmlformats.org/officeDocument/2006/relationships/hyperlink" Target="http://mail.aol.com/" TargetMode="External"/><Relationship Id="rId546" Type="http://schemas.openxmlformats.org/officeDocument/2006/relationships/hyperlink" Target="http://semana.com/" TargetMode="External"/><Relationship Id="rId101" Type="http://schemas.openxmlformats.org/officeDocument/2006/relationships/hyperlink" Target="http://carscoops.com/" TargetMode="External"/><Relationship Id="rId185" Type="http://schemas.openxmlformats.org/officeDocument/2006/relationships/hyperlink" Target="http://ebay.com/" TargetMode="External"/><Relationship Id="rId406" Type="http://schemas.openxmlformats.org/officeDocument/2006/relationships/hyperlink" Target="http://msn.com/" TargetMode="External"/><Relationship Id="rId392" Type="http://schemas.openxmlformats.org/officeDocument/2006/relationships/hyperlink" Target="http://mlb.com/" TargetMode="External"/><Relationship Id="rId613" Type="http://schemas.openxmlformats.org/officeDocument/2006/relationships/hyperlink" Target="http://usatoday.com/" TargetMode="External"/><Relationship Id="rId697" Type="http://schemas.openxmlformats.org/officeDocument/2006/relationships/hyperlink" Target="http://yahoo.com/" TargetMode="External"/><Relationship Id="rId252" Type="http://schemas.openxmlformats.org/officeDocument/2006/relationships/hyperlink" Target="http://fox59.com/" TargetMode="External"/><Relationship Id="rId47" Type="http://schemas.openxmlformats.org/officeDocument/2006/relationships/hyperlink" Target="http://bbc.com/" TargetMode="External"/><Relationship Id="rId112" Type="http://schemas.openxmlformats.org/officeDocument/2006/relationships/hyperlink" Target="http://cbsnews.com/" TargetMode="External"/><Relationship Id="rId557" Type="http://schemas.openxmlformats.org/officeDocument/2006/relationships/hyperlink" Target="http://slickdeals.net/" TargetMode="External"/><Relationship Id="rId196" Type="http://schemas.openxmlformats.org/officeDocument/2006/relationships/hyperlink" Target="http://ebay.com/" TargetMode="External"/><Relationship Id="rId417" Type="http://schemas.openxmlformats.org/officeDocument/2006/relationships/hyperlink" Target="http://msn.com/" TargetMode="External"/><Relationship Id="rId624" Type="http://schemas.openxmlformats.org/officeDocument/2006/relationships/hyperlink" Target="http://weather.com/" TargetMode="External"/><Relationship Id="rId263" Type="http://schemas.openxmlformats.org/officeDocument/2006/relationships/hyperlink" Target="http://foxnews.com/" TargetMode="External"/><Relationship Id="rId470" Type="http://schemas.openxmlformats.org/officeDocument/2006/relationships/hyperlink" Target="http://outlook.live.com/" TargetMode="External"/><Relationship Id="rId58" Type="http://schemas.openxmlformats.org/officeDocument/2006/relationships/hyperlink" Target="http://biblegateway.com/" TargetMode="External"/><Relationship Id="rId123" Type="http://schemas.openxmlformats.org/officeDocument/2006/relationships/hyperlink" Target="http://citationmachine.net/" TargetMode="External"/><Relationship Id="rId330" Type="http://schemas.openxmlformats.org/officeDocument/2006/relationships/hyperlink" Target="http://mail.aol.com/" TargetMode="External"/><Relationship Id="rId568" Type="http://schemas.openxmlformats.org/officeDocument/2006/relationships/hyperlink" Target="http://sportpirate.com/" TargetMode="External"/><Relationship Id="rId428" Type="http://schemas.openxmlformats.org/officeDocument/2006/relationships/hyperlink" Target="http://my.earthlink.net/" TargetMode="External"/><Relationship Id="rId635" Type="http://schemas.openxmlformats.org/officeDocument/2006/relationships/hyperlink" Target="http://weather.com/" TargetMode="External"/><Relationship Id="rId274" Type="http://schemas.openxmlformats.org/officeDocument/2006/relationships/hyperlink" Target="http://geeksforgeeks.org/" TargetMode="External"/><Relationship Id="rId481" Type="http://schemas.openxmlformats.org/officeDocument/2006/relationships/hyperlink" Target="http://outlook.live.com/" TargetMode="External"/><Relationship Id="rId702" Type="http://schemas.openxmlformats.org/officeDocument/2006/relationships/hyperlink" Target="http://yahoo.com/" TargetMode="External"/><Relationship Id="rId69" Type="http://schemas.openxmlformats.org/officeDocument/2006/relationships/hyperlink" Target="http://billboard.com/" TargetMode="External"/><Relationship Id="rId134" Type="http://schemas.openxmlformats.org/officeDocument/2006/relationships/hyperlink" Target="http://cnn.com/" TargetMode="External"/><Relationship Id="rId579" Type="http://schemas.openxmlformats.org/officeDocument/2006/relationships/hyperlink" Target="http://the-sun.com/" TargetMode="External"/><Relationship Id="rId341" Type="http://schemas.openxmlformats.org/officeDocument/2006/relationships/hyperlink" Target="http://mail.aol.com/" TargetMode="External"/><Relationship Id="rId439" Type="http://schemas.openxmlformats.org/officeDocument/2006/relationships/hyperlink" Target="http://nbcnews.com/" TargetMode="External"/><Relationship Id="rId646" Type="http://schemas.openxmlformats.org/officeDocument/2006/relationships/hyperlink" Target="http://weather.com/" TargetMode="External"/><Relationship Id="rId201" Type="http://schemas.openxmlformats.org/officeDocument/2006/relationships/hyperlink" Target="http://eonline.com/" TargetMode="External"/><Relationship Id="rId285" Type="http://schemas.openxmlformats.org/officeDocument/2006/relationships/hyperlink" Target="http://homeaddict.io/" TargetMode="External"/><Relationship Id="rId506" Type="http://schemas.openxmlformats.org/officeDocument/2006/relationships/hyperlink" Target="http://realtor.com/" TargetMode="External"/><Relationship Id="rId492" Type="http://schemas.openxmlformats.org/officeDocument/2006/relationships/hyperlink" Target="http://phys.org/" TargetMode="External"/><Relationship Id="rId713" Type="http://schemas.openxmlformats.org/officeDocument/2006/relationships/hyperlink" Target="http://yellowpages.com/" TargetMode="External"/><Relationship Id="rId145" Type="http://schemas.openxmlformats.org/officeDocument/2006/relationships/hyperlink" Target="http://daily-choices.com/" TargetMode="External"/><Relationship Id="rId352" Type="http://schemas.openxmlformats.org/officeDocument/2006/relationships/hyperlink" Target="http://mail.yahoo.com/" TargetMode="External"/><Relationship Id="rId212" Type="http://schemas.openxmlformats.org/officeDocument/2006/relationships/hyperlink" Target="http://fandom.com/" TargetMode="External"/><Relationship Id="rId657" Type="http://schemas.openxmlformats.org/officeDocument/2006/relationships/hyperlink" Target="http://weather.com/" TargetMode="External"/><Relationship Id="rId296" Type="http://schemas.openxmlformats.org/officeDocument/2006/relationships/hyperlink" Target="http://insider.com/" TargetMode="External"/><Relationship Id="rId517" Type="http://schemas.openxmlformats.org/officeDocument/2006/relationships/hyperlink" Target="http://realtor.com/" TargetMode="External"/><Relationship Id="rId724" Type="http://schemas.openxmlformats.org/officeDocument/2006/relationships/hyperlink" Target="http://zillow.com/" TargetMode="External"/><Relationship Id="rId60" Type="http://schemas.openxmlformats.org/officeDocument/2006/relationships/hyperlink" Target="http://biblegateway.com/" TargetMode="External"/><Relationship Id="rId156" Type="http://schemas.openxmlformats.org/officeDocument/2006/relationships/hyperlink" Target="http://dictionary.com/" TargetMode="External"/><Relationship Id="rId363" Type="http://schemas.openxmlformats.org/officeDocument/2006/relationships/hyperlink" Target="http://mail.yahoo.com/" TargetMode="External"/><Relationship Id="rId570" Type="http://schemas.openxmlformats.org/officeDocument/2006/relationships/hyperlink" Target="http://sports.yahoo.com/" TargetMode="External"/><Relationship Id="rId223" Type="http://schemas.openxmlformats.org/officeDocument/2006/relationships/hyperlink" Target="http://finance.yahoo.com/" TargetMode="External"/><Relationship Id="rId430" Type="http://schemas.openxmlformats.org/officeDocument/2006/relationships/hyperlink" Target="http://my.yahoo.com/" TargetMode="External"/><Relationship Id="rId668" Type="http://schemas.openxmlformats.org/officeDocument/2006/relationships/hyperlink" Target="http://whatismyipaddress.com/" TargetMode="External"/><Relationship Id="rId18" Type="http://schemas.openxmlformats.org/officeDocument/2006/relationships/hyperlink" Target="http://activebeat.com/" TargetMode="External"/><Relationship Id="rId528" Type="http://schemas.openxmlformats.org/officeDocument/2006/relationships/hyperlink" Target="http://rent.com/" TargetMode="External"/><Relationship Id="rId167" Type="http://schemas.openxmlformats.org/officeDocument/2006/relationships/hyperlink" Target="http://ebay.com/" TargetMode="External"/><Relationship Id="rId374" Type="http://schemas.openxmlformats.org/officeDocument/2006/relationships/hyperlink" Target="http://maxroll.gg/" TargetMode="External"/><Relationship Id="rId581" Type="http://schemas.openxmlformats.org/officeDocument/2006/relationships/hyperlink" Target="http://the-sun.com/" TargetMode="External"/><Relationship Id="rId71" Type="http://schemas.openxmlformats.org/officeDocument/2006/relationships/hyperlink" Target="http://boattrader.com/" TargetMode="External"/><Relationship Id="rId234" Type="http://schemas.openxmlformats.org/officeDocument/2006/relationships/hyperlink" Target="http://finviz.com/" TargetMode="External"/><Relationship Id="rId679" Type="http://schemas.openxmlformats.org/officeDocument/2006/relationships/hyperlink" Target="http://wsmv.com/" TargetMode="External"/><Relationship Id="rId2" Type="http://schemas.openxmlformats.org/officeDocument/2006/relationships/hyperlink" Target="http://abcnews.go.com/" TargetMode="External"/><Relationship Id="rId29" Type="http://schemas.openxmlformats.org/officeDocument/2006/relationships/hyperlink" Target="http://androidauthority.com/" TargetMode="External"/><Relationship Id="rId441" Type="http://schemas.openxmlformats.org/officeDocument/2006/relationships/hyperlink" Target="http://nbcnews.com/" TargetMode="External"/><Relationship Id="rId539" Type="http://schemas.openxmlformats.org/officeDocument/2006/relationships/hyperlink" Target="http://scitechdaily.com/" TargetMode="External"/><Relationship Id="rId178" Type="http://schemas.openxmlformats.org/officeDocument/2006/relationships/hyperlink" Target="http://ebay.com/" TargetMode="External"/><Relationship Id="rId301" Type="http://schemas.openxmlformats.org/officeDocument/2006/relationships/hyperlink" Target="http://investmentguru.com/" TargetMode="External"/><Relationship Id="rId82" Type="http://schemas.openxmlformats.org/officeDocument/2006/relationships/hyperlink" Target="http://businessinsider.com/" TargetMode="External"/><Relationship Id="rId385" Type="http://schemas.openxmlformats.org/officeDocument/2006/relationships/hyperlink" Target="http://microsoftcasualgames.com/" TargetMode="External"/><Relationship Id="rId592" Type="http://schemas.openxmlformats.org/officeDocument/2006/relationships/hyperlink" Target="http://thesaurus.com/" TargetMode="External"/><Relationship Id="rId606" Type="http://schemas.openxmlformats.org/officeDocument/2006/relationships/hyperlink" Target="http://topclassactions.com/" TargetMode="External"/><Relationship Id="rId245" Type="http://schemas.openxmlformats.org/officeDocument/2006/relationships/hyperlink" Target="http://forbes.com/" TargetMode="External"/><Relationship Id="rId287" Type="http://schemas.openxmlformats.org/officeDocument/2006/relationships/hyperlink" Target="http://houseplans.net/" TargetMode="External"/><Relationship Id="rId410" Type="http://schemas.openxmlformats.org/officeDocument/2006/relationships/hyperlink" Target="http://msn.com/" TargetMode="External"/><Relationship Id="rId452" Type="http://schemas.openxmlformats.org/officeDocument/2006/relationships/hyperlink" Target="http://newsmemory.com/" TargetMode="External"/><Relationship Id="rId494" Type="http://schemas.openxmlformats.org/officeDocument/2006/relationships/hyperlink" Target="http://politico.com/" TargetMode="External"/><Relationship Id="rId508" Type="http://schemas.openxmlformats.org/officeDocument/2006/relationships/hyperlink" Target="http://realtor.com/" TargetMode="External"/><Relationship Id="rId715" Type="http://schemas.openxmlformats.org/officeDocument/2006/relationships/hyperlink" Target="http://yourdailysportfix.com/" TargetMode="External"/><Relationship Id="rId105" Type="http://schemas.openxmlformats.org/officeDocument/2006/relationships/hyperlink" Target="http://cbsnews.com/" TargetMode="External"/><Relationship Id="rId147" Type="http://schemas.openxmlformats.org/officeDocument/2006/relationships/hyperlink" Target="http://dailydot.com/" TargetMode="External"/><Relationship Id="rId312" Type="http://schemas.openxmlformats.org/officeDocument/2006/relationships/hyperlink" Target="http://kbb.com/" TargetMode="External"/><Relationship Id="rId354" Type="http://schemas.openxmlformats.org/officeDocument/2006/relationships/hyperlink" Target="http://mail.yahoo.com/" TargetMode="External"/><Relationship Id="rId51" Type="http://schemas.openxmlformats.org/officeDocument/2006/relationships/hyperlink" Target="http://biblegateway.com/" TargetMode="External"/><Relationship Id="rId93" Type="http://schemas.openxmlformats.org/officeDocument/2006/relationships/hyperlink" Target="http://cargurus.com/" TargetMode="External"/><Relationship Id="rId189" Type="http://schemas.openxmlformats.org/officeDocument/2006/relationships/hyperlink" Target="http://ebay.com/" TargetMode="External"/><Relationship Id="rId396" Type="http://schemas.openxmlformats.org/officeDocument/2006/relationships/hyperlink" Target="http://mobileposse.com/" TargetMode="External"/><Relationship Id="rId561" Type="http://schemas.openxmlformats.org/officeDocument/2006/relationships/hyperlink" Target="http://slickdeals.net/" TargetMode="External"/><Relationship Id="rId617" Type="http://schemas.openxmlformats.org/officeDocument/2006/relationships/hyperlink" Target="http://usnews.com/" TargetMode="External"/><Relationship Id="rId659" Type="http://schemas.openxmlformats.org/officeDocument/2006/relationships/hyperlink" Target="http://weather.com/" TargetMode="External"/><Relationship Id="rId214" Type="http://schemas.openxmlformats.org/officeDocument/2006/relationships/hyperlink" Target="http://fandomwire.com/" TargetMode="External"/><Relationship Id="rId256" Type="http://schemas.openxmlformats.org/officeDocument/2006/relationships/hyperlink" Target="http://foxnews.com/" TargetMode="External"/><Relationship Id="rId298" Type="http://schemas.openxmlformats.org/officeDocument/2006/relationships/hyperlink" Target="http://investing.com/" TargetMode="External"/><Relationship Id="rId421" Type="http://schemas.openxmlformats.org/officeDocument/2006/relationships/hyperlink" Target="http://msn.com/" TargetMode="External"/><Relationship Id="rId463" Type="http://schemas.openxmlformats.org/officeDocument/2006/relationships/hyperlink" Target="http://nytimes.com/" TargetMode="External"/><Relationship Id="rId519" Type="http://schemas.openxmlformats.org/officeDocument/2006/relationships/hyperlink" Target="http://realtor.com/" TargetMode="External"/><Relationship Id="rId670" Type="http://schemas.openxmlformats.org/officeDocument/2006/relationships/hyperlink" Target="http://wikihow.com/" TargetMode="External"/><Relationship Id="rId116" Type="http://schemas.openxmlformats.org/officeDocument/2006/relationships/hyperlink" Target="http://cbssports.com/" TargetMode="External"/><Relationship Id="rId158" Type="http://schemas.openxmlformats.org/officeDocument/2006/relationships/hyperlink" Target="http://dmv.org/" TargetMode="External"/><Relationship Id="rId323" Type="http://schemas.openxmlformats.org/officeDocument/2006/relationships/hyperlink" Target="http://macrumors.com/" TargetMode="External"/><Relationship Id="rId530" Type="http://schemas.openxmlformats.org/officeDocument/2006/relationships/hyperlink" Target="http://reuters.com/" TargetMode="External"/><Relationship Id="rId726" Type="http://schemas.openxmlformats.org/officeDocument/2006/relationships/hyperlink" Target="http://zillow.com/" TargetMode="External"/><Relationship Id="rId20" Type="http://schemas.openxmlformats.org/officeDocument/2006/relationships/hyperlink" Target="http://activebeat.com/" TargetMode="External"/><Relationship Id="rId62" Type="http://schemas.openxmlformats.org/officeDocument/2006/relationships/hyperlink" Target="http://biblegateway.com/" TargetMode="External"/><Relationship Id="rId365" Type="http://schemas.openxmlformats.org/officeDocument/2006/relationships/hyperlink" Target="http://mail.yahoo.com/" TargetMode="External"/><Relationship Id="rId572" Type="http://schemas.openxmlformats.org/officeDocument/2006/relationships/hyperlink" Target="http://streetinsider.com/" TargetMode="External"/><Relationship Id="rId628" Type="http://schemas.openxmlformats.org/officeDocument/2006/relationships/hyperlink" Target="http://weather.com/" TargetMode="External"/><Relationship Id="rId225" Type="http://schemas.openxmlformats.org/officeDocument/2006/relationships/hyperlink" Target="http://finance.yahoo.com/" TargetMode="External"/><Relationship Id="rId267" Type="http://schemas.openxmlformats.org/officeDocument/2006/relationships/hyperlink" Target="http://gamerant.com/" TargetMode="External"/><Relationship Id="rId432" Type="http://schemas.openxmlformats.org/officeDocument/2006/relationships/hyperlink" Target="http://myfitnesspal.com/" TargetMode="External"/><Relationship Id="rId474" Type="http://schemas.openxmlformats.org/officeDocument/2006/relationships/hyperlink" Target="http://outlook.live.com/" TargetMode="External"/><Relationship Id="rId127" Type="http://schemas.openxmlformats.org/officeDocument/2006/relationships/hyperlink" Target="http://clutchpoints.com/" TargetMode="External"/><Relationship Id="rId681" Type="http://schemas.openxmlformats.org/officeDocument/2006/relationships/hyperlink" Target="http://wunderground.com/" TargetMode="External"/><Relationship Id="rId31" Type="http://schemas.openxmlformats.org/officeDocument/2006/relationships/hyperlink" Target="http://aol.com/" TargetMode="External"/><Relationship Id="rId73" Type="http://schemas.openxmlformats.org/officeDocument/2006/relationships/hyperlink" Target="http://boattrader.com/" TargetMode="External"/><Relationship Id="rId169" Type="http://schemas.openxmlformats.org/officeDocument/2006/relationships/hyperlink" Target="http://ebay.com/" TargetMode="External"/><Relationship Id="rId334" Type="http://schemas.openxmlformats.org/officeDocument/2006/relationships/hyperlink" Target="http://mail.aol.com/" TargetMode="External"/><Relationship Id="rId376" Type="http://schemas.openxmlformats.org/officeDocument/2006/relationships/hyperlink" Target="http://medical-news.org/" TargetMode="External"/><Relationship Id="rId541" Type="http://schemas.openxmlformats.org/officeDocument/2006/relationships/hyperlink" Target="http://screenrant.com/" TargetMode="External"/><Relationship Id="rId583" Type="http://schemas.openxmlformats.org/officeDocument/2006/relationships/hyperlink" Target="http://the-sun.com/" TargetMode="External"/><Relationship Id="rId639" Type="http://schemas.openxmlformats.org/officeDocument/2006/relationships/hyperlink" Target="http://weather.com/" TargetMode="External"/><Relationship Id="rId4" Type="http://schemas.openxmlformats.org/officeDocument/2006/relationships/hyperlink" Target="http://accuweather.com/" TargetMode="External"/><Relationship Id="rId180" Type="http://schemas.openxmlformats.org/officeDocument/2006/relationships/hyperlink" Target="http://ebay.com/" TargetMode="External"/><Relationship Id="rId236" Type="http://schemas.openxmlformats.org/officeDocument/2006/relationships/hyperlink" Target="http://flightaware.com/" TargetMode="External"/><Relationship Id="rId278" Type="http://schemas.openxmlformats.org/officeDocument/2006/relationships/hyperlink" Target="http://healthline.com/" TargetMode="External"/><Relationship Id="rId401" Type="http://schemas.openxmlformats.org/officeDocument/2006/relationships/hyperlink" Target="http://msn.com/" TargetMode="External"/><Relationship Id="rId443" Type="http://schemas.openxmlformats.org/officeDocument/2006/relationships/hyperlink" Target="http://nbcsports.com/" TargetMode="External"/><Relationship Id="rId650" Type="http://schemas.openxmlformats.org/officeDocument/2006/relationships/hyperlink" Target="http://weather.com/" TargetMode="External"/><Relationship Id="rId303" Type="http://schemas.openxmlformats.org/officeDocument/2006/relationships/hyperlink" Target="http://investopedia.com/" TargetMode="External"/><Relationship Id="rId485" Type="http://schemas.openxmlformats.org/officeDocument/2006/relationships/hyperlink" Target="http://pandora.com/" TargetMode="External"/><Relationship Id="rId692" Type="http://schemas.openxmlformats.org/officeDocument/2006/relationships/hyperlink" Target="http://yahoo.com/" TargetMode="External"/><Relationship Id="rId706" Type="http://schemas.openxmlformats.org/officeDocument/2006/relationships/hyperlink" Target="http://yahoo.com/" TargetMode="External"/><Relationship Id="rId42" Type="http://schemas.openxmlformats.org/officeDocument/2006/relationships/hyperlink" Target="http://baseball-reference.com/" TargetMode="External"/><Relationship Id="rId84" Type="http://schemas.openxmlformats.org/officeDocument/2006/relationships/hyperlink" Target="http://buzzfeed.com/" TargetMode="External"/><Relationship Id="rId138" Type="http://schemas.openxmlformats.org/officeDocument/2006/relationships/hyperlink" Target="http://cnn.com/" TargetMode="External"/><Relationship Id="rId345" Type="http://schemas.openxmlformats.org/officeDocument/2006/relationships/hyperlink" Target="http://mail.yahoo.com/" TargetMode="External"/><Relationship Id="rId387" Type="http://schemas.openxmlformats.org/officeDocument/2006/relationships/hyperlink" Target="http://microsoftcasualgames.com/" TargetMode="External"/><Relationship Id="rId510" Type="http://schemas.openxmlformats.org/officeDocument/2006/relationships/hyperlink" Target="http://realtor.com/" TargetMode="External"/><Relationship Id="rId552" Type="http://schemas.openxmlformats.org/officeDocument/2006/relationships/hyperlink" Target="http://signupgenius.com/" TargetMode="External"/><Relationship Id="rId594" Type="http://schemas.openxmlformats.org/officeDocument/2006/relationships/hyperlink" Target="http://thesaurus.com/" TargetMode="External"/><Relationship Id="rId608" Type="http://schemas.openxmlformats.org/officeDocument/2006/relationships/hyperlink" Target="http://travelerdreams.com/" TargetMode="External"/><Relationship Id="rId191" Type="http://schemas.openxmlformats.org/officeDocument/2006/relationships/hyperlink" Target="http://ebay.com/" TargetMode="External"/><Relationship Id="rId205" Type="http://schemas.openxmlformats.org/officeDocument/2006/relationships/hyperlink" Target="http://essentiallysports.com/" TargetMode="External"/><Relationship Id="rId247" Type="http://schemas.openxmlformats.org/officeDocument/2006/relationships/hyperlink" Target="http://forbes.com/" TargetMode="External"/><Relationship Id="rId412" Type="http://schemas.openxmlformats.org/officeDocument/2006/relationships/hyperlink" Target="http://msn.com/" TargetMode="External"/><Relationship Id="rId107" Type="http://schemas.openxmlformats.org/officeDocument/2006/relationships/hyperlink" Target="http://cbsnews.com/" TargetMode="External"/><Relationship Id="rId289" Type="http://schemas.openxmlformats.org/officeDocument/2006/relationships/hyperlink" Target="http://icy-veins.com/" TargetMode="External"/><Relationship Id="rId454" Type="http://schemas.openxmlformats.org/officeDocument/2006/relationships/hyperlink" Target="http://npr.org/" TargetMode="External"/><Relationship Id="rId496" Type="http://schemas.openxmlformats.org/officeDocument/2006/relationships/hyperlink" Target="http://poshland.com/" TargetMode="External"/><Relationship Id="rId661" Type="http://schemas.openxmlformats.org/officeDocument/2006/relationships/hyperlink" Target="http://webmd.com/" TargetMode="External"/><Relationship Id="rId717" Type="http://schemas.openxmlformats.org/officeDocument/2006/relationships/hyperlink" Target="http://zdnet.com/" TargetMode="External"/><Relationship Id="rId11" Type="http://schemas.openxmlformats.org/officeDocument/2006/relationships/hyperlink" Target="http://accuweather.com/" TargetMode="External"/><Relationship Id="rId53" Type="http://schemas.openxmlformats.org/officeDocument/2006/relationships/hyperlink" Target="http://biblegateway.com/" TargetMode="External"/><Relationship Id="rId149" Type="http://schemas.openxmlformats.org/officeDocument/2006/relationships/hyperlink" Target="http://dailymail.co.uk/news" TargetMode="External"/><Relationship Id="rId314" Type="http://schemas.openxmlformats.org/officeDocument/2006/relationships/hyperlink" Target="http://kbb.com/" TargetMode="External"/><Relationship Id="rId356" Type="http://schemas.openxmlformats.org/officeDocument/2006/relationships/hyperlink" Target="http://mail.yahoo.com/" TargetMode="External"/><Relationship Id="rId398" Type="http://schemas.openxmlformats.org/officeDocument/2006/relationships/hyperlink" Target="http://motor-junkie.com/" TargetMode="External"/><Relationship Id="rId521" Type="http://schemas.openxmlformats.org/officeDocument/2006/relationships/hyperlink" Target="http://realtor.com/" TargetMode="External"/><Relationship Id="rId563" Type="http://schemas.openxmlformats.org/officeDocument/2006/relationships/hyperlink" Target="http://slickdeals.net/" TargetMode="External"/><Relationship Id="rId619" Type="http://schemas.openxmlformats.org/officeDocument/2006/relationships/hyperlink" Target="http://w3schools.com/" TargetMode="External"/><Relationship Id="rId95" Type="http://schemas.openxmlformats.org/officeDocument/2006/relationships/hyperlink" Target="http://cars.com/" TargetMode="External"/><Relationship Id="rId160" Type="http://schemas.openxmlformats.org/officeDocument/2006/relationships/hyperlink" Target="http://doodle.com/" TargetMode="External"/><Relationship Id="rId216" Type="http://schemas.openxmlformats.org/officeDocument/2006/relationships/hyperlink" Target="http://fandomwire.com/" TargetMode="External"/><Relationship Id="rId423" Type="http://schemas.openxmlformats.org/officeDocument/2006/relationships/hyperlink" Target="http://msn.com/" TargetMode="External"/><Relationship Id="rId258" Type="http://schemas.openxmlformats.org/officeDocument/2006/relationships/hyperlink" Target="http://foxnews.com/" TargetMode="External"/><Relationship Id="rId465" Type="http://schemas.openxmlformats.org/officeDocument/2006/relationships/hyperlink" Target="http://omnicalculator.com/" TargetMode="External"/><Relationship Id="rId630" Type="http://schemas.openxmlformats.org/officeDocument/2006/relationships/hyperlink" Target="http://weather.com/" TargetMode="External"/><Relationship Id="rId672" Type="http://schemas.openxmlformats.org/officeDocument/2006/relationships/hyperlink" Target="http://wikihow.com/" TargetMode="External"/><Relationship Id="rId22" Type="http://schemas.openxmlformats.org/officeDocument/2006/relationships/hyperlink" Target="http://ajc.com/" TargetMode="External"/><Relationship Id="rId64" Type="http://schemas.openxmlformats.org/officeDocument/2006/relationships/hyperlink" Target="http://biblegateway.com/" TargetMode="External"/><Relationship Id="rId118" Type="http://schemas.openxmlformats.org/officeDocument/2006/relationships/hyperlink" Target="http://cheapoair.com/" TargetMode="External"/><Relationship Id="rId325" Type="http://schemas.openxmlformats.org/officeDocument/2006/relationships/hyperlink" Target="http://mail.aol.com/" TargetMode="External"/><Relationship Id="rId367" Type="http://schemas.openxmlformats.org/officeDocument/2006/relationships/hyperlink" Target="http://mail.yahoo.com/" TargetMode="External"/><Relationship Id="rId532" Type="http://schemas.openxmlformats.org/officeDocument/2006/relationships/hyperlink" Target="http://rollingstone.com/" TargetMode="External"/><Relationship Id="rId574" Type="http://schemas.openxmlformats.org/officeDocument/2006/relationships/hyperlink" Target="http://taboolanews.com/" TargetMode="External"/><Relationship Id="rId171" Type="http://schemas.openxmlformats.org/officeDocument/2006/relationships/hyperlink" Target="http://ebay.com/" TargetMode="External"/><Relationship Id="rId227" Type="http://schemas.openxmlformats.org/officeDocument/2006/relationships/hyperlink" Target="http://finance.yahoo.com/" TargetMode="External"/><Relationship Id="rId269" Type="http://schemas.openxmlformats.org/officeDocument/2006/relationships/hyperlink" Target="http://gamespot.com/" TargetMode="External"/><Relationship Id="rId434" Type="http://schemas.openxmlformats.org/officeDocument/2006/relationships/hyperlink" Target="http://nbcchicago.com/" TargetMode="External"/><Relationship Id="rId476" Type="http://schemas.openxmlformats.org/officeDocument/2006/relationships/hyperlink" Target="http://outlook.live.com/" TargetMode="External"/><Relationship Id="rId641" Type="http://schemas.openxmlformats.org/officeDocument/2006/relationships/hyperlink" Target="http://weather.com/" TargetMode="External"/><Relationship Id="rId683" Type="http://schemas.openxmlformats.org/officeDocument/2006/relationships/hyperlink" Target="http://yachtworld.com/" TargetMode="External"/><Relationship Id="rId33" Type="http://schemas.openxmlformats.org/officeDocument/2006/relationships/hyperlink" Target="http://aol.com/" TargetMode="External"/><Relationship Id="rId129" Type="http://schemas.openxmlformats.org/officeDocument/2006/relationships/hyperlink" Target="http://cnbc.com/" TargetMode="External"/><Relationship Id="rId280" Type="http://schemas.openxmlformats.org/officeDocument/2006/relationships/hyperlink" Target="http://heraldweekly.com/" TargetMode="External"/><Relationship Id="rId336" Type="http://schemas.openxmlformats.org/officeDocument/2006/relationships/hyperlink" Target="http://mail.aol.com/" TargetMode="External"/><Relationship Id="rId501" Type="http://schemas.openxmlformats.org/officeDocument/2006/relationships/hyperlink" Target="http://realtor.com/" TargetMode="External"/><Relationship Id="rId543" Type="http://schemas.openxmlformats.org/officeDocument/2006/relationships/hyperlink" Target="http://screenrant.com/" TargetMode="External"/><Relationship Id="rId75" Type="http://schemas.openxmlformats.org/officeDocument/2006/relationships/hyperlink" Target="http://boattrader.com/" TargetMode="External"/><Relationship Id="rId140" Type="http://schemas.openxmlformats.org/officeDocument/2006/relationships/hyperlink" Target="http://commercialappeal.com/" TargetMode="External"/><Relationship Id="rId182" Type="http://schemas.openxmlformats.org/officeDocument/2006/relationships/hyperlink" Target="http://ebay.com/" TargetMode="External"/><Relationship Id="rId378" Type="http://schemas.openxmlformats.org/officeDocument/2006/relationships/hyperlink" Target="http://medicalnewstoday.com/" TargetMode="External"/><Relationship Id="rId403" Type="http://schemas.openxmlformats.org/officeDocument/2006/relationships/hyperlink" Target="http://msn.com/" TargetMode="External"/><Relationship Id="rId585" Type="http://schemas.openxmlformats.org/officeDocument/2006/relationships/hyperlink" Target="http://thefinancechatter.com/" TargetMode="External"/><Relationship Id="rId6" Type="http://schemas.openxmlformats.org/officeDocument/2006/relationships/hyperlink" Target="http://accuweather.com/" TargetMode="External"/><Relationship Id="rId238" Type="http://schemas.openxmlformats.org/officeDocument/2006/relationships/hyperlink" Target="http://flightaware.com/" TargetMode="External"/><Relationship Id="rId445" Type="http://schemas.openxmlformats.org/officeDocument/2006/relationships/hyperlink" Target="http://news.yahoo.com/" TargetMode="External"/><Relationship Id="rId487" Type="http://schemas.openxmlformats.org/officeDocument/2006/relationships/hyperlink" Target="http://people.com/" TargetMode="External"/><Relationship Id="rId610" Type="http://schemas.openxmlformats.org/officeDocument/2006/relationships/hyperlink" Target="http://upworthy.com/" TargetMode="External"/><Relationship Id="rId652" Type="http://schemas.openxmlformats.org/officeDocument/2006/relationships/hyperlink" Target="http://weather.com/" TargetMode="External"/><Relationship Id="rId694" Type="http://schemas.openxmlformats.org/officeDocument/2006/relationships/hyperlink" Target="http://yahoo.com/" TargetMode="External"/><Relationship Id="rId708" Type="http://schemas.openxmlformats.org/officeDocument/2006/relationships/hyperlink" Target="http://yahoo.com/" TargetMode="External"/><Relationship Id="rId291" Type="http://schemas.openxmlformats.org/officeDocument/2006/relationships/hyperlink" Target="http://ign.com/" TargetMode="External"/><Relationship Id="rId305" Type="http://schemas.openxmlformats.org/officeDocument/2006/relationships/hyperlink" Target="http://jdpower.com/" TargetMode="External"/><Relationship Id="rId347" Type="http://schemas.openxmlformats.org/officeDocument/2006/relationships/hyperlink" Target="http://mail.yahoo.com/" TargetMode="External"/><Relationship Id="rId512" Type="http://schemas.openxmlformats.org/officeDocument/2006/relationships/hyperlink" Target="http://realtor.com/" TargetMode="External"/><Relationship Id="rId44" Type="http://schemas.openxmlformats.org/officeDocument/2006/relationships/hyperlink" Target="http://bbc.com/" TargetMode="External"/><Relationship Id="rId86" Type="http://schemas.openxmlformats.org/officeDocument/2006/relationships/hyperlink" Target="http://calculator.net/" TargetMode="External"/><Relationship Id="rId151" Type="http://schemas.openxmlformats.org/officeDocument/2006/relationships/hyperlink" Target="http://dailymail.co.uk/tvshowbiz" TargetMode="External"/><Relationship Id="rId389" Type="http://schemas.openxmlformats.org/officeDocument/2006/relationships/hyperlink" Target="http://milb.com/" TargetMode="External"/><Relationship Id="rId554" Type="http://schemas.openxmlformats.org/officeDocument/2006/relationships/hyperlink" Target="http://signupgenius.com/" TargetMode="External"/><Relationship Id="rId596" Type="http://schemas.openxmlformats.org/officeDocument/2006/relationships/hyperlink" Target="http://thesaurus.com/" TargetMode="External"/><Relationship Id="rId193" Type="http://schemas.openxmlformats.org/officeDocument/2006/relationships/hyperlink" Target="http://ebay.com/" TargetMode="External"/><Relationship Id="rId207" Type="http://schemas.openxmlformats.org/officeDocument/2006/relationships/hyperlink" Target="http://ew.com/" TargetMode="External"/><Relationship Id="rId249" Type="http://schemas.openxmlformats.org/officeDocument/2006/relationships/hyperlink" Target="http://forbes.com/" TargetMode="External"/><Relationship Id="rId414" Type="http://schemas.openxmlformats.org/officeDocument/2006/relationships/hyperlink" Target="http://msn.com/" TargetMode="External"/><Relationship Id="rId456" Type="http://schemas.openxmlformats.org/officeDocument/2006/relationships/hyperlink" Target="http://nypost.com/" TargetMode="External"/><Relationship Id="rId498" Type="http://schemas.openxmlformats.org/officeDocument/2006/relationships/hyperlink" Target="http://poshland.com/" TargetMode="External"/><Relationship Id="rId621" Type="http://schemas.openxmlformats.org/officeDocument/2006/relationships/hyperlink" Target="http://w3schools.com/" TargetMode="External"/><Relationship Id="rId663" Type="http://schemas.openxmlformats.org/officeDocument/2006/relationships/hyperlink" Target="http://whatismyipaddress.com/" TargetMode="External"/><Relationship Id="rId13" Type="http://schemas.openxmlformats.org/officeDocument/2006/relationships/hyperlink" Target="http://accuweather.com/" TargetMode="External"/><Relationship Id="rId109" Type="http://schemas.openxmlformats.org/officeDocument/2006/relationships/hyperlink" Target="http://cbsnews.com/" TargetMode="External"/><Relationship Id="rId260" Type="http://schemas.openxmlformats.org/officeDocument/2006/relationships/hyperlink" Target="http://foxnews.com/" TargetMode="External"/><Relationship Id="rId316" Type="http://schemas.openxmlformats.org/officeDocument/2006/relationships/hyperlink" Target="http://lensvid.com/" TargetMode="External"/><Relationship Id="rId523" Type="http://schemas.openxmlformats.org/officeDocument/2006/relationships/hyperlink" Target="http://realtor.com/" TargetMode="External"/><Relationship Id="rId719" Type="http://schemas.openxmlformats.org/officeDocument/2006/relationships/hyperlink" Target="http://zillow.com/" TargetMode="External"/><Relationship Id="rId55" Type="http://schemas.openxmlformats.org/officeDocument/2006/relationships/hyperlink" Target="http://biblegateway.com/" TargetMode="External"/><Relationship Id="rId97" Type="http://schemas.openxmlformats.org/officeDocument/2006/relationships/hyperlink" Target="http://cars.com/" TargetMode="External"/><Relationship Id="rId120" Type="http://schemas.openxmlformats.org/officeDocument/2006/relationships/hyperlink" Target="http://cheezburger.com/" TargetMode="External"/><Relationship Id="rId358" Type="http://schemas.openxmlformats.org/officeDocument/2006/relationships/hyperlink" Target="http://mail.yahoo.com/" TargetMode="External"/><Relationship Id="rId565" Type="http://schemas.openxmlformats.org/officeDocument/2006/relationships/hyperlink" Target="http://sneakertoast.com/" TargetMode="External"/><Relationship Id="rId162" Type="http://schemas.openxmlformats.org/officeDocument/2006/relationships/hyperlink" Target="http://drugs.com/" TargetMode="External"/><Relationship Id="rId218" Type="http://schemas.openxmlformats.org/officeDocument/2006/relationships/hyperlink" Target="http://femanin.com/" TargetMode="External"/><Relationship Id="rId425" Type="http://schemas.openxmlformats.org/officeDocument/2006/relationships/hyperlink" Target="http://msn.com/" TargetMode="External"/><Relationship Id="rId467" Type="http://schemas.openxmlformats.org/officeDocument/2006/relationships/hyperlink" Target="http://outlook.live.com/" TargetMode="External"/><Relationship Id="rId632" Type="http://schemas.openxmlformats.org/officeDocument/2006/relationships/hyperlink" Target="http://weather.com/" TargetMode="External"/><Relationship Id="rId271" Type="http://schemas.openxmlformats.org/officeDocument/2006/relationships/hyperlink" Target="http://geeksforgeeks.org/" TargetMode="External"/><Relationship Id="rId674" Type="http://schemas.openxmlformats.org/officeDocument/2006/relationships/hyperlink" Target="http://wikihow.com/" TargetMode="External"/><Relationship Id="rId24" Type="http://schemas.openxmlformats.org/officeDocument/2006/relationships/hyperlink" Target="http://ajc.com/" TargetMode="External"/><Relationship Id="rId66" Type="http://schemas.openxmlformats.org/officeDocument/2006/relationships/hyperlink" Target="http://biblegateway.com/" TargetMode="External"/><Relationship Id="rId131" Type="http://schemas.openxmlformats.org/officeDocument/2006/relationships/hyperlink" Target="http://cnet.com/" TargetMode="External"/><Relationship Id="rId327" Type="http://schemas.openxmlformats.org/officeDocument/2006/relationships/hyperlink" Target="http://mail.aol.com/" TargetMode="External"/><Relationship Id="rId369" Type="http://schemas.openxmlformats.org/officeDocument/2006/relationships/hyperlink" Target="http://mapquest.com/" TargetMode="External"/><Relationship Id="rId534" Type="http://schemas.openxmlformats.org/officeDocument/2006/relationships/hyperlink" Target="http://rollingstone.com/" TargetMode="External"/><Relationship Id="rId576" Type="http://schemas.openxmlformats.org/officeDocument/2006/relationships/hyperlink" Target="http://tastesbetterfromscratch.com/" TargetMode="External"/><Relationship Id="rId173" Type="http://schemas.openxmlformats.org/officeDocument/2006/relationships/hyperlink" Target="http://ebay.com/" TargetMode="External"/><Relationship Id="rId229" Type="http://schemas.openxmlformats.org/officeDocument/2006/relationships/hyperlink" Target="http://finance.yahoo.com/" TargetMode="External"/><Relationship Id="rId380" Type="http://schemas.openxmlformats.org/officeDocument/2006/relationships/hyperlink" Target="http://merriam-webster.com/" TargetMode="External"/><Relationship Id="rId436" Type="http://schemas.openxmlformats.org/officeDocument/2006/relationships/hyperlink" Target="http://nbcdfw.com/" TargetMode="External"/><Relationship Id="rId601" Type="http://schemas.openxmlformats.org/officeDocument/2006/relationships/hyperlink" Target="http://todaysnyc.com/" TargetMode="External"/><Relationship Id="rId643" Type="http://schemas.openxmlformats.org/officeDocument/2006/relationships/hyperlink" Target="http://weather.com/" TargetMode="External"/><Relationship Id="rId240" Type="http://schemas.openxmlformats.org/officeDocument/2006/relationships/hyperlink" Target="http://forbes.com/" TargetMode="External"/><Relationship Id="rId478" Type="http://schemas.openxmlformats.org/officeDocument/2006/relationships/hyperlink" Target="http://outlook.live.com/" TargetMode="External"/><Relationship Id="rId685" Type="http://schemas.openxmlformats.org/officeDocument/2006/relationships/hyperlink" Target="http://yahoo.com/" TargetMode="External"/><Relationship Id="rId35" Type="http://schemas.openxmlformats.org/officeDocument/2006/relationships/hyperlink" Target="http://apnews.com/" TargetMode="External"/><Relationship Id="rId77" Type="http://schemas.openxmlformats.org/officeDocument/2006/relationships/hyperlink" Target="http://bridesblush.com/" TargetMode="External"/><Relationship Id="rId100" Type="http://schemas.openxmlformats.org/officeDocument/2006/relationships/hyperlink" Target="http://cars.com/" TargetMode="External"/><Relationship Id="rId282" Type="http://schemas.openxmlformats.org/officeDocument/2006/relationships/hyperlink" Target="http://hindustantimes.com/" TargetMode="External"/><Relationship Id="rId338" Type="http://schemas.openxmlformats.org/officeDocument/2006/relationships/hyperlink" Target="http://mail.aol.com/" TargetMode="External"/><Relationship Id="rId503" Type="http://schemas.openxmlformats.org/officeDocument/2006/relationships/hyperlink" Target="http://realtor.com/" TargetMode="External"/><Relationship Id="rId545" Type="http://schemas.openxmlformats.org/officeDocument/2006/relationships/hyperlink" Target="http://seedsgames.com/" TargetMode="External"/><Relationship Id="rId587" Type="http://schemas.openxmlformats.org/officeDocument/2006/relationships/hyperlink" Target="http://thehulltruth.com/" TargetMode="External"/><Relationship Id="rId710" Type="http://schemas.openxmlformats.org/officeDocument/2006/relationships/hyperlink" Target="http://yahoo.com/" TargetMode="External"/><Relationship Id="rId8" Type="http://schemas.openxmlformats.org/officeDocument/2006/relationships/hyperlink" Target="http://accuweather.com/" TargetMode="External"/><Relationship Id="rId142" Type="http://schemas.openxmlformats.org/officeDocument/2006/relationships/hyperlink" Target="http://culturess.com/" TargetMode="External"/><Relationship Id="rId184" Type="http://schemas.openxmlformats.org/officeDocument/2006/relationships/hyperlink" Target="http://ebay.com/" TargetMode="External"/><Relationship Id="rId391" Type="http://schemas.openxmlformats.org/officeDocument/2006/relationships/hyperlink" Target="http://mlb.com/" TargetMode="External"/><Relationship Id="rId405" Type="http://schemas.openxmlformats.org/officeDocument/2006/relationships/hyperlink" Target="http://msn.com/" TargetMode="External"/><Relationship Id="rId447" Type="http://schemas.openxmlformats.org/officeDocument/2006/relationships/hyperlink" Target="http://news.yahoo.com/" TargetMode="External"/><Relationship Id="rId612" Type="http://schemas.openxmlformats.org/officeDocument/2006/relationships/hyperlink" Target="http://usatoday.com/" TargetMode="External"/><Relationship Id="rId251" Type="http://schemas.openxmlformats.org/officeDocument/2006/relationships/hyperlink" Target="http://fortune.com/" TargetMode="External"/><Relationship Id="rId489" Type="http://schemas.openxmlformats.org/officeDocument/2006/relationships/hyperlink" Target="http://people.com/" TargetMode="External"/><Relationship Id="rId654" Type="http://schemas.openxmlformats.org/officeDocument/2006/relationships/hyperlink" Target="http://weather.com/" TargetMode="External"/><Relationship Id="rId696" Type="http://schemas.openxmlformats.org/officeDocument/2006/relationships/hyperlink" Target="http://yahoo.com/" TargetMode="External"/><Relationship Id="rId46" Type="http://schemas.openxmlformats.org/officeDocument/2006/relationships/hyperlink" Target="http://bbc.com/" TargetMode="External"/><Relationship Id="rId293" Type="http://schemas.openxmlformats.org/officeDocument/2006/relationships/hyperlink" Target="http://ign.com/" TargetMode="External"/><Relationship Id="rId307" Type="http://schemas.openxmlformats.org/officeDocument/2006/relationships/hyperlink" Target="http://kbb.com/" TargetMode="External"/><Relationship Id="rId349" Type="http://schemas.openxmlformats.org/officeDocument/2006/relationships/hyperlink" Target="http://mail.yahoo.com/" TargetMode="External"/><Relationship Id="rId514" Type="http://schemas.openxmlformats.org/officeDocument/2006/relationships/hyperlink" Target="http://realtor.com/" TargetMode="External"/><Relationship Id="rId556" Type="http://schemas.openxmlformats.org/officeDocument/2006/relationships/hyperlink" Target="http://signupgenius.com/" TargetMode="External"/><Relationship Id="rId721" Type="http://schemas.openxmlformats.org/officeDocument/2006/relationships/hyperlink" Target="http://zillow.com/" TargetMode="External"/><Relationship Id="rId88" Type="http://schemas.openxmlformats.org/officeDocument/2006/relationships/hyperlink" Target="http://calculator.net/" TargetMode="External"/><Relationship Id="rId111" Type="http://schemas.openxmlformats.org/officeDocument/2006/relationships/hyperlink" Target="http://cbsnews.com/" TargetMode="External"/><Relationship Id="rId153" Type="http://schemas.openxmlformats.org/officeDocument/2006/relationships/hyperlink" Target="http://dailymail.co.uk/tvshowbiz" TargetMode="External"/><Relationship Id="rId195" Type="http://schemas.openxmlformats.org/officeDocument/2006/relationships/hyperlink" Target="http://ebay.com/" TargetMode="External"/><Relationship Id="rId209" Type="http://schemas.openxmlformats.org/officeDocument/2006/relationships/hyperlink" Target="http://factinate.com/" TargetMode="External"/><Relationship Id="rId360" Type="http://schemas.openxmlformats.org/officeDocument/2006/relationships/hyperlink" Target="http://mail.yahoo.com/" TargetMode="External"/><Relationship Id="rId416" Type="http://schemas.openxmlformats.org/officeDocument/2006/relationships/hyperlink" Target="http://msn.com/" TargetMode="External"/><Relationship Id="rId598" Type="http://schemas.openxmlformats.org/officeDocument/2006/relationships/hyperlink" Target="http://timeanddate.com/" TargetMode="External"/><Relationship Id="rId220" Type="http://schemas.openxmlformats.org/officeDocument/2006/relationships/hyperlink" Target="http://finance.yahoo.com/" TargetMode="External"/><Relationship Id="rId458" Type="http://schemas.openxmlformats.org/officeDocument/2006/relationships/hyperlink" Target="http://nypost.com/" TargetMode="External"/><Relationship Id="rId623" Type="http://schemas.openxmlformats.org/officeDocument/2006/relationships/hyperlink" Target="http://washingtonpost.com/" TargetMode="External"/><Relationship Id="rId665" Type="http://schemas.openxmlformats.org/officeDocument/2006/relationships/hyperlink" Target="http://whatismyipaddress.com/" TargetMode="External"/><Relationship Id="rId15" Type="http://schemas.openxmlformats.org/officeDocument/2006/relationships/hyperlink" Target="http://accuweather.com/" TargetMode="External"/><Relationship Id="rId57" Type="http://schemas.openxmlformats.org/officeDocument/2006/relationships/hyperlink" Target="http://biblegateway.com/" TargetMode="External"/><Relationship Id="rId262" Type="http://schemas.openxmlformats.org/officeDocument/2006/relationships/hyperlink" Target="http://foxnews.com/" TargetMode="External"/><Relationship Id="rId318" Type="http://schemas.openxmlformats.org/officeDocument/2006/relationships/hyperlink" Target="http://lotterypost.com/" TargetMode="External"/><Relationship Id="rId525" Type="http://schemas.openxmlformats.org/officeDocument/2006/relationships/hyperlink" Target="http://redfin.com/" TargetMode="External"/><Relationship Id="rId567" Type="http://schemas.openxmlformats.org/officeDocument/2006/relationships/hyperlink" Target="http://sporcle.com/" TargetMode="External"/><Relationship Id="rId99" Type="http://schemas.openxmlformats.org/officeDocument/2006/relationships/hyperlink" Target="http://cars.com/" TargetMode="External"/><Relationship Id="rId122" Type="http://schemas.openxmlformats.org/officeDocument/2006/relationships/hyperlink" Target="http://chocolatecoveredkatie.com/" TargetMode="External"/><Relationship Id="rId164" Type="http://schemas.openxmlformats.org/officeDocument/2006/relationships/hyperlink" Target="http://drugs.com/" TargetMode="External"/><Relationship Id="rId371" Type="http://schemas.openxmlformats.org/officeDocument/2006/relationships/hyperlink" Target="http://mapquest.com/" TargetMode="External"/><Relationship Id="rId427" Type="http://schemas.openxmlformats.org/officeDocument/2006/relationships/hyperlink" Target="http://msn.com/" TargetMode="External"/><Relationship Id="rId469" Type="http://schemas.openxmlformats.org/officeDocument/2006/relationships/hyperlink" Target="http://outlook.live.com/" TargetMode="External"/><Relationship Id="rId634" Type="http://schemas.openxmlformats.org/officeDocument/2006/relationships/hyperlink" Target="http://weather.com/" TargetMode="External"/><Relationship Id="rId676" Type="http://schemas.openxmlformats.org/officeDocument/2006/relationships/hyperlink" Target="http://womenshealthmag.com/" TargetMode="External"/><Relationship Id="rId26" Type="http://schemas.openxmlformats.org/officeDocument/2006/relationships/hyperlink" Target="http://al.com/" TargetMode="External"/><Relationship Id="rId231" Type="http://schemas.openxmlformats.org/officeDocument/2006/relationships/hyperlink" Target="http://findagrave.com/" TargetMode="External"/><Relationship Id="rId273" Type="http://schemas.openxmlformats.org/officeDocument/2006/relationships/hyperlink" Target="http://geeksforgeeks.org/" TargetMode="External"/><Relationship Id="rId329" Type="http://schemas.openxmlformats.org/officeDocument/2006/relationships/hyperlink" Target="http://mail.aol.com/" TargetMode="External"/><Relationship Id="rId480" Type="http://schemas.openxmlformats.org/officeDocument/2006/relationships/hyperlink" Target="http://outlook.live.com/" TargetMode="External"/><Relationship Id="rId536" Type="http://schemas.openxmlformats.org/officeDocument/2006/relationships/hyperlink" Target="http://sallysbakingaddiction.com/" TargetMode="External"/><Relationship Id="rId701" Type="http://schemas.openxmlformats.org/officeDocument/2006/relationships/hyperlink" Target="http://yahoo.com/" TargetMode="External"/><Relationship Id="rId68" Type="http://schemas.openxmlformats.org/officeDocument/2006/relationships/hyperlink" Target="http://biblestudytools.com/" TargetMode="External"/><Relationship Id="rId133" Type="http://schemas.openxmlformats.org/officeDocument/2006/relationships/hyperlink" Target="http://cnn.com/" TargetMode="External"/><Relationship Id="rId175" Type="http://schemas.openxmlformats.org/officeDocument/2006/relationships/hyperlink" Target="http://ebay.com/" TargetMode="External"/><Relationship Id="rId340" Type="http://schemas.openxmlformats.org/officeDocument/2006/relationships/hyperlink" Target="http://mail.aol.com/" TargetMode="External"/><Relationship Id="rId578" Type="http://schemas.openxmlformats.org/officeDocument/2006/relationships/hyperlink" Target="http://the-sun.com/" TargetMode="External"/><Relationship Id="rId200" Type="http://schemas.openxmlformats.org/officeDocument/2006/relationships/hyperlink" Target="http://eenadu.net/" TargetMode="External"/><Relationship Id="rId382" Type="http://schemas.openxmlformats.org/officeDocument/2006/relationships/hyperlink" Target="http://merriam-webster.com/dictionary" TargetMode="External"/><Relationship Id="rId438" Type="http://schemas.openxmlformats.org/officeDocument/2006/relationships/hyperlink" Target="http://nbcnews.com/" TargetMode="External"/><Relationship Id="rId603" Type="http://schemas.openxmlformats.org/officeDocument/2006/relationships/hyperlink" Target="http://tomsguide.com/" TargetMode="External"/><Relationship Id="rId645" Type="http://schemas.openxmlformats.org/officeDocument/2006/relationships/hyperlink" Target="http://weather.com/" TargetMode="External"/><Relationship Id="rId687" Type="http://schemas.openxmlformats.org/officeDocument/2006/relationships/hyperlink" Target="http://yahoo.com/" TargetMode="External"/><Relationship Id="rId242" Type="http://schemas.openxmlformats.org/officeDocument/2006/relationships/hyperlink" Target="http://forbes.com/" TargetMode="External"/><Relationship Id="rId284" Type="http://schemas.openxmlformats.org/officeDocument/2006/relationships/hyperlink" Target="http://historycollection.com/" TargetMode="External"/><Relationship Id="rId491" Type="http://schemas.openxmlformats.org/officeDocument/2006/relationships/hyperlink" Target="http://people.com/" TargetMode="External"/><Relationship Id="rId505" Type="http://schemas.openxmlformats.org/officeDocument/2006/relationships/hyperlink" Target="http://realtor.com/" TargetMode="External"/><Relationship Id="rId712" Type="http://schemas.openxmlformats.org/officeDocument/2006/relationships/hyperlink" Target="http://yellowpages.com/" TargetMode="External"/><Relationship Id="rId37" Type="http://schemas.openxmlformats.org/officeDocument/2006/relationships/hyperlink" Target="http://att.yahoo.com/" TargetMode="External"/><Relationship Id="rId79" Type="http://schemas.openxmlformats.org/officeDocument/2006/relationships/hyperlink" Target="http://businessinsider.com/" TargetMode="External"/><Relationship Id="rId102" Type="http://schemas.openxmlformats.org/officeDocument/2006/relationships/hyperlink" Target="http://cbsnews.com/" TargetMode="External"/><Relationship Id="rId144" Type="http://schemas.openxmlformats.org/officeDocument/2006/relationships/hyperlink" Target="http://daily-choices.com/" TargetMode="External"/><Relationship Id="rId547" Type="http://schemas.openxmlformats.org/officeDocument/2006/relationships/hyperlink" Target="http://shareably.net/" TargetMode="External"/><Relationship Id="rId589" Type="http://schemas.openxmlformats.org/officeDocument/2006/relationships/hyperlink" Target="http://therighthairstyles.com/" TargetMode="External"/><Relationship Id="rId90" Type="http://schemas.openxmlformats.org/officeDocument/2006/relationships/hyperlink" Target="http://cargurus.com/" TargetMode="External"/><Relationship Id="rId186" Type="http://schemas.openxmlformats.org/officeDocument/2006/relationships/hyperlink" Target="http://ebay.com/" TargetMode="External"/><Relationship Id="rId351" Type="http://schemas.openxmlformats.org/officeDocument/2006/relationships/hyperlink" Target="http://mail.yahoo.com/" TargetMode="External"/><Relationship Id="rId393" Type="http://schemas.openxmlformats.org/officeDocument/2006/relationships/hyperlink" Target="http://mlb.com/" TargetMode="External"/><Relationship Id="rId407" Type="http://schemas.openxmlformats.org/officeDocument/2006/relationships/hyperlink" Target="http://msn.com/" TargetMode="External"/><Relationship Id="rId449" Type="http://schemas.openxmlformats.org/officeDocument/2006/relationships/hyperlink" Target="http://news.yahoo.com/" TargetMode="External"/><Relationship Id="rId614" Type="http://schemas.openxmlformats.org/officeDocument/2006/relationships/hyperlink" Target="http://usatoday.com/" TargetMode="External"/><Relationship Id="rId656" Type="http://schemas.openxmlformats.org/officeDocument/2006/relationships/hyperlink" Target="http://weather.com/" TargetMode="External"/><Relationship Id="rId211" Type="http://schemas.openxmlformats.org/officeDocument/2006/relationships/hyperlink" Target="http://fandom.com/" TargetMode="External"/><Relationship Id="rId253" Type="http://schemas.openxmlformats.org/officeDocument/2006/relationships/hyperlink" Target="http://foxbusiness.com/" TargetMode="External"/><Relationship Id="rId295" Type="http://schemas.openxmlformats.org/officeDocument/2006/relationships/hyperlink" Target="http://insider.com/" TargetMode="External"/><Relationship Id="rId309" Type="http://schemas.openxmlformats.org/officeDocument/2006/relationships/hyperlink" Target="http://kbb.com/" TargetMode="External"/><Relationship Id="rId460" Type="http://schemas.openxmlformats.org/officeDocument/2006/relationships/hyperlink" Target="http://nypost.com/" TargetMode="External"/><Relationship Id="rId516" Type="http://schemas.openxmlformats.org/officeDocument/2006/relationships/hyperlink" Target="http://realtor.com/" TargetMode="External"/><Relationship Id="rId698" Type="http://schemas.openxmlformats.org/officeDocument/2006/relationships/hyperlink" Target="http://yahoo.com/" TargetMode="External"/><Relationship Id="rId48" Type="http://schemas.openxmlformats.org/officeDocument/2006/relationships/hyperlink" Target="http://bbc.com/" TargetMode="External"/><Relationship Id="rId113" Type="http://schemas.openxmlformats.org/officeDocument/2006/relationships/hyperlink" Target="http://cbsnews.com/" TargetMode="External"/><Relationship Id="rId320" Type="http://schemas.openxmlformats.org/officeDocument/2006/relationships/hyperlink" Target="http://m.timesofindia.com/" TargetMode="External"/><Relationship Id="rId558" Type="http://schemas.openxmlformats.org/officeDocument/2006/relationships/hyperlink" Target="http://slickdeals.net/" TargetMode="External"/><Relationship Id="rId723" Type="http://schemas.openxmlformats.org/officeDocument/2006/relationships/hyperlink" Target="http://zillow.com/" TargetMode="External"/><Relationship Id="rId155" Type="http://schemas.openxmlformats.org/officeDocument/2006/relationships/hyperlink" Target="http://dictionary.com/" TargetMode="External"/><Relationship Id="rId197" Type="http://schemas.openxmlformats.org/officeDocument/2006/relationships/hyperlink" Target="http://ebay.com/" TargetMode="External"/><Relationship Id="rId362" Type="http://schemas.openxmlformats.org/officeDocument/2006/relationships/hyperlink" Target="http://mail.yahoo.com/" TargetMode="External"/><Relationship Id="rId418" Type="http://schemas.openxmlformats.org/officeDocument/2006/relationships/hyperlink" Target="http://msn.com/" TargetMode="External"/><Relationship Id="rId625" Type="http://schemas.openxmlformats.org/officeDocument/2006/relationships/hyperlink" Target="http://weather.com/" TargetMode="External"/><Relationship Id="rId222" Type="http://schemas.openxmlformats.org/officeDocument/2006/relationships/hyperlink" Target="http://finance.yahoo.com/" TargetMode="External"/><Relationship Id="rId264" Type="http://schemas.openxmlformats.org/officeDocument/2006/relationships/hyperlink" Target="http://foxnews.com/" TargetMode="External"/><Relationship Id="rId471" Type="http://schemas.openxmlformats.org/officeDocument/2006/relationships/hyperlink" Target="http://outlook.live.com/" TargetMode="External"/><Relationship Id="rId667" Type="http://schemas.openxmlformats.org/officeDocument/2006/relationships/hyperlink" Target="http://whatismyipaddress.com/" TargetMode="External"/><Relationship Id="rId17" Type="http://schemas.openxmlformats.org/officeDocument/2006/relationships/hyperlink" Target="http://accuweather.com/" TargetMode="External"/><Relationship Id="rId59" Type="http://schemas.openxmlformats.org/officeDocument/2006/relationships/hyperlink" Target="http://biblegateway.com/" TargetMode="External"/><Relationship Id="rId124" Type="http://schemas.openxmlformats.org/officeDocument/2006/relationships/hyperlink" Target="http://classmates.com/" TargetMode="External"/><Relationship Id="rId527" Type="http://schemas.openxmlformats.org/officeDocument/2006/relationships/hyperlink" Target="http://rent.com/" TargetMode="External"/><Relationship Id="rId569" Type="http://schemas.openxmlformats.org/officeDocument/2006/relationships/hyperlink" Target="http://sports.yahoo.com/" TargetMode="External"/><Relationship Id="rId70" Type="http://schemas.openxmlformats.org/officeDocument/2006/relationships/hyperlink" Target="http://bleacherbreaker.com/" TargetMode="External"/><Relationship Id="rId166" Type="http://schemas.openxmlformats.org/officeDocument/2006/relationships/hyperlink" Target="http://drugs.com/" TargetMode="External"/><Relationship Id="rId331" Type="http://schemas.openxmlformats.org/officeDocument/2006/relationships/hyperlink" Target="http://mail.aol.com/" TargetMode="External"/><Relationship Id="rId373" Type="http://schemas.openxmlformats.org/officeDocument/2006/relationships/hyperlink" Target="http://marca.com/" TargetMode="External"/><Relationship Id="rId429" Type="http://schemas.openxmlformats.org/officeDocument/2006/relationships/hyperlink" Target="http://my.yahoo.com/" TargetMode="External"/><Relationship Id="rId580" Type="http://schemas.openxmlformats.org/officeDocument/2006/relationships/hyperlink" Target="http://the-sun.com/" TargetMode="External"/><Relationship Id="rId636" Type="http://schemas.openxmlformats.org/officeDocument/2006/relationships/hyperlink" Target="http://weather.com/" TargetMode="External"/><Relationship Id="rId1" Type="http://schemas.openxmlformats.org/officeDocument/2006/relationships/hyperlink" Target="http://a-z-animals.com/" TargetMode="External"/><Relationship Id="rId233" Type="http://schemas.openxmlformats.org/officeDocument/2006/relationships/hyperlink" Target="http://findagrave.com/" TargetMode="External"/><Relationship Id="rId440" Type="http://schemas.openxmlformats.org/officeDocument/2006/relationships/hyperlink" Target="http://nbcnews.com/" TargetMode="External"/><Relationship Id="rId678" Type="http://schemas.openxmlformats.org/officeDocument/2006/relationships/hyperlink" Target="http://wsj.com/" TargetMode="External"/><Relationship Id="rId28" Type="http://schemas.openxmlformats.org/officeDocument/2006/relationships/hyperlink" Target="http://alotfinance.com/" TargetMode="External"/><Relationship Id="rId275" Type="http://schemas.openxmlformats.org/officeDocument/2006/relationships/hyperlink" Target="http://greatschools.org/" TargetMode="External"/><Relationship Id="rId300" Type="http://schemas.openxmlformats.org/officeDocument/2006/relationships/hyperlink" Target="http://investing.com/" TargetMode="External"/><Relationship Id="rId482" Type="http://schemas.openxmlformats.org/officeDocument/2006/relationships/hyperlink" Target="http://pandora.com/" TargetMode="External"/><Relationship Id="rId538" Type="http://schemas.openxmlformats.org/officeDocument/2006/relationships/hyperlink" Target="http://sciencesensei.com/" TargetMode="External"/><Relationship Id="rId703" Type="http://schemas.openxmlformats.org/officeDocument/2006/relationships/hyperlink" Target="http://yahoo.com/" TargetMode="External"/><Relationship Id="rId81" Type="http://schemas.openxmlformats.org/officeDocument/2006/relationships/hyperlink" Target="http://businessinsider.com/" TargetMode="External"/><Relationship Id="rId135" Type="http://schemas.openxmlformats.org/officeDocument/2006/relationships/hyperlink" Target="http://cnn.com/" TargetMode="External"/><Relationship Id="rId177" Type="http://schemas.openxmlformats.org/officeDocument/2006/relationships/hyperlink" Target="http://ebay.com/" TargetMode="External"/><Relationship Id="rId342" Type="http://schemas.openxmlformats.org/officeDocument/2006/relationships/hyperlink" Target="http://mail.aol.com/" TargetMode="External"/><Relationship Id="rId384" Type="http://schemas.openxmlformats.org/officeDocument/2006/relationships/hyperlink" Target="http://miamiherald.com/" TargetMode="External"/><Relationship Id="rId591" Type="http://schemas.openxmlformats.org/officeDocument/2006/relationships/hyperlink" Target="http://thesaurus.com/" TargetMode="External"/><Relationship Id="rId605" Type="http://schemas.openxmlformats.org/officeDocument/2006/relationships/hyperlink" Target="http://topclassactions.com/" TargetMode="External"/><Relationship Id="rId202" Type="http://schemas.openxmlformats.org/officeDocument/2006/relationships/hyperlink" Target="http://espn.com/" TargetMode="External"/><Relationship Id="rId244" Type="http://schemas.openxmlformats.org/officeDocument/2006/relationships/hyperlink" Target="http://forbes.com/" TargetMode="External"/><Relationship Id="rId647" Type="http://schemas.openxmlformats.org/officeDocument/2006/relationships/hyperlink" Target="http://weather.com/" TargetMode="External"/><Relationship Id="rId689" Type="http://schemas.openxmlformats.org/officeDocument/2006/relationships/hyperlink" Target="http://yahoo.com/" TargetMode="External"/><Relationship Id="rId39" Type="http://schemas.openxmlformats.org/officeDocument/2006/relationships/hyperlink" Target="http://autotrader.com/" TargetMode="External"/><Relationship Id="rId286" Type="http://schemas.openxmlformats.org/officeDocument/2006/relationships/hyperlink" Target="http://homehacks.co/" TargetMode="External"/><Relationship Id="rId451" Type="http://schemas.openxmlformats.org/officeDocument/2006/relationships/hyperlink" Target="http://newsmemory.com/" TargetMode="External"/><Relationship Id="rId493" Type="http://schemas.openxmlformats.org/officeDocument/2006/relationships/hyperlink" Target="http://politico.com/" TargetMode="External"/><Relationship Id="rId507" Type="http://schemas.openxmlformats.org/officeDocument/2006/relationships/hyperlink" Target="http://realtor.com/" TargetMode="External"/><Relationship Id="rId549" Type="http://schemas.openxmlformats.org/officeDocument/2006/relationships/hyperlink" Target="http://signin.ebay.com/" TargetMode="External"/><Relationship Id="rId714" Type="http://schemas.openxmlformats.org/officeDocument/2006/relationships/hyperlink" Target="http://yourdailysportfix.com/" TargetMode="External"/><Relationship Id="rId50" Type="http://schemas.openxmlformats.org/officeDocument/2006/relationships/hyperlink" Target="http://bestbuy.com/" TargetMode="External"/><Relationship Id="rId104" Type="http://schemas.openxmlformats.org/officeDocument/2006/relationships/hyperlink" Target="http://cbsnews.com/" TargetMode="External"/><Relationship Id="rId146" Type="http://schemas.openxmlformats.org/officeDocument/2006/relationships/hyperlink" Target="http://dailybee.com/" TargetMode="External"/><Relationship Id="rId188" Type="http://schemas.openxmlformats.org/officeDocument/2006/relationships/hyperlink" Target="http://ebay.com/" TargetMode="External"/><Relationship Id="rId311" Type="http://schemas.openxmlformats.org/officeDocument/2006/relationships/hyperlink" Target="http://kbb.com/" TargetMode="External"/><Relationship Id="rId353" Type="http://schemas.openxmlformats.org/officeDocument/2006/relationships/hyperlink" Target="http://mail.yahoo.com/" TargetMode="External"/><Relationship Id="rId395" Type="http://schemas.openxmlformats.org/officeDocument/2006/relationships/hyperlink" Target="http://mlb.com/" TargetMode="External"/><Relationship Id="rId409" Type="http://schemas.openxmlformats.org/officeDocument/2006/relationships/hyperlink" Target="http://msn.com/" TargetMode="External"/><Relationship Id="rId560" Type="http://schemas.openxmlformats.org/officeDocument/2006/relationships/hyperlink" Target="http://slickdeals.net/" TargetMode="External"/><Relationship Id="rId92" Type="http://schemas.openxmlformats.org/officeDocument/2006/relationships/hyperlink" Target="http://cargurus.com/" TargetMode="External"/><Relationship Id="rId213" Type="http://schemas.openxmlformats.org/officeDocument/2006/relationships/hyperlink" Target="http://fandom.com/" TargetMode="External"/><Relationship Id="rId420" Type="http://schemas.openxmlformats.org/officeDocument/2006/relationships/hyperlink" Target="http://msn.com/" TargetMode="External"/><Relationship Id="rId616" Type="http://schemas.openxmlformats.org/officeDocument/2006/relationships/hyperlink" Target="http://uscellular.com/" TargetMode="External"/><Relationship Id="rId658" Type="http://schemas.openxmlformats.org/officeDocument/2006/relationships/hyperlink" Target="http://weather.com/" TargetMode="External"/><Relationship Id="rId255" Type="http://schemas.openxmlformats.org/officeDocument/2006/relationships/hyperlink" Target="http://foxnews.com/" TargetMode="External"/><Relationship Id="rId297" Type="http://schemas.openxmlformats.org/officeDocument/2006/relationships/hyperlink" Target="http://insidethemagic.net/" TargetMode="External"/><Relationship Id="rId462" Type="http://schemas.openxmlformats.org/officeDocument/2006/relationships/hyperlink" Target="http://nytimes.com/" TargetMode="External"/><Relationship Id="rId518" Type="http://schemas.openxmlformats.org/officeDocument/2006/relationships/hyperlink" Target="http://realtor.com/" TargetMode="External"/><Relationship Id="rId725" Type="http://schemas.openxmlformats.org/officeDocument/2006/relationships/hyperlink" Target="http://zillow.com/" TargetMode="External"/><Relationship Id="rId115" Type="http://schemas.openxmlformats.org/officeDocument/2006/relationships/hyperlink" Target="http://cbssports.com/" TargetMode="External"/><Relationship Id="rId157" Type="http://schemas.openxmlformats.org/officeDocument/2006/relationships/hyperlink" Target="http://dinneratthezoo.com/" TargetMode="External"/><Relationship Id="rId322" Type="http://schemas.openxmlformats.org/officeDocument/2006/relationships/hyperlink" Target="http://m.timesofindia.com/" TargetMode="External"/><Relationship Id="rId364" Type="http://schemas.openxmlformats.org/officeDocument/2006/relationships/hyperlink" Target="http://mail.yahoo.com/" TargetMode="External"/><Relationship Id="rId61" Type="http://schemas.openxmlformats.org/officeDocument/2006/relationships/hyperlink" Target="http://biblegateway.com/" TargetMode="External"/><Relationship Id="rId199" Type="http://schemas.openxmlformats.org/officeDocument/2006/relationships/hyperlink" Target="http://editorsnation.com/" TargetMode="External"/><Relationship Id="rId571" Type="http://schemas.openxmlformats.org/officeDocument/2006/relationships/hyperlink" Target="http://streetinsider.com/" TargetMode="External"/><Relationship Id="rId627" Type="http://schemas.openxmlformats.org/officeDocument/2006/relationships/hyperlink" Target="http://weather.com/" TargetMode="External"/><Relationship Id="rId669" Type="http://schemas.openxmlformats.org/officeDocument/2006/relationships/hyperlink" Target="http://whatismyipaddress.com/" TargetMode="External"/><Relationship Id="rId19" Type="http://schemas.openxmlformats.org/officeDocument/2006/relationships/hyperlink" Target="http://activebeat.com/" TargetMode="External"/><Relationship Id="rId224" Type="http://schemas.openxmlformats.org/officeDocument/2006/relationships/hyperlink" Target="http://finance.yahoo.com/" TargetMode="External"/><Relationship Id="rId266" Type="http://schemas.openxmlformats.org/officeDocument/2006/relationships/hyperlink" Target="http://gameofglam.com/" TargetMode="External"/><Relationship Id="rId431" Type="http://schemas.openxmlformats.org/officeDocument/2006/relationships/hyperlink" Target="http://mydailymagazine.com/" TargetMode="External"/><Relationship Id="rId473" Type="http://schemas.openxmlformats.org/officeDocument/2006/relationships/hyperlink" Target="http://outlook.live.com/" TargetMode="External"/><Relationship Id="rId529" Type="http://schemas.openxmlformats.org/officeDocument/2006/relationships/hyperlink" Target="http://repairlinkshop.com/" TargetMode="External"/><Relationship Id="rId680" Type="http://schemas.openxmlformats.org/officeDocument/2006/relationships/hyperlink" Target="http://wsvn.com/" TargetMode="External"/><Relationship Id="rId30" Type="http://schemas.openxmlformats.org/officeDocument/2006/relationships/hyperlink" Target="http://androidpolice.com/" TargetMode="External"/><Relationship Id="rId126" Type="http://schemas.openxmlformats.org/officeDocument/2006/relationships/hyperlink" Target="http://classmates.com/" TargetMode="External"/><Relationship Id="rId168" Type="http://schemas.openxmlformats.org/officeDocument/2006/relationships/hyperlink" Target="http://ebay.com/" TargetMode="External"/><Relationship Id="rId333" Type="http://schemas.openxmlformats.org/officeDocument/2006/relationships/hyperlink" Target="http://mail.aol.com/" TargetMode="External"/><Relationship Id="rId540" Type="http://schemas.openxmlformats.org/officeDocument/2006/relationships/hyperlink" Target="http://screenrant.com/" TargetMode="External"/><Relationship Id="rId72" Type="http://schemas.openxmlformats.org/officeDocument/2006/relationships/hyperlink" Target="http://boattrader.com/" TargetMode="External"/><Relationship Id="rId375" Type="http://schemas.openxmlformats.org/officeDocument/2006/relationships/hyperlink" Target="http://mayoclinic.org/" TargetMode="External"/><Relationship Id="rId582" Type="http://schemas.openxmlformats.org/officeDocument/2006/relationships/hyperlink" Target="http://the-sun.com/" TargetMode="External"/><Relationship Id="rId638" Type="http://schemas.openxmlformats.org/officeDocument/2006/relationships/hyperlink" Target="http://weather.com/" TargetMode="External"/><Relationship Id="rId3" Type="http://schemas.openxmlformats.org/officeDocument/2006/relationships/hyperlink" Target="http://accuweather.com/" TargetMode="External"/><Relationship Id="rId235" Type="http://schemas.openxmlformats.org/officeDocument/2006/relationships/hyperlink" Target="http://firstcoastnews.com/" TargetMode="External"/><Relationship Id="rId277" Type="http://schemas.openxmlformats.org/officeDocument/2006/relationships/hyperlink" Target="http://health.usnews.com/" TargetMode="External"/><Relationship Id="rId400" Type="http://schemas.openxmlformats.org/officeDocument/2006/relationships/hyperlink" Target="http://msn.com/" TargetMode="External"/><Relationship Id="rId442" Type="http://schemas.openxmlformats.org/officeDocument/2006/relationships/hyperlink" Target="http://nbcnews.com/" TargetMode="External"/><Relationship Id="rId484" Type="http://schemas.openxmlformats.org/officeDocument/2006/relationships/hyperlink" Target="http://pandora.com/" TargetMode="External"/><Relationship Id="rId705" Type="http://schemas.openxmlformats.org/officeDocument/2006/relationships/hyperlink" Target="http://yahoo.com/" TargetMode="External"/><Relationship Id="rId137" Type="http://schemas.openxmlformats.org/officeDocument/2006/relationships/hyperlink" Target="http://cnn.com/" TargetMode="External"/><Relationship Id="rId302" Type="http://schemas.openxmlformats.org/officeDocument/2006/relationships/hyperlink" Target="http://investopedia.com/" TargetMode="External"/><Relationship Id="rId344" Type="http://schemas.openxmlformats.org/officeDocument/2006/relationships/hyperlink" Target="http://mail.yahoo.com/" TargetMode="External"/><Relationship Id="rId691" Type="http://schemas.openxmlformats.org/officeDocument/2006/relationships/hyperlink" Target="http://yahoo.com/" TargetMode="External"/><Relationship Id="rId41" Type="http://schemas.openxmlformats.org/officeDocument/2006/relationships/hyperlink" Target="http://autotrader.com/" TargetMode="External"/><Relationship Id="rId83" Type="http://schemas.openxmlformats.org/officeDocument/2006/relationships/hyperlink" Target="http://buzzfeed.com/" TargetMode="External"/><Relationship Id="rId179" Type="http://schemas.openxmlformats.org/officeDocument/2006/relationships/hyperlink" Target="http://ebay.com/" TargetMode="External"/><Relationship Id="rId386" Type="http://schemas.openxmlformats.org/officeDocument/2006/relationships/hyperlink" Target="http://microsoftcasualgames.com/" TargetMode="External"/><Relationship Id="rId551" Type="http://schemas.openxmlformats.org/officeDocument/2006/relationships/hyperlink" Target="http://signupgenius.com/" TargetMode="External"/><Relationship Id="rId593" Type="http://schemas.openxmlformats.org/officeDocument/2006/relationships/hyperlink" Target="http://thesaurus.com/" TargetMode="External"/><Relationship Id="rId607" Type="http://schemas.openxmlformats.org/officeDocument/2006/relationships/hyperlink" Target="http://travelerdreams.com/" TargetMode="External"/><Relationship Id="rId649" Type="http://schemas.openxmlformats.org/officeDocument/2006/relationships/hyperlink" Target="http://weather.com/" TargetMode="External"/><Relationship Id="rId190" Type="http://schemas.openxmlformats.org/officeDocument/2006/relationships/hyperlink" Target="http://ebay.com/" TargetMode="External"/><Relationship Id="rId204" Type="http://schemas.openxmlformats.org/officeDocument/2006/relationships/hyperlink" Target="http://essentiallysports.com/" TargetMode="External"/><Relationship Id="rId246" Type="http://schemas.openxmlformats.org/officeDocument/2006/relationships/hyperlink" Target="http://forbes.com/" TargetMode="External"/><Relationship Id="rId288" Type="http://schemas.openxmlformats.org/officeDocument/2006/relationships/hyperlink" Target="http://icy-veins.com/" TargetMode="External"/><Relationship Id="rId411" Type="http://schemas.openxmlformats.org/officeDocument/2006/relationships/hyperlink" Target="http://msn.com/" TargetMode="External"/><Relationship Id="rId453" Type="http://schemas.openxmlformats.org/officeDocument/2006/relationships/hyperlink" Target="http://npr.org/" TargetMode="External"/><Relationship Id="rId509" Type="http://schemas.openxmlformats.org/officeDocument/2006/relationships/hyperlink" Target="http://realtor.com/" TargetMode="External"/><Relationship Id="rId660" Type="http://schemas.openxmlformats.org/officeDocument/2006/relationships/hyperlink" Target="http://weather.com/" TargetMode="External"/><Relationship Id="rId106" Type="http://schemas.openxmlformats.org/officeDocument/2006/relationships/hyperlink" Target="http://cbsnews.com/" TargetMode="External"/><Relationship Id="rId313" Type="http://schemas.openxmlformats.org/officeDocument/2006/relationships/hyperlink" Target="http://kbb.com/" TargetMode="External"/><Relationship Id="rId495" Type="http://schemas.openxmlformats.org/officeDocument/2006/relationships/hyperlink" Target="http://poshland.com/" TargetMode="External"/><Relationship Id="rId716" Type="http://schemas.openxmlformats.org/officeDocument/2006/relationships/hyperlink" Target="http://yourroyals.com/" TargetMode="External"/><Relationship Id="rId10" Type="http://schemas.openxmlformats.org/officeDocument/2006/relationships/hyperlink" Target="http://accuweather.com/" TargetMode="External"/><Relationship Id="rId52" Type="http://schemas.openxmlformats.org/officeDocument/2006/relationships/hyperlink" Target="http://biblegateway.com/" TargetMode="External"/><Relationship Id="rId94" Type="http://schemas.openxmlformats.org/officeDocument/2006/relationships/hyperlink" Target="http://cars.com/" TargetMode="External"/><Relationship Id="rId148" Type="http://schemas.openxmlformats.org/officeDocument/2006/relationships/hyperlink" Target="http://dailyhodl.com/" TargetMode="External"/><Relationship Id="rId355" Type="http://schemas.openxmlformats.org/officeDocument/2006/relationships/hyperlink" Target="http://mail.yahoo.com/" TargetMode="External"/><Relationship Id="rId397" Type="http://schemas.openxmlformats.org/officeDocument/2006/relationships/hyperlink" Target="http://moneyppl.com/" TargetMode="External"/><Relationship Id="rId520" Type="http://schemas.openxmlformats.org/officeDocument/2006/relationships/hyperlink" Target="http://realtor.com/" TargetMode="External"/><Relationship Id="rId562" Type="http://schemas.openxmlformats.org/officeDocument/2006/relationships/hyperlink" Target="http://slickdeals.net/" TargetMode="External"/><Relationship Id="rId618" Type="http://schemas.openxmlformats.org/officeDocument/2006/relationships/hyperlink" Target="http://usssa.com/" TargetMode="External"/><Relationship Id="rId215" Type="http://schemas.openxmlformats.org/officeDocument/2006/relationships/hyperlink" Target="http://fandomwire.com/" TargetMode="External"/><Relationship Id="rId257" Type="http://schemas.openxmlformats.org/officeDocument/2006/relationships/hyperlink" Target="http://foxnews.com/" TargetMode="External"/><Relationship Id="rId422" Type="http://schemas.openxmlformats.org/officeDocument/2006/relationships/hyperlink" Target="http://msn.com/" TargetMode="External"/><Relationship Id="rId464" Type="http://schemas.openxmlformats.org/officeDocument/2006/relationships/hyperlink" Target="http://omnicalculator.com/" TargetMode="External"/><Relationship Id="rId299" Type="http://schemas.openxmlformats.org/officeDocument/2006/relationships/hyperlink" Target="http://investing.com/" TargetMode="External"/><Relationship Id="rId727" Type="http://schemas.openxmlformats.org/officeDocument/2006/relationships/hyperlink" Target="http://zone.msn.com/" TargetMode="External"/><Relationship Id="rId63" Type="http://schemas.openxmlformats.org/officeDocument/2006/relationships/hyperlink" Target="http://biblegateway.com/" TargetMode="External"/><Relationship Id="rId159" Type="http://schemas.openxmlformats.org/officeDocument/2006/relationships/hyperlink" Target="http://doctoreport.com/" TargetMode="External"/><Relationship Id="rId366" Type="http://schemas.openxmlformats.org/officeDocument/2006/relationships/hyperlink" Target="http://mail.yahoo.com/" TargetMode="External"/><Relationship Id="rId573" Type="http://schemas.openxmlformats.org/officeDocument/2006/relationships/hyperlink" Target="http://streetinsider.com/" TargetMode="External"/><Relationship Id="rId226" Type="http://schemas.openxmlformats.org/officeDocument/2006/relationships/hyperlink" Target="http://finance.yahoo.com/" TargetMode="External"/><Relationship Id="rId433" Type="http://schemas.openxmlformats.org/officeDocument/2006/relationships/hyperlink" Target="http://nba.com/" TargetMode="External"/><Relationship Id="rId640" Type="http://schemas.openxmlformats.org/officeDocument/2006/relationships/hyperlink" Target="http://weather.com/" TargetMode="External"/><Relationship Id="rId74" Type="http://schemas.openxmlformats.org/officeDocument/2006/relationships/hyperlink" Target="http://boattrader.com/" TargetMode="External"/><Relationship Id="rId377" Type="http://schemas.openxmlformats.org/officeDocument/2006/relationships/hyperlink" Target="http://medicalnewstoday.com/" TargetMode="External"/><Relationship Id="rId500" Type="http://schemas.openxmlformats.org/officeDocument/2006/relationships/hyperlink" Target="http://ranker.com/" TargetMode="External"/><Relationship Id="rId584" Type="http://schemas.openxmlformats.org/officeDocument/2006/relationships/hyperlink" Target="http://thebigmansworld.com/" TargetMode="External"/><Relationship Id="rId5" Type="http://schemas.openxmlformats.org/officeDocument/2006/relationships/hyperlink" Target="http://accuweather.com/" TargetMode="External"/><Relationship Id="rId237" Type="http://schemas.openxmlformats.org/officeDocument/2006/relationships/hyperlink" Target="http://flightaware.com/" TargetMode="External"/><Relationship Id="rId444" Type="http://schemas.openxmlformats.org/officeDocument/2006/relationships/hyperlink" Target="http://news.yahoo.com/" TargetMode="External"/><Relationship Id="rId651" Type="http://schemas.openxmlformats.org/officeDocument/2006/relationships/hyperlink" Target="http://weather.com/" TargetMode="External"/><Relationship Id="rId290" Type="http://schemas.openxmlformats.org/officeDocument/2006/relationships/hyperlink" Target="http://iflscience.com/" TargetMode="External"/><Relationship Id="rId304" Type="http://schemas.openxmlformats.org/officeDocument/2006/relationships/hyperlink" Target="http://jdpower.com/" TargetMode="External"/><Relationship Id="rId388" Type="http://schemas.openxmlformats.org/officeDocument/2006/relationships/hyperlink" Target="http://microsoftcasualgames.com/" TargetMode="External"/><Relationship Id="rId511" Type="http://schemas.openxmlformats.org/officeDocument/2006/relationships/hyperlink" Target="http://realtor.com/" TargetMode="External"/><Relationship Id="rId609" Type="http://schemas.openxmlformats.org/officeDocument/2006/relationships/hyperlink" Target="http://tripadvisor.com/" TargetMode="External"/><Relationship Id="rId85" Type="http://schemas.openxmlformats.org/officeDocument/2006/relationships/hyperlink" Target="http://calculator.net/" TargetMode="External"/><Relationship Id="rId150" Type="http://schemas.openxmlformats.org/officeDocument/2006/relationships/hyperlink" Target="http://dailymail.co.uk/news" TargetMode="External"/><Relationship Id="rId595" Type="http://schemas.openxmlformats.org/officeDocument/2006/relationships/hyperlink" Target="http://thesaurus.com/" TargetMode="External"/><Relationship Id="rId248" Type="http://schemas.openxmlformats.org/officeDocument/2006/relationships/hyperlink" Target="http://forbes.com/" TargetMode="External"/><Relationship Id="rId455" Type="http://schemas.openxmlformats.org/officeDocument/2006/relationships/hyperlink" Target="http://nsfas-applications.co.za/" TargetMode="External"/><Relationship Id="rId662" Type="http://schemas.openxmlformats.org/officeDocument/2006/relationships/hyperlink" Target="http://webmd.com/" TargetMode="External"/><Relationship Id="rId12" Type="http://schemas.openxmlformats.org/officeDocument/2006/relationships/hyperlink" Target="http://accuweather.com/" TargetMode="External"/><Relationship Id="rId108" Type="http://schemas.openxmlformats.org/officeDocument/2006/relationships/hyperlink" Target="http://cbsnews.com/" TargetMode="External"/><Relationship Id="rId315" Type="http://schemas.openxmlformats.org/officeDocument/2006/relationships/hyperlink" Target="http://kiplinger.com/" TargetMode="External"/><Relationship Id="rId522" Type="http://schemas.openxmlformats.org/officeDocument/2006/relationships/hyperlink" Target="http://realtor.com/" TargetMode="External"/><Relationship Id="rId96" Type="http://schemas.openxmlformats.org/officeDocument/2006/relationships/hyperlink" Target="http://cars.com/" TargetMode="External"/><Relationship Id="rId161" Type="http://schemas.openxmlformats.org/officeDocument/2006/relationships/hyperlink" Target="http://dotesports.com/" TargetMode="External"/><Relationship Id="rId399" Type="http://schemas.openxmlformats.org/officeDocument/2006/relationships/hyperlink" Target="http://msn.com/" TargetMode="External"/><Relationship Id="rId259" Type="http://schemas.openxmlformats.org/officeDocument/2006/relationships/hyperlink" Target="http://foxnews.com/" TargetMode="External"/><Relationship Id="rId466" Type="http://schemas.openxmlformats.org/officeDocument/2006/relationships/hyperlink" Target="http://onechicagocenter.com/" TargetMode="External"/><Relationship Id="rId673" Type="http://schemas.openxmlformats.org/officeDocument/2006/relationships/hyperlink" Target="http://wikihow.com/" TargetMode="External"/><Relationship Id="rId23" Type="http://schemas.openxmlformats.org/officeDocument/2006/relationships/hyperlink" Target="http://ajc.com/" TargetMode="External"/><Relationship Id="rId119" Type="http://schemas.openxmlformats.org/officeDocument/2006/relationships/hyperlink" Target="http://cheezburger.com/" TargetMode="External"/><Relationship Id="rId326" Type="http://schemas.openxmlformats.org/officeDocument/2006/relationships/hyperlink" Target="http://mail.aol.com/" TargetMode="External"/><Relationship Id="rId533" Type="http://schemas.openxmlformats.org/officeDocument/2006/relationships/hyperlink" Target="http://rollingstone.com/" TargetMode="External"/><Relationship Id="rId172" Type="http://schemas.openxmlformats.org/officeDocument/2006/relationships/hyperlink" Target="http://ebay.com/" TargetMode="External"/><Relationship Id="rId477" Type="http://schemas.openxmlformats.org/officeDocument/2006/relationships/hyperlink" Target="http://outlook.live.com/" TargetMode="External"/><Relationship Id="rId600" Type="http://schemas.openxmlformats.org/officeDocument/2006/relationships/hyperlink" Target="http://timeanddate.com/" TargetMode="External"/><Relationship Id="rId684" Type="http://schemas.openxmlformats.org/officeDocument/2006/relationships/hyperlink" Target="http://yahoo.com/" TargetMode="External"/><Relationship Id="rId337" Type="http://schemas.openxmlformats.org/officeDocument/2006/relationships/hyperlink" Target="http://mail.aol.com/" TargetMode="External"/><Relationship Id="rId34" Type="http://schemas.openxmlformats.org/officeDocument/2006/relationships/hyperlink" Target="http://apnews.com/" TargetMode="External"/><Relationship Id="rId544" Type="http://schemas.openxmlformats.org/officeDocument/2006/relationships/hyperlink" Target="http://screenrant.com/" TargetMode="External"/><Relationship Id="rId183" Type="http://schemas.openxmlformats.org/officeDocument/2006/relationships/hyperlink" Target="http://ebay.com/" TargetMode="External"/><Relationship Id="rId390" Type="http://schemas.openxmlformats.org/officeDocument/2006/relationships/hyperlink" Target="http://mlb.com/" TargetMode="External"/><Relationship Id="rId404" Type="http://schemas.openxmlformats.org/officeDocument/2006/relationships/hyperlink" Target="http://msn.com/" TargetMode="External"/><Relationship Id="rId611" Type="http://schemas.openxmlformats.org/officeDocument/2006/relationships/hyperlink" Target="http://usatoday.com/" TargetMode="External"/><Relationship Id="rId250" Type="http://schemas.openxmlformats.org/officeDocument/2006/relationships/hyperlink" Target="http://forbes.com/" TargetMode="External"/><Relationship Id="rId488" Type="http://schemas.openxmlformats.org/officeDocument/2006/relationships/hyperlink" Target="http://people.com/" TargetMode="External"/><Relationship Id="rId695" Type="http://schemas.openxmlformats.org/officeDocument/2006/relationships/hyperlink" Target="http://yahoo.com/" TargetMode="External"/><Relationship Id="rId709" Type="http://schemas.openxmlformats.org/officeDocument/2006/relationships/hyperlink" Target="http://yahoo.com/" TargetMode="External"/><Relationship Id="rId45" Type="http://schemas.openxmlformats.org/officeDocument/2006/relationships/hyperlink" Target="http://bbc.com/" TargetMode="External"/><Relationship Id="rId110" Type="http://schemas.openxmlformats.org/officeDocument/2006/relationships/hyperlink" Target="http://cbsnews.com/" TargetMode="External"/><Relationship Id="rId348" Type="http://schemas.openxmlformats.org/officeDocument/2006/relationships/hyperlink" Target="http://mail.yahoo.com/" TargetMode="External"/><Relationship Id="rId555" Type="http://schemas.openxmlformats.org/officeDocument/2006/relationships/hyperlink" Target="http://signupgenius.com/" TargetMode="External"/><Relationship Id="rId194" Type="http://schemas.openxmlformats.org/officeDocument/2006/relationships/hyperlink" Target="http://ebay.com/" TargetMode="External"/><Relationship Id="rId208" Type="http://schemas.openxmlformats.org/officeDocument/2006/relationships/hyperlink" Target="http://factable.com/" TargetMode="External"/><Relationship Id="rId415" Type="http://schemas.openxmlformats.org/officeDocument/2006/relationships/hyperlink" Target="http://msn.com/" TargetMode="External"/><Relationship Id="rId622" Type="http://schemas.openxmlformats.org/officeDocument/2006/relationships/hyperlink" Target="http://w3schools.com/" TargetMode="External"/><Relationship Id="rId261" Type="http://schemas.openxmlformats.org/officeDocument/2006/relationships/hyperlink" Target="http://foxnews.com/" TargetMode="External"/><Relationship Id="rId499" Type="http://schemas.openxmlformats.org/officeDocument/2006/relationships/hyperlink" Target="http://ranker.com/" TargetMode="External"/><Relationship Id="rId56" Type="http://schemas.openxmlformats.org/officeDocument/2006/relationships/hyperlink" Target="http://biblegateway.com/" TargetMode="External"/><Relationship Id="rId359" Type="http://schemas.openxmlformats.org/officeDocument/2006/relationships/hyperlink" Target="http://mail.yahoo.com/" TargetMode="External"/><Relationship Id="rId566" Type="http://schemas.openxmlformats.org/officeDocument/2006/relationships/hyperlink" Target="http://soaps.sheknows.com/" TargetMode="External"/><Relationship Id="rId121" Type="http://schemas.openxmlformats.org/officeDocument/2006/relationships/hyperlink" Target="http://chicagotribune.com/" TargetMode="External"/><Relationship Id="rId219" Type="http://schemas.openxmlformats.org/officeDocument/2006/relationships/hyperlink" Target="http://finance.yahoo.com/" TargetMode="External"/><Relationship Id="rId426" Type="http://schemas.openxmlformats.org/officeDocument/2006/relationships/hyperlink" Target="http://msn.com/" TargetMode="External"/><Relationship Id="rId633" Type="http://schemas.openxmlformats.org/officeDocument/2006/relationships/hyperlink" Target="http://weather.com/" TargetMode="External"/><Relationship Id="rId67" Type="http://schemas.openxmlformats.org/officeDocument/2006/relationships/hyperlink" Target="http://biblegateway.com/" TargetMode="External"/><Relationship Id="rId272" Type="http://schemas.openxmlformats.org/officeDocument/2006/relationships/hyperlink" Target="http://geeksforgeeks.org/" TargetMode="External"/><Relationship Id="rId577" Type="http://schemas.openxmlformats.org/officeDocument/2006/relationships/hyperlink" Target="http://techradar.com/" TargetMode="External"/><Relationship Id="rId700" Type="http://schemas.openxmlformats.org/officeDocument/2006/relationships/hyperlink" Target="http://yahoo.com/" TargetMode="External"/><Relationship Id="rId132" Type="http://schemas.openxmlformats.org/officeDocument/2006/relationships/hyperlink" Target="http://cnn.com/" TargetMode="External"/><Relationship Id="rId437" Type="http://schemas.openxmlformats.org/officeDocument/2006/relationships/hyperlink" Target="http://nbcmiami.com/" TargetMode="External"/><Relationship Id="rId644" Type="http://schemas.openxmlformats.org/officeDocument/2006/relationships/hyperlink" Target="http://weather.com/" TargetMode="External"/><Relationship Id="rId283" Type="http://schemas.openxmlformats.org/officeDocument/2006/relationships/hyperlink" Target="http://historyallday.com/" TargetMode="External"/><Relationship Id="rId490" Type="http://schemas.openxmlformats.org/officeDocument/2006/relationships/hyperlink" Target="http://people.com/" TargetMode="External"/><Relationship Id="rId504" Type="http://schemas.openxmlformats.org/officeDocument/2006/relationships/hyperlink" Target="http://realtor.com/" TargetMode="External"/><Relationship Id="rId711" Type="http://schemas.openxmlformats.org/officeDocument/2006/relationships/hyperlink" Target="http://yellowpages.com/" TargetMode="External"/><Relationship Id="rId78" Type="http://schemas.openxmlformats.org/officeDocument/2006/relationships/hyperlink" Target="http://britannica.com/" TargetMode="External"/><Relationship Id="rId143" Type="http://schemas.openxmlformats.org/officeDocument/2006/relationships/hyperlink" Target="http://dafont.com/" TargetMode="External"/><Relationship Id="rId350" Type="http://schemas.openxmlformats.org/officeDocument/2006/relationships/hyperlink" Target="http://mail.yahoo.com/" TargetMode="External"/><Relationship Id="rId588" Type="http://schemas.openxmlformats.org/officeDocument/2006/relationships/hyperlink" Target="http://thekrazycouponlady.com/" TargetMode="External"/><Relationship Id="rId9" Type="http://schemas.openxmlformats.org/officeDocument/2006/relationships/hyperlink" Target="http://accuweather.com/" TargetMode="External"/><Relationship Id="rId210" Type="http://schemas.openxmlformats.org/officeDocument/2006/relationships/hyperlink" Target="http://fandom.com/" TargetMode="External"/><Relationship Id="rId448" Type="http://schemas.openxmlformats.org/officeDocument/2006/relationships/hyperlink" Target="http://news.yahoo.com/" TargetMode="External"/><Relationship Id="rId655" Type="http://schemas.openxmlformats.org/officeDocument/2006/relationships/hyperlink" Target="http://weather.com/" TargetMode="External"/><Relationship Id="rId294" Type="http://schemas.openxmlformats.org/officeDocument/2006/relationships/hyperlink" Target="http://insider.com/" TargetMode="External"/><Relationship Id="rId308" Type="http://schemas.openxmlformats.org/officeDocument/2006/relationships/hyperlink" Target="http://kbb.com/" TargetMode="External"/><Relationship Id="rId515" Type="http://schemas.openxmlformats.org/officeDocument/2006/relationships/hyperlink" Target="http://realtor.com/" TargetMode="External"/><Relationship Id="rId722" Type="http://schemas.openxmlformats.org/officeDocument/2006/relationships/hyperlink" Target="http://zillow.com/" TargetMode="External"/><Relationship Id="rId89" Type="http://schemas.openxmlformats.org/officeDocument/2006/relationships/hyperlink" Target="http://calculator.net/" TargetMode="External"/><Relationship Id="rId154" Type="http://schemas.openxmlformats.org/officeDocument/2006/relationships/hyperlink" Target="http://dexerto.com/" TargetMode="External"/><Relationship Id="rId361" Type="http://schemas.openxmlformats.org/officeDocument/2006/relationships/hyperlink" Target="http://mail.yahoo.com/" TargetMode="External"/><Relationship Id="rId599" Type="http://schemas.openxmlformats.org/officeDocument/2006/relationships/hyperlink" Target="http://timeanddate.com/" TargetMode="External"/><Relationship Id="rId459" Type="http://schemas.openxmlformats.org/officeDocument/2006/relationships/hyperlink" Target="http://nypost.com/" TargetMode="External"/><Relationship Id="rId666" Type="http://schemas.openxmlformats.org/officeDocument/2006/relationships/hyperlink" Target="http://whatismyipaddress.com/" TargetMode="External"/><Relationship Id="rId16" Type="http://schemas.openxmlformats.org/officeDocument/2006/relationships/hyperlink" Target="http://accuweather.com/" TargetMode="External"/><Relationship Id="rId221" Type="http://schemas.openxmlformats.org/officeDocument/2006/relationships/hyperlink" Target="http://finance.yahoo.com/" TargetMode="External"/><Relationship Id="rId319" Type="http://schemas.openxmlformats.org/officeDocument/2006/relationships/hyperlink" Target="http://lotterypost.com/" TargetMode="External"/><Relationship Id="rId526" Type="http://schemas.openxmlformats.org/officeDocument/2006/relationships/hyperlink" Target="http://reference.com/" TargetMode="External"/><Relationship Id="rId165" Type="http://schemas.openxmlformats.org/officeDocument/2006/relationships/hyperlink" Target="http://drugs.com/" TargetMode="External"/><Relationship Id="rId372" Type="http://schemas.openxmlformats.org/officeDocument/2006/relationships/hyperlink" Target="http://marca.com/" TargetMode="External"/><Relationship Id="rId677" Type="http://schemas.openxmlformats.org/officeDocument/2006/relationships/hyperlink" Target="http://wordunscrambler.me/" TargetMode="External"/><Relationship Id="rId232" Type="http://schemas.openxmlformats.org/officeDocument/2006/relationships/hyperlink" Target="http://findagrave.com/" TargetMode="External"/><Relationship Id="rId27" Type="http://schemas.openxmlformats.org/officeDocument/2006/relationships/hyperlink" Target="http://allrecipes.com/" TargetMode="External"/><Relationship Id="rId537" Type="http://schemas.openxmlformats.org/officeDocument/2006/relationships/hyperlink" Target="http://sciencealert.com/" TargetMode="External"/><Relationship Id="rId80" Type="http://schemas.openxmlformats.org/officeDocument/2006/relationships/hyperlink" Target="http://businessinsider.com/" TargetMode="External"/><Relationship Id="rId176" Type="http://schemas.openxmlformats.org/officeDocument/2006/relationships/hyperlink" Target="http://ebay.com/" TargetMode="External"/><Relationship Id="rId383" Type="http://schemas.openxmlformats.org/officeDocument/2006/relationships/hyperlink" Target="http://miamiherald.com/" TargetMode="External"/><Relationship Id="rId590" Type="http://schemas.openxmlformats.org/officeDocument/2006/relationships/hyperlink" Target="http://thesaltymarshmallow.com/" TargetMode="External"/><Relationship Id="rId604" Type="http://schemas.openxmlformats.org/officeDocument/2006/relationships/hyperlink" Target="http://tomsguide.com/" TargetMode="External"/><Relationship Id="rId243" Type="http://schemas.openxmlformats.org/officeDocument/2006/relationships/hyperlink" Target="http://forbes.com/" TargetMode="External"/><Relationship Id="rId450" Type="http://schemas.openxmlformats.org/officeDocument/2006/relationships/hyperlink" Target="http://newsharper.com/" TargetMode="External"/><Relationship Id="rId688" Type="http://schemas.openxmlformats.org/officeDocument/2006/relationships/hyperlink" Target="http://yahoo.com/" TargetMode="External"/><Relationship Id="rId38" Type="http://schemas.openxmlformats.org/officeDocument/2006/relationships/hyperlink" Target="http://autotrader.com/" TargetMode="External"/><Relationship Id="rId103" Type="http://schemas.openxmlformats.org/officeDocument/2006/relationships/hyperlink" Target="http://cbsnews.com/" TargetMode="External"/><Relationship Id="rId310" Type="http://schemas.openxmlformats.org/officeDocument/2006/relationships/hyperlink" Target="http://kbb.com/" TargetMode="External"/><Relationship Id="rId548" Type="http://schemas.openxmlformats.org/officeDocument/2006/relationships/hyperlink" Target="http://si.com/" TargetMode="External"/><Relationship Id="rId91" Type="http://schemas.openxmlformats.org/officeDocument/2006/relationships/hyperlink" Target="http://cargurus.com/" TargetMode="External"/><Relationship Id="rId187" Type="http://schemas.openxmlformats.org/officeDocument/2006/relationships/hyperlink" Target="http://ebay.com/" TargetMode="External"/><Relationship Id="rId394" Type="http://schemas.openxmlformats.org/officeDocument/2006/relationships/hyperlink" Target="http://mlb.com/" TargetMode="External"/><Relationship Id="rId408" Type="http://schemas.openxmlformats.org/officeDocument/2006/relationships/hyperlink" Target="http://msn.com/" TargetMode="External"/><Relationship Id="rId615" Type="http://schemas.openxmlformats.org/officeDocument/2006/relationships/hyperlink" Target="http://usatoday.com/" TargetMode="External"/><Relationship Id="rId254" Type="http://schemas.openxmlformats.org/officeDocument/2006/relationships/hyperlink" Target="http://foxnews.com/" TargetMode="External"/><Relationship Id="rId699" Type="http://schemas.openxmlformats.org/officeDocument/2006/relationships/hyperlink" Target="http://yahoo.com/" TargetMode="External"/><Relationship Id="rId49" Type="http://schemas.openxmlformats.org/officeDocument/2006/relationships/hyperlink" Target="http://behindthevoiceactors.com/" TargetMode="External"/><Relationship Id="rId114" Type="http://schemas.openxmlformats.org/officeDocument/2006/relationships/hyperlink" Target="http://cbssports.com/" TargetMode="External"/><Relationship Id="rId461" Type="http://schemas.openxmlformats.org/officeDocument/2006/relationships/hyperlink" Target="http://nypost.com/" TargetMode="External"/><Relationship Id="rId559" Type="http://schemas.openxmlformats.org/officeDocument/2006/relationships/hyperlink" Target="http://slickdeals.net/" TargetMode="External"/><Relationship Id="rId198" Type="http://schemas.openxmlformats.org/officeDocument/2006/relationships/hyperlink" Target="http://ebay.com/" TargetMode="External"/><Relationship Id="rId321" Type="http://schemas.openxmlformats.org/officeDocument/2006/relationships/hyperlink" Target="http://m.timesofindia.com/" TargetMode="External"/><Relationship Id="rId419" Type="http://schemas.openxmlformats.org/officeDocument/2006/relationships/hyperlink" Target="http://msn.com/" TargetMode="External"/><Relationship Id="rId626" Type="http://schemas.openxmlformats.org/officeDocument/2006/relationships/hyperlink" Target="http://weather.com/" TargetMode="External"/><Relationship Id="rId265" Type="http://schemas.openxmlformats.org/officeDocument/2006/relationships/hyperlink" Target="http://funnyand.com/" TargetMode="External"/><Relationship Id="rId472" Type="http://schemas.openxmlformats.org/officeDocument/2006/relationships/hyperlink" Target="http://outlook.live.com/" TargetMode="External"/><Relationship Id="rId125" Type="http://schemas.openxmlformats.org/officeDocument/2006/relationships/hyperlink" Target="http://classmates.com/" TargetMode="External"/><Relationship Id="rId332" Type="http://schemas.openxmlformats.org/officeDocument/2006/relationships/hyperlink" Target="http://mail.aol.com/" TargetMode="External"/><Relationship Id="rId637" Type="http://schemas.openxmlformats.org/officeDocument/2006/relationships/hyperlink" Target="http://weather.com/" TargetMode="External"/><Relationship Id="rId276" Type="http://schemas.openxmlformats.org/officeDocument/2006/relationships/hyperlink" Target="http://greedyfinance.com/" TargetMode="External"/><Relationship Id="rId483" Type="http://schemas.openxmlformats.org/officeDocument/2006/relationships/hyperlink" Target="http://pandora.com/" TargetMode="External"/><Relationship Id="rId690" Type="http://schemas.openxmlformats.org/officeDocument/2006/relationships/hyperlink" Target="http://yahoo.com/" TargetMode="External"/><Relationship Id="rId704" Type="http://schemas.openxmlformats.org/officeDocument/2006/relationships/hyperlink" Target="http://yahoo.com/" TargetMode="External"/><Relationship Id="rId40" Type="http://schemas.openxmlformats.org/officeDocument/2006/relationships/hyperlink" Target="http://autotrader.com/" TargetMode="External"/><Relationship Id="rId136" Type="http://schemas.openxmlformats.org/officeDocument/2006/relationships/hyperlink" Target="http://cnn.com/" TargetMode="External"/><Relationship Id="rId343" Type="http://schemas.openxmlformats.org/officeDocument/2006/relationships/hyperlink" Target="http://mail.aol.com/" TargetMode="External"/><Relationship Id="rId550" Type="http://schemas.openxmlformats.org/officeDocument/2006/relationships/hyperlink" Target="http://signin.ebay.com/" TargetMode="External"/><Relationship Id="rId203" Type="http://schemas.openxmlformats.org/officeDocument/2006/relationships/hyperlink" Target="http://espn.com/" TargetMode="External"/><Relationship Id="rId648" Type="http://schemas.openxmlformats.org/officeDocument/2006/relationships/hyperlink" Target="http://weather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cheapoair.com/" TargetMode="External"/><Relationship Id="rId671" Type="http://schemas.openxmlformats.org/officeDocument/2006/relationships/hyperlink" Target="http://wikihow.com/" TargetMode="External"/><Relationship Id="rId21" Type="http://schemas.openxmlformats.org/officeDocument/2006/relationships/hyperlink" Target="http://ajc.com/" TargetMode="External"/><Relationship Id="rId324" Type="http://schemas.openxmlformats.org/officeDocument/2006/relationships/hyperlink" Target="http://macrumors.com/" TargetMode="External"/><Relationship Id="rId531" Type="http://schemas.openxmlformats.org/officeDocument/2006/relationships/hyperlink" Target="http://reuters.com/" TargetMode="External"/><Relationship Id="rId629" Type="http://schemas.openxmlformats.org/officeDocument/2006/relationships/hyperlink" Target="http://weather.com/" TargetMode="External"/><Relationship Id="rId170" Type="http://schemas.openxmlformats.org/officeDocument/2006/relationships/hyperlink" Target="http://ebay.com/" TargetMode="External"/><Relationship Id="rId268" Type="http://schemas.openxmlformats.org/officeDocument/2006/relationships/hyperlink" Target="http://gamerant.com/" TargetMode="External"/><Relationship Id="rId475" Type="http://schemas.openxmlformats.org/officeDocument/2006/relationships/hyperlink" Target="http://outlook.live.com/" TargetMode="External"/><Relationship Id="rId682" Type="http://schemas.openxmlformats.org/officeDocument/2006/relationships/hyperlink" Target="http://wunderground.com/" TargetMode="External"/><Relationship Id="rId32" Type="http://schemas.openxmlformats.org/officeDocument/2006/relationships/hyperlink" Target="http://aol.com/" TargetMode="External"/><Relationship Id="rId128" Type="http://schemas.openxmlformats.org/officeDocument/2006/relationships/hyperlink" Target="http://cnbc.com/" TargetMode="External"/><Relationship Id="rId335" Type="http://schemas.openxmlformats.org/officeDocument/2006/relationships/hyperlink" Target="http://mail.aol.com/" TargetMode="External"/><Relationship Id="rId542" Type="http://schemas.openxmlformats.org/officeDocument/2006/relationships/hyperlink" Target="http://screenrant.com/" TargetMode="External"/><Relationship Id="rId181" Type="http://schemas.openxmlformats.org/officeDocument/2006/relationships/hyperlink" Target="http://ebay.com/" TargetMode="External"/><Relationship Id="rId402" Type="http://schemas.openxmlformats.org/officeDocument/2006/relationships/hyperlink" Target="http://msn.com/" TargetMode="External"/><Relationship Id="rId279" Type="http://schemas.openxmlformats.org/officeDocument/2006/relationships/hyperlink" Target="http://healthyrecipesblogs.com/" TargetMode="External"/><Relationship Id="rId486" Type="http://schemas.openxmlformats.org/officeDocument/2006/relationships/hyperlink" Target="http://people.com/" TargetMode="External"/><Relationship Id="rId693" Type="http://schemas.openxmlformats.org/officeDocument/2006/relationships/hyperlink" Target="http://yahoo.com/" TargetMode="External"/><Relationship Id="rId707" Type="http://schemas.openxmlformats.org/officeDocument/2006/relationships/hyperlink" Target="http://yahoo.com/" TargetMode="External"/><Relationship Id="rId43" Type="http://schemas.openxmlformats.org/officeDocument/2006/relationships/hyperlink" Target="http://baseball-reference.com/" TargetMode="External"/><Relationship Id="rId139" Type="http://schemas.openxmlformats.org/officeDocument/2006/relationships/hyperlink" Target="http://cnn.com/" TargetMode="External"/><Relationship Id="rId346" Type="http://schemas.openxmlformats.org/officeDocument/2006/relationships/hyperlink" Target="http://mail.yahoo.com/" TargetMode="External"/><Relationship Id="rId553" Type="http://schemas.openxmlformats.org/officeDocument/2006/relationships/hyperlink" Target="http://signupgenius.com/" TargetMode="External"/><Relationship Id="rId192" Type="http://schemas.openxmlformats.org/officeDocument/2006/relationships/hyperlink" Target="http://ebay.com/" TargetMode="External"/><Relationship Id="rId206" Type="http://schemas.openxmlformats.org/officeDocument/2006/relationships/hyperlink" Target="http://evite.com/" TargetMode="External"/><Relationship Id="rId413" Type="http://schemas.openxmlformats.org/officeDocument/2006/relationships/hyperlink" Target="http://msn.com/" TargetMode="External"/><Relationship Id="rId497" Type="http://schemas.openxmlformats.org/officeDocument/2006/relationships/hyperlink" Target="http://poshland.com/" TargetMode="External"/><Relationship Id="rId620" Type="http://schemas.openxmlformats.org/officeDocument/2006/relationships/hyperlink" Target="http://w3schools.com/" TargetMode="External"/><Relationship Id="rId718" Type="http://schemas.openxmlformats.org/officeDocument/2006/relationships/hyperlink" Target="http://zdnet.com/" TargetMode="External"/><Relationship Id="rId357" Type="http://schemas.openxmlformats.org/officeDocument/2006/relationships/hyperlink" Target="http://mail.yahoo.com/" TargetMode="External"/><Relationship Id="rId54" Type="http://schemas.openxmlformats.org/officeDocument/2006/relationships/hyperlink" Target="http://biblegateway.com/" TargetMode="External"/><Relationship Id="rId217" Type="http://schemas.openxmlformats.org/officeDocument/2006/relationships/hyperlink" Target="http://femanin.com/" TargetMode="External"/><Relationship Id="rId564" Type="http://schemas.openxmlformats.org/officeDocument/2006/relationships/hyperlink" Target="http://slickdeals.net/" TargetMode="External"/><Relationship Id="rId424" Type="http://schemas.openxmlformats.org/officeDocument/2006/relationships/hyperlink" Target="http://msn.com/" TargetMode="External"/><Relationship Id="rId631" Type="http://schemas.openxmlformats.org/officeDocument/2006/relationships/hyperlink" Target="http://weather.com/" TargetMode="External"/><Relationship Id="rId270" Type="http://schemas.openxmlformats.org/officeDocument/2006/relationships/hyperlink" Target="http://gamingbible.com/" TargetMode="External"/><Relationship Id="rId65" Type="http://schemas.openxmlformats.org/officeDocument/2006/relationships/hyperlink" Target="http://biblegateway.com/" TargetMode="External"/><Relationship Id="rId130" Type="http://schemas.openxmlformats.org/officeDocument/2006/relationships/hyperlink" Target="http://cnet.com/" TargetMode="External"/><Relationship Id="rId368" Type="http://schemas.openxmlformats.org/officeDocument/2006/relationships/hyperlink" Target="http://mail.yahoo.com/" TargetMode="External"/><Relationship Id="rId575" Type="http://schemas.openxmlformats.org/officeDocument/2006/relationships/hyperlink" Target="http://tasteofhome.com/" TargetMode="External"/><Relationship Id="rId228" Type="http://schemas.openxmlformats.org/officeDocument/2006/relationships/hyperlink" Target="http://finance.yahoo.com/" TargetMode="External"/><Relationship Id="rId435" Type="http://schemas.openxmlformats.org/officeDocument/2006/relationships/hyperlink" Target="http://nbcchicago.com/" TargetMode="External"/><Relationship Id="rId642" Type="http://schemas.openxmlformats.org/officeDocument/2006/relationships/hyperlink" Target="http://weather.com/" TargetMode="External"/><Relationship Id="rId281" Type="http://schemas.openxmlformats.org/officeDocument/2006/relationships/hyperlink" Target="http://hindustantimes.com/" TargetMode="External"/><Relationship Id="rId502" Type="http://schemas.openxmlformats.org/officeDocument/2006/relationships/hyperlink" Target="http://realtor.com/" TargetMode="External"/><Relationship Id="rId76" Type="http://schemas.openxmlformats.org/officeDocument/2006/relationships/hyperlink" Target="http://boxrox.com/" TargetMode="External"/><Relationship Id="rId141" Type="http://schemas.openxmlformats.org/officeDocument/2006/relationships/hyperlink" Target="http://culinaryhill.com/" TargetMode="External"/><Relationship Id="rId379" Type="http://schemas.openxmlformats.org/officeDocument/2006/relationships/hyperlink" Target="http://medicalnewstoday.com/" TargetMode="External"/><Relationship Id="rId586" Type="http://schemas.openxmlformats.org/officeDocument/2006/relationships/hyperlink" Target="http://thesaurus.com/" TargetMode="External"/><Relationship Id="rId7" Type="http://schemas.openxmlformats.org/officeDocument/2006/relationships/hyperlink" Target="http://accuweather.com/" TargetMode="External"/><Relationship Id="rId239" Type="http://schemas.openxmlformats.org/officeDocument/2006/relationships/hyperlink" Target="http://forbes.com/" TargetMode="External"/><Relationship Id="rId446" Type="http://schemas.openxmlformats.org/officeDocument/2006/relationships/hyperlink" Target="http://news.yahoo.com/" TargetMode="External"/><Relationship Id="rId653" Type="http://schemas.openxmlformats.org/officeDocument/2006/relationships/hyperlink" Target="http://weather.com/" TargetMode="External"/><Relationship Id="rId292" Type="http://schemas.openxmlformats.org/officeDocument/2006/relationships/hyperlink" Target="http://ign.com/" TargetMode="External"/><Relationship Id="rId306" Type="http://schemas.openxmlformats.org/officeDocument/2006/relationships/hyperlink" Target="http://jdpower.com/" TargetMode="External"/><Relationship Id="rId87" Type="http://schemas.openxmlformats.org/officeDocument/2006/relationships/hyperlink" Target="http://calculator.net/" TargetMode="External"/><Relationship Id="rId513" Type="http://schemas.openxmlformats.org/officeDocument/2006/relationships/hyperlink" Target="http://realtor.com/" TargetMode="External"/><Relationship Id="rId597" Type="http://schemas.openxmlformats.org/officeDocument/2006/relationships/hyperlink" Target="http://the-sun.com/" TargetMode="External"/><Relationship Id="rId720" Type="http://schemas.openxmlformats.org/officeDocument/2006/relationships/hyperlink" Target="http://zillow.com/" TargetMode="External"/><Relationship Id="rId152" Type="http://schemas.openxmlformats.org/officeDocument/2006/relationships/hyperlink" Target="http://dailymail.co.uk/tvshowbiz" TargetMode="External"/><Relationship Id="rId457" Type="http://schemas.openxmlformats.org/officeDocument/2006/relationships/hyperlink" Target="http://nypost.com/" TargetMode="External"/><Relationship Id="rId664" Type="http://schemas.openxmlformats.org/officeDocument/2006/relationships/hyperlink" Target="http://whatismyipaddress.com/" TargetMode="External"/><Relationship Id="rId14" Type="http://schemas.openxmlformats.org/officeDocument/2006/relationships/hyperlink" Target="http://accuweather.com/" TargetMode="External"/><Relationship Id="rId317" Type="http://schemas.openxmlformats.org/officeDocument/2006/relationships/hyperlink" Target="http://livescience.com/" TargetMode="External"/><Relationship Id="rId524" Type="http://schemas.openxmlformats.org/officeDocument/2006/relationships/hyperlink" Target="http://realtor.com/" TargetMode="External"/><Relationship Id="rId98" Type="http://schemas.openxmlformats.org/officeDocument/2006/relationships/hyperlink" Target="http://cars.com/" TargetMode="External"/><Relationship Id="rId163" Type="http://schemas.openxmlformats.org/officeDocument/2006/relationships/hyperlink" Target="http://drugs.com/" TargetMode="External"/><Relationship Id="rId370" Type="http://schemas.openxmlformats.org/officeDocument/2006/relationships/hyperlink" Target="http://mapquest.com/" TargetMode="External"/><Relationship Id="rId230" Type="http://schemas.openxmlformats.org/officeDocument/2006/relationships/hyperlink" Target="http://finance.yahoo.com/" TargetMode="External"/><Relationship Id="rId468" Type="http://schemas.openxmlformats.org/officeDocument/2006/relationships/hyperlink" Target="http://outlook.live.com/" TargetMode="External"/><Relationship Id="rId675" Type="http://schemas.openxmlformats.org/officeDocument/2006/relationships/hyperlink" Target="http://wizofawes.com/" TargetMode="External"/><Relationship Id="rId25" Type="http://schemas.openxmlformats.org/officeDocument/2006/relationships/hyperlink" Target="http://al.com/" TargetMode="External"/><Relationship Id="rId328" Type="http://schemas.openxmlformats.org/officeDocument/2006/relationships/hyperlink" Target="http://mail.aol.com/" TargetMode="External"/><Relationship Id="rId535" Type="http://schemas.openxmlformats.org/officeDocument/2006/relationships/hyperlink" Target="http://rvtrader.com/" TargetMode="External"/><Relationship Id="rId174" Type="http://schemas.openxmlformats.org/officeDocument/2006/relationships/hyperlink" Target="http://ebay.com/" TargetMode="External"/><Relationship Id="rId381" Type="http://schemas.openxmlformats.org/officeDocument/2006/relationships/hyperlink" Target="http://merriam-webster.com/dictionary" TargetMode="External"/><Relationship Id="rId602" Type="http://schemas.openxmlformats.org/officeDocument/2006/relationships/hyperlink" Target="http://tomsguide.com/" TargetMode="External"/><Relationship Id="rId241" Type="http://schemas.openxmlformats.org/officeDocument/2006/relationships/hyperlink" Target="http://forbes.com/" TargetMode="External"/><Relationship Id="rId479" Type="http://schemas.openxmlformats.org/officeDocument/2006/relationships/hyperlink" Target="http://outlook.live.com/" TargetMode="External"/><Relationship Id="rId686" Type="http://schemas.openxmlformats.org/officeDocument/2006/relationships/hyperlink" Target="http://yahoo.com/" TargetMode="External"/><Relationship Id="rId36" Type="http://schemas.openxmlformats.org/officeDocument/2006/relationships/hyperlink" Target="http://att.yahoo.com/" TargetMode="External"/><Relationship Id="rId339" Type="http://schemas.openxmlformats.org/officeDocument/2006/relationships/hyperlink" Target="http://mail.aol.com/" TargetMode="External"/><Relationship Id="rId546" Type="http://schemas.openxmlformats.org/officeDocument/2006/relationships/hyperlink" Target="http://semana.com/" TargetMode="External"/><Relationship Id="rId101" Type="http://schemas.openxmlformats.org/officeDocument/2006/relationships/hyperlink" Target="http://carscoops.com/" TargetMode="External"/><Relationship Id="rId185" Type="http://schemas.openxmlformats.org/officeDocument/2006/relationships/hyperlink" Target="http://ebay.com/" TargetMode="External"/><Relationship Id="rId406" Type="http://schemas.openxmlformats.org/officeDocument/2006/relationships/hyperlink" Target="http://msn.com/" TargetMode="External"/><Relationship Id="rId392" Type="http://schemas.openxmlformats.org/officeDocument/2006/relationships/hyperlink" Target="http://mlb.com/" TargetMode="External"/><Relationship Id="rId613" Type="http://schemas.openxmlformats.org/officeDocument/2006/relationships/hyperlink" Target="http://usatoday.com/" TargetMode="External"/><Relationship Id="rId697" Type="http://schemas.openxmlformats.org/officeDocument/2006/relationships/hyperlink" Target="http://yahoo.com/" TargetMode="External"/><Relationship Id="rId252" Type="http://schemas.openxmlformats.org/officeDocument/2006/relationships/hyperlink" Target="http://fox59.com/" TargetMode="External"/><Relationship Id="rId47" Type="http://schemas.openxmlformats.org/officeDocument/2006/relationships/hyperlink" Target="http://bbc.com/" TargetMode="External"/><Relationship Id="rId112" Type="http://schemas.openxmlformats.org/officeDocument/2006/relationships/hyperlink" Target="http://cbsnews.com/" TargetMode="External"/><Relationship Id="rId557" Type="http://schemas.openxmlformats.org/officeDocument/2006/relationships/hyperlink" Target="http://slickdeals.net/" TargetMode="External"/><Relationship Id="rId196" Type="http://schemas.openxmlformats.org/officeDocument/2006/relationships/hyperlink" Target="http://ebay.com/" TargetMode="External"/><Relationship Id="rId417" Type="http://schemas.openxmlformats.org/officeDocument/2006/relationships/hyperlink" Target="http://msn.com/" TargetMode="External"/><Relationship Id="rId624" Type="http://schemas.openxmlformats.org/officeDocument/2006/relationships/hyperlink" Target="http://weather.com/" TargetMode="External"/><Relationship Id="rId263" Type="http://schemas.openxmlformats.org/officeDocument/2006/relationships/hyperlink" Target="http://foxnews.com/" TargetMode="External"/><Relationship Id="rId470" Type="http://schemas.openxmlformats.org/officeDocument/2006/relationships/hyperlink" Target="http://outlook.live.com/" TargetMode="External"/><Relationship Id="rId58" Type="http://schemas.openxmlformats.org/officeDocument/2006/relationships/hyperlink" Target="http://biblegateway.com/" TargetMode="External"/><Relationship Id="rId123" Type="http://schemas.openxmlformats.org/officeDocument/2006/relationships/hyperlink" Target="http://citationmachine.net/" TargetMode="External"/><Relationship Id="rId330" Type="http://schemas.openxmlformats.org/officeDocument/2006/relationships/hyperlink" Target="http://mail.aol.com/" TargetMode="External"/><Relationship Id="rId568" Type="http://schemas.openxmlformats.org/officeDocument/2006/relationships/hyperlink" Target="http://sportpirate.com/" TargetMode="External"/><Relationship Id="rId428" Type="http://schemas.openxmlformats.org/officeDocument/2006/relationships/hyperlink" Target="http://my.earthlink.net/" TargetMode="External"/><Relationship Id="rId635" Type="http://schemas.openxmlformats.org/officeDocument/2006/relationships/hyperlink" Target="http://weather.com/" TargetMode="External"/><Relationship Id="rId274" Type="http://schemas.openxmlformats.org/officeDocument/2006/relationships/hyperlink" Target="http://geeksforgeeks.org/" TargetMode="External"/><Relationship Id="rId481" Type="http://schemas.openxmlformats.org/officeDocument/2006/relationships/hyperlink" Target="http://outlook.live.com/" TargetMode="External"/><Relationship Id="rId702" Type="http://schemas.openxmlformats.org/officeDocument/2006/relationships/hyperlink" Target="http://yahoo.com/" TargetMode="External"/><Relationship Id="rId69" Type="http://schemas.openxmlformats.org/officeDocument/2006/relationships/hyperlink" Target="http://billboard.com/" TargetMode="External"/><Relationship Id="rId134" Type="http://schemas.openxmlformats.org/officeDocument/2006/relationships/hyperlink" Target="http://cnn.com/" TargetMode="External"/><Relationship Id="rId579" Type="http://schemas.openxmlformats.org/officeDocument/2006/relationships/hyperlink" Target="http://thefinancechatter.com/" TargetMode="External"/><Relationship Id="rId341" Type="http://schemas.openxmlformats.org/officeDocument/2006/relationships/hyperlink" Target="http://mail.aol.com/" TargetMode="External"/><Relationship Id="rId439" Type="http://schemas.openxmlformats.org/officeDocument/2006/relationships/hyperlink" Target="http://nbcnews.com/" TargetMode="External"/><Relationship Id="rId646" Type="http://schemas.openxmlformats.org/officeDocument/2006/relationships/hyperlink" Target="http://weather.com/" TargetMode="External"/><Relationship Id="rId201" Type="http://schemas.openxmlformats.org/officeDocument/2006/relationships/hyperlink" Target="http://eonline.com/" TargetMode="External"/><Relationship Id="rId285" Type="http://schemas.openxmlformats.org/officeDocument/2006/relationships/hyperlink" Target="http://homeaddict.io/" TargetMode="External"/><Relationship Id="rId506" Type="http://schemas.openxmlformats.org/officeDocument/2006/relationships/hyperlink" Target="http://realtor.com/" TargetMode="External"/><Relationship Id="rId492" Type="http://schemas.openxmlformats.org/officeDocument/2006/relationships/hyperlink" Target="http://phys.org/" TargetMode="External"/><Relationship Id="rId713" Type="http://schemas.openxmlformats.org/officeDocument/2006/relationships/hyperlink" Target="http://yellowpages.com/" TargetMode="External"/><Relationship Id="rId145" Type="http://schemas.openxmlformats.org/officeDocument/2006/relationships/hyperlink" Target="http://daily-choices.com/" TargetMode="External"/><Relationship Id="rId352" Type="http://schemas.openxmlformats.org/officeDocument/2006/relationships/hyperlink" Target="http://mail.yahoo.com/" TargetMode="External"/><Relationship Id="rId212" Type="http://schemas.openxmlformats.org/officeDocument/2006/relationships/hyperlink" Target="http://fandom.com/" TargetMode="External"/><Relationship Id="rId657" Type="http://schemas.openxmlformats.org/officeDocument/2006/relationships/hyperlink" Target="http://weather.com/" TargetMode="External"/><Relationship Id="rId296" Type="http://schemas.openxmlformats.org/officeDocument/2006/relationships/hyperlink" Target="http://insider.com/" TargetMode="External"/><Relationship Id="rId517" Type="http://schemas.openxmlformats.org/officeDocument/2006/relationships/hyperlink" Target="http://realtor.com/" TargetMode="External"/><Relationship Id="rId724" Type="http://schemas.openxmlformats.org/officeDocument/2006/relationships/hyperlink" Target="http://zillow.com/" TargetMode="External"/><Relationship Id="rId60" Type="http://schemas.openxmlformats.org/officeDocument/2006/relationships/hyperlink" Target="http://biblegateway.com/" TargetMode="External"/><Relationship Id="rId156" Type="http://schemas.openxmlformats.org/officeDocument/2006/relationships/hyperlink" Target="http://dictionary.com/" TargetMode="External"/><Relationship Id="rId363" Type="http://schemas.openxmlformats.org/officeDocument/2006/relationships/hyperlink" Target="http://mail.yahoo.com/" TargetMode="External"/><Relationship Id="rId570" Type="http://schemas.openxmlformats.org/officeDocument/2006/relationships/hyperlink" Target="http://sports.yahoo.com/" TargetMode="External"/><Relationship Id="rId223" Type="http://schemas.openxmlformats.org/officeDocument/2006/relationships/hyperlink" Target="http://finance.yahoo.com/" TargetMode="External"/><Relationship Id="rId430" Type="http://schemas.openxmlformats.org/officeDocument/2006/relationships/hyperlink" Target="http://my.yahoo.com/" TargetMode="External"/><Relationship Id="rId668" Type="http://schemas.openxmlformats.org/officeDocument/2006/relationships/hyperlink" Target="http://whatismyipaddress.com/" TargetMode="External"/><Relationship Id="rId18" Type="http://schemas.openxmlformats.org/officeDocument/2006/relationships/hyperlink" Target="http://activebeat.com/" TargetMode="External"/><Relationship Id="rId528" Type="http://schemas.openxmlformats.org/officeDocument/2006/relationships/hyperlink" Target="http://rent.com/" TargetMode="External"/><Relationship Id="rId167" Type="http://schemas.openxmlformats.org/officeDocument/2006/relationships/hyperlink" Target="http://ebay.com/" TargetMode="External"/><Relationship Id="rId374" Type="http://schemas.openxmlformats.org/officeDocument/2006/relationships/hyperlink" Target="http://maxroll.gg/" TargetMode="External"/><Relationship Id="rId581" Type="http://schemas.openxmlformats.org/officeDocument/2006/relationships/hyperlink" Target="http://thehulltruth.com/" TargetMode="External"/><Relationship Id="rId71" Type="http://schemas.openxmlformats.org/officeDocument/2006/relationships/hyperlink" Target="http://boattrader.com/" TargetMode="External"/><Relationship Id="rId234" Type="http://schemas.openxmlformats.org/officeDocument/2006/relationships/hyperlink" Target="http://finviz.com/" TargetMode="External"/><Relationship Id="rId679" Type="http://schemas.openxmlformats.org/officeDocument/2006/relationships/hyperlink" Target="http://wsmv.com/" TargetMode="External"/><Relationship Id="rId2" Type="http://schemas.openxmlformats.org/officeDocument/2006/relationships/hyperlink" Target="http://accuweather.com/" TargetMode="External"/><Relationship Id="rId29" Type="http://schemas.openxmlformats.org/officeDocument/2006/relationships/hyperlink" Target="http://androidpolice.com/" TargetMode="External"/><Relationship Id="rId441" Type="http://schemas.openxmlformats.org/officeDocument/2006/relationships/hyperlink" Target="http://nbcnews.com/" TargetMode="External"/><Relationship Id="rId539" Type="http://schemas.openxmlformats.org/officeDocument/2006/relationships/hyperlink" Target="http://scitechdaily.com/" TargetMode="External"/><Relationship Id="rId178" Type="http://schemas.openxmlformats.org/officeDocument/2006/relationships/hyperlink" Target="http://ebay.com/" TargetMode="External"/><Relationship Id="rId301" Type="http://schemas.openxmlformats.org/officeDocument/2006/relationships/hyperlink" Target="http://investmentguru.com/" TargetMode="External"/><Relationship Id="rId82" Type="http://schemas.openxmlformats.org/officeDocument/2006/relationships/hyperlink" Target="http://businessinsider.com/" TargetMode="External"/><Relationship Id="rId385" Type="http://schemas.openxmlformats.org/officeDocument/2006/relationships/hyperlink" Target="http://microsoftcasualgames.com/" TargetMode="External"/><Relationship Id="rId592" Type="http://schemas.openxmlformats.org/officeDocument/2006/relationships/hyperlink" Target="http://the-sun.com/" TargetMode="External"/><Relationship Id="rId606" Type="http://schemas.openxmlformats.org/officeDocument/2006/relationships/hyperlink" Target="http://topclassactions.com/" TargetMode="External"/><Relationship Id="rId245" Type="http://schemas.openxmlformats.org/officeDocument/2006/relationships/hyperlink" Target="http://forbes.com/" TargetMode="External"/><Relationship Id="rId287" Type="http://schemas.openxmlformats.org/officeDocument/2006/relationships/hyperlink" Target="http://houseplans.net/" TargetMode="External"/><Relationship Id="rId410" Type="http://schemas.openxmlformats.org/officeDocument/2006/relationships/hyperlink" Target="http://msn.com/" TargetMode="External"/><Relationship Id="rId452" Type="http://schemas.openxmlformats.org/officeDocument/2006/relationships/hyperlink" Target="http://newsmemory.com/" TargetMode="External"/><Relationship Id="rId494" Type="http://schemas.openxmlformats.org/officeDocument/2006/relationships/hyperlink" Target="http://politico.com/" TargetMode="External"/><Relationship Id="rId508" Type="http://schemas.openxmlformats.org/officeDocument/2006/relationships/hyperlink" Target="http://realtor.com/" TargetMode="External"/><Relationship Id="rId715" Type="http://schemas.openxmlformats.org/officeDocument/2006/relationships/hyperlink" Target="http://yourdailysportfix.com/" TargetMode="External"/><Relationship Id="rId105" Type="http://schemas.openxmlformats.org/officeDocument/2006/relationships/hyperlink" Target="http://cbsnews.com/" TargetMode="External"/><Relationship Id="rId147" Type="http://schemas.openxmlformats.org/officeDocument/2006/relationships/hyperlink" Target="http://dailydot.com/" TargetMode="External"/><Relationship Id="rId312" Type="http://schemas.openxmlformats.org/officeDocument/2006/relationships/hyperlink" Target="http://kbb.com/" TargetMode="External"/><Relationship Id="rId354" Type="http://schemas.openxmlformats.org/officeDocument/2006/relationships/hyperlink" Target="http://mail.yahoo.com/" TargetMode="External"/><Relationship Id="rId51" Type="http://schemas.openxmlformats.org/officeDocument/2006/relationships/hyperlink" Target="http://biblegateway.com/" TargetMode="External"/><Relationship Id="rId93" Type="http://schemas.openxmlformats.org/officeDocument/2006/relationships/hyperlink" Target="http://cargurus.com/" TargetMode="External"/><Relationship Id="rId189" Type="http://schemas.openxmlformats.org/officeDocument/2006/relationships/hyperlink" Target="http://ebay.com/" TargetMode="External"/><Relationship Id="rId396" Type="http://schemas.openxmlformats.org/officeDocument/2006/relationships/hyperlink" Target="http://mobileposse.com/" TargetMode="External"/><Relationship Id="rId561" Type="http://schemas.openxmlformats.org/officeDocument/2006/relationships/hyperlink" Target="http://slickdeals.net/" TargetMode="External"/><Relationship Id="rId617" Type="http://schemas.openxmlformats.org/officeDocument/2006/relationships/hyperlink" Target="http://usnews.com/" TargetMode="External"/><Relationship Id="rId659" Type="http://schemas.openxmlformats.org/officeDocument/2006/relationships/hyperlink" Target="http://weather.com/" TargetMode="External"/><Relationship Id="rId214" Type="http://schemas.openxmlformats.org/officeDocument/2006/relationships/hyperlink" Target="http://fandomwire.com/" TargetMode="External"/><Relationship Id="rId256" Type="http://schemas.openxmlformats.org/officeDocument/2006/relationships/hyperlink" Target="http://foxnews.com/" TargetMode="External"/><Relationship Id="rId298" Type="http://schemas.openxmlformats.org/officeDocument/2006/relationships/hyperlink" Target="http://investing.com/" TargetMode="External"/><Relationship Id="rId421" Type="http://schemas.openxmlformats.org/officeDocument/2006/relationships/hyperlink" Target="http://msn.com/" TargetMode="External"/><Relationship Id="rId463" Type="http://schemas.openxmlformats.org/officeDocument/2006/relationships/hyperlink" Target="http://nytimes.com/" TargetMode="External"/><Relationship Id="rId519" Type="http://schemas.openxmlformats.org/officeDocument/2006/relationships/hyperlink" Target="http://realtor.com/" TargetMode="External"/><Relationship Id="rId670" Type="http://schemas.openxmlformats.org/officeDocument/2006/relationships/hyperlink" Target="http://wikihow.com/" TargetMode="External"/><Relationship Id="rId116" Type="http://schemas.openxmlformats.org/officeDocument/2006/relationships/hyperlink" Target="http://cbssports.com/" TargetMode="External"/><Relationship Id="rId158" Type="http://schemas.openxmlformats.org/officeDocument/2006/relationships/hyperlink" Target="http://dmv.org/" TargetMode="External"/><Relationship Id="rId323" Type="http://schemas.openxmlformats.org/officeDocument/2006/relationships/hyperlink" Target="http://macrumors.com/" TargetMode="External"/><Relationship Id="rId530" Type="http://schemas.openxmlformats.org/officeDocument/2006/relationships/hyperlink" Target="http://reuters.com/" TargetMode="External"/><Relationship Id="rId726" Type="http://schemas.openxmlformats.org/officeDocument/2006/relationships/hyperlink" Target="http://zillow.com/" TargetMode="External"/><Relationship Id="rId20" Type="http://schemas.openxmlformats.org/officeDocument/2006/relationships/hyperlink" Target="http://activebeat.com/" TargetMode="External"/><Relationship Id="rId62" Type="http://schemas.openxmlformats.org/officeDocument/2006/relationships/hyperlink" Target="http://biblegateway.com/" TargetMode="External"/><Relationship Id="rId365" Type="http://schemas.openxmlformats.org/officeDocument/2006/relationships/hyperlink" Target="http://mail.yahoo.com/" TargetMode="External"/><Relationship Id="rId572" Type="http://schemas.openxmlformats.org/officeDocument/2006/relationships/hyperlink" Target="http://streetinsider.com/" TargetMode="External"/><Relationship Id="rId628" Type="http://schemas.openxmlformats.org/officeDocument/2006/relationships/hyperlink" Target="http://weather.com/" TargetMode="External"/><Relationship Id="rId225" Type="http://schemas.openxmlformats.org/officeDocument/2006/relationships/hyperlink" Target="http://finance.yahoo.com/" TargetMode="External"/><Relationship Id="rId267" Type="http://schemas.openxmlformats.org/officeDocument/2006/relationships/hyperlink" Target="http://gamerant.com/" TargetMode="External"/><Relationship Id="rId432" Type="http://schemas.openxmlformats.org/officeDocument/2006/relationships/hyperlink" Target="http://myfitnesspal.com/" TargetMode="External"/><Relationship Id="rId474" Type="http://schemas.openxmlformats.org/officeDocument/2006/relationships/hyperlink" Target="http://outlook.live.com/" TargetMode="External"/><Relationship Id="rId127" Type="http://schemas.openxmlformats.org/officeDocument/2006/relationships/hyperlink" Target="http://clutchpoints.com/" TargetMode="External"/><Relationship Id="rId681" Type="http://schemas.openxmlformats.org/officeDocument/2006/relationships/hyperlink" Target="http://wunderground.com/" TargetMode="External"/><Relationship Id="rId31" Type="http://schemas.openxmlformats.org/officeDocument/2006/relationships/hyperlink" Target="http://aol.com/" TargetMode="External"/><Relationship Id="rId73" Type="http://schemas.openxmlformats.org/officeDocument/2006/relationships/hyperlink" Target="http://boattrader.com/" TargetMode="External"/><Relationship Id="rId169" Type="http://schemas.openxmlformats.org/officeDocument/2006/relationships/hyperlink" Target="http://ebay.com/" TargetMode="External"/><Relationship Id="rId334" Type="http://schemas.openxmlformats.org/officeDocument/2006/relationships/hyperlink" Target="http://mail.aol.com/" TargetMode="External"/><Relationship Id="rId376" Type="http://schemas.openxmlformats.org/officeDocument/2006/relationships/hyperlink" Target="http://medical-news.org/" TargetMode="External"/><Relationship Id="rId541" Type="http://schemas.openxmlformats.org/officeDocument/2006/relationships/hyperlink" Target="http://screenrant.com/" TargetMode="External"/><Relationship Id="rId583" Type="http://schemas.openxmlformats.org/officeDocument/2006/relationships/hyperlink" Target="http://therighthairstyles.com/" TargetMode="External"/><Relationship Id="rId639" Type="http://schemas.openxmlformats.org/officeDocument/2006/relationships/hyperlink" Target="http://weather.com/" TargetMode="External"/><Relationship Id="rId4" Type="http://schemas.openxmlformats.org/officeDocument/2006/relationships/hyperlink" Target="http://accuweather.com/" TargetMode="External"/><Relationship Id="rId180" Type="http://schemas.openxmlformats.org/officeDocument/2006/relationships/hyperlink" Target="http://ebay.com/" TargetMode="External"/><Relationship Id="rId236" Type="http://schemas.openxmlformats.org/officeDocument/2006/relationships/hyperlink" Target="http://flightaware.com/" TargetMode="External"/><Relationship Id="rId278" Type="http://schemas.openxmlformats.org/officeDocument/2006/relationships/hyperlink" Target="http://healthline.com/" TargetMode="External"/><Relationship Id="rId401" Type="http://schemas.openxmlformats.org/officeDocument/2006/relationships/hyperlink" Target="http://msn.com/" TargetMode="External"/><Relationship Id="rId443" Type="http://schemas.openxmlformats.org/officeDocument/2006/relationships/hyperlink" Target="http://nbcsports.com/" TargetMode="External"/><Relationship Id="rId650" Type="http://schemas.openxmlformats.org/officeDocument/2006/relationships/hyperlink" Target="http://weather.com/" TargetMode="External"/><Relationship Id="rId303" Type="http://schemas.openxmlformats.org/officeDocument/2006/relationships/hyperlink" Target="http://investopedia.com/" TargetMode="External"/><Relationship Id="rId485" Type="http://schemas.openxmlformats.org/officeDocument/2006/relationships/hyperlink" Target="http://pandora.com/" TargetMode="External"/><Relationship Id="rId692" Type="http://schemas.openxmlformats.org/officeDocument/2006/relationships/hyperlink" Target="http://yahoo.com/" TargetMode="External"/><Relationship Id="rId706" Type="http://schemas.openxmlformats.org/officeDocument/2006/relationships/hyperlink" Target="http://yahoo.com/" TargetMode="External"/><Relationship Id="rId42" Type="http://schemas.openxmlformats.org/officeDocument/2006/relationships/hyperlink" Target="http://baseball.fantasysports.yahoo.com/" TargetMode="External"/><Relationship Id="rId84" Type="http://schemas.openxmlformats.org/officeDocument/2006/relationships/hyperlink" Target="http://buzzfeed.com/" TargetMode="External"/><Relationship Id="rId138" Type="http://schemas.openxmlformats.org/officeDocument/2006/relationships/hyperlink" Target="http://cnn.com/" TargetMode="External"/><Relationship Id="rId345" Type="http://schemas.openxmlformats.org/officeDocument/2006/relationships/hyperlink" Target="http://mail.yahoo.com/" TargetMode="External"/><Relationship Id="rId387" Type="http://schemas.openxmlformats.org/officeDocument/2006/relationships/hyperlink" Target="http://microsoftcasualgames.com/" TargetMode="External"/><Relationship Id="rId510" Type="http://schemas.openxmlformats.org/officeDocument/2006/relationships/hyperlink" Target="http://realtor.com/" TargetMode="External"/><Relationship Id="rId552" Type="http://schemas.openxmlformats.org/officeDocument/2006/relationships/hyperlink" Target="http://signupgenius.com/" TargetMode="External"/><Relationship Id="rId594" Type="http://schemas.openxmlformats.org/officeDocument/2006/relationships/hyperlink" Target="http://the-sun.com/" TargetMode="External"/><Relationship Id="rId608" Type="http://schemas.openxmlformats.org/officeDocument/2006/relationships/hyperlink" Target="http://travelerdreams.com/" TargetMode="External"/><Relationship Id="rId191" Type="http://schemas.openxmlformats.org/officeDocument/2006/relationships/hyperlink" Target="http://ebay.com/" TargetMode="External"/><Relationship Id="rId205" Type="http://schemas.openxmlformats.org/officeDocument/2006/relationships/hyperlink" Target="http://essentiallysports.com/" TargetMode="External"/><Relationship Id="rId247" Type="http://schemas.openxmlformats.org/officeDocument/2006/relationships/hyperlink" Target="http://forbes.com/" TargetMode="External"/><Relationship Id="rId412" Type="http://schemas.openxmlformats.org/officeDocument/2006/relationships/hyperlink" Target="http://msn.com/" TargetMode="External"/><Relationship Id="rId107" Type="http://schemas.openxmlformats.org/officeDocument/2006/relationships/hyperlink" Target="http://cbsnews.com/" TargetMode="External"/><Relationship Id="rId289" Type="http://schemas.openxmlformats.org/officeDocument/2006/relationships/hyperlink" Target="http://icy-veins.com/" TargetMode="External"/><Relationship Id="rId454" Type="http://schemas.openxmlformats.org/officeDocument/2006/relationships/hyperlink" Target="http://npr.org/" TargetMode="External"/><Relationship Id="rId496" Type="http://schemas.openxmlformats.org/officeDocument/2006/relationships/hyperlink" Target="http://poshland.com/" TargetMode="External"/><Relationship Id="rId661" Type="http://schemas.openxmlformats.org/officeDocument/2006/relationships/hyperlink" Target="http://webmd.com/" TargetMode="External"/><Relationship Id="rId717" Type="http://schemas.openxmlformats.org/officeDocument/2006/relationships/hyperlink" Target="http://zdnet.com/" TargetMode="External"/><Relationship Id="rId11" Type="http://schemas.openxmlformats.org/officeDocument/2006/relationships/hyperlink" Target="http://accuweather.com/" TargetMode="External"/><Relationship Id="rId53" Type="http://schemas.openxmlformats.org/officeDocument/2006/relationships/hyperlink" Target="http://biblegateway.com/" TargetMode="External"/><Relationship Id="rId149" Type="http://schemas.openxmlformats.org/officeDocument/2006/relationships/hyperlink" Target="http://dailymail.co.uk/news" TargetMode="External"/><Relationship Id="rId314" Type="http://schemas.openxmlformats.org/officeDocument/2006/relationships/hyperlink" Target="http://kbb.com/" TargetMode="External"/><Relationship Id="rId356" Type="http://schemas.openxmlformats.org/officeDocument/2006/relationships/hyperlink" Target="http://mail.yahoo.com/" TargetMode="External"/><Relationship Id="rId398" Type="http://schemas.openxmlformats.org/officeDocument/2006/relationships/hyperlink" Target="http://motor-junkie.com/" TargetMode="External"/><Relationship Id="rId521" Type="http://schemas.openxmlformats.org/officeDocument/2006/relationships/hyperlink" Target="http://realtor.com/" TargetMode="External"/><Relationship Id="rId563" Type="http://schemas.openxmlformats.org/officeDocument/2006/relationships/hyperlink" Target="http://slickdeals.net/" TargetMode="External"/><Relationship Id="rId619" Type="http://schemas.openxmlformats.org/officeDocument/2006/relationships/hyperlink" Target="http://w3schools.com/" TargetMode="External"/><Relationship Id="rId95" Type="http://schemas.openxmlformats.org/officeDocument/2006/relationships/hyperlink" Target="http://cars.com/" TargetMode="External"/><Relationship Id="rId160" Type="http://schemas.openxmlformats.org/officeDocument/2006/relationships/hyperlink" Target="http://doodle.com/" TargetMode="External"/><Relationship Id="rId216" Type="http://schemas.openxmlformats.org/officeDocument/2006/relationships/hyperlink" Target="http://fandomwire.com/" TargetMode="External"/><Relationship Id="rId423" Type="http://schemas.openxmlformats.org/officeDocument/2006/relationships/hyperlink" Target="http://msn.com/" TargetMode="External"/><Relationship Id="rId258" Type="http://schemas.openxmlformats.org/officeDocument/2006/relationships/hyperlink" Target="http://foxnews.com/" TargetMode="External"/><Relationship Id="rId465" Type="http://schemas.openxmlformats.org/officeDocument/2006/relationships/hyperlink" Target="http://omnicalculator.com/" TargetMode="External"/><Relationship Id="rId630" Type="http://schemas.openxmlformats.org/officeDocument/2006/relationships/hyperlink" Target="http://weather.com/" TargetMode="External"/><Relationship Id="rId672" Type="http://schemas.openxmlformats.org/officeDocument/2006/relationships/hyperlink" Target="http://wikihow.com/" TargetMode="External"/><Relationship Id="rId22" Type="http://schemas.openxmlformats.org/officeDocument/2006/relationships/hyperlink" Target="http://ajc.com/" TargetMode="External"/><Relationship Id="rId64" Type="http://schemas.openxmlformats.org/officeDocument/2006/relationships/hyperlink" Target="http://biblegateway.com/" TargetMode="External"/><Relationship Id="rId118" Type="http://schemas.openxmlformats.org/officeDocument/2006/relationships/hyperlink" Target="http://cheapoair.com/" TargetMode="External"/><Relationship Id="rId325" Type="http://schemas.openxmlformats.org/officeDocument/2006/relationships/hyperlink" Target="http://mail.aol.com/" TargetMode="External"/><Relationship Id="rId367" Type="http://schemas.openxmlformats.org/officeDocument/2006/relationships/hyperlink" Target="http://mail.yahoo.com/" TargetMode="External"/><Relationship Id="rId532" Type="http://schemas.openxmlformats.org/officeDocument/2006/relationships/hyperlink" Target="http://rollingstone.com/" TargetMode="External"/><Relationship Id="rId574" Type="http://schemas.openxmlformats.org/officeDocument/2006/relationships/hyperlink" Target="http://taboolanews.com/" TargetMode="External"/><Relationship Id="rId171" Type="http://schemas.openxmlformats.org/officeDocument/2006/relationships/hyperlink" Target="http://ebay.com/" TargetMode="External"/><Relationship Id="rId227" Type="http://schemas.openxmlformats.org/officeDocument/2006/relationships/hyperlink" Target="http://finance.yahoo.com/" TargetMode="External"/><Relationship Id="rId269" Type="http://schemas.openxmlformats.org/officeDocument/2006/relationships/hyperlink" Target="http://gamespot.com/" TargetMode="External"/><Relationship Id="rId434" Type="http://schemas.openxmlformats.org/officeDocument/2006/relationships/hyperlink" Target="http://nbcchicago.com/" TargetMode="External"/><Relationship Id="rId476" Type="http://schemas.openxmlformats.org/officeDocument/2006/relationships/hyperlink" Target="http://outlook.live.com/" TargetMode="External"/><Relationship Id="rId641" Type="http://schemas.openxmlformats.org/officeDocument/2006/relationships/hyperlink" Target="http://weather.com/" TargetMode="External"/><Relationship Id="rId683" Type="http://schemas.openxmlformats.org/officeDocument/2006/relationships/hyperlink" Target="http://yachtworld.com/" TargetMode="External"/><Relationship Id="rId33" Type="http://schemas.openxmlformats.org/officeDocument/2006/relationships/hyperlink" Target="http://apnews.com/" TargetMode="External"/><Relationship Id="rId129" Type="http://schemas.openxmlformats.org/officeDocument/2006/relationships/hyperlink" Target="http://cnbc.com/" TargetMode="External"/><Relationship Id="rId280" Type="http://schemas.openxmlformats.org/officeDocument/2006/relationships/hyperlink" Target="http://heraldweekly.com/" TargetMode="External"/><Relationship Id="rId336" Type="http://schemas.openxmlformats.org/officeDocument/2006/relationships/hyperlink" Target="http://mail.aol.com/" TargetMode="External"/><Relationship Id="rId501" Type="http://schemas.openxmlformats.org/officeDocument/2006/relationships/hyperlink" Target="http://realtor.com/" TargetMode="External"/><Relationship Id="rId543" Type="http://schemas.openxmlformats.org/officeDocument/2006/relationships/hyperlink" Target="http://screenrant.com/" TargetMode="External"/><Relationship Id="rId75" Type="http://schemas.openxmlformats.org/officeDocument/2006/relationships/hyperlink" Target="http://boattrader.com/" TargetMode="External"/><Relationship Id="rId140" Type="http://schemas.openxmlformats.org/officeDocument/2006/relationships/hyperlink" Target="http://commercialappeal.com/" TargetMode="External"/><Relationship Id="rId182" Type="http://schemas.openxmlformats.org/officeDocument/2006/relationships/hyperlink" Target="http://ebay.com/" TargetMode="External"/><Relationship Id="rId378" Type="http://schemas.openxmlformats.org/officeDocument/2006/relationships/hyperlink" Target="http://medicalnewstoday.com/" TargetMode="External"/><Relationship Id="rId403" Type="http://schemas.openxmlformats.org/officeDocument/2006/relationships/hyperlink" Target="http://msn.com/" TargetMode="External"/><Relationship Id="rId585" Type="http://schemas.openxmlformats.org/officeDocument/2006/relationships/hyperlink" Target="http://thesaurus.com/" TargetMode="External"/><Relationship Id="rId6" Type="http://schemas.openxmlformats.org/officeDocument/2006/relationships/hyperlink" Target="http://accuweather.com/" TargetMode="External"/><Relationship Id="rId238" Type="http://schemas.openxmlformats.org/officeDocument/2006/relationships/hyperlink" Target="http://flightaware.com/" TargetMode="External"/><Relationship Id="rId445" Type="http://schemas.openxmlformats.org/officeDocument/2006/relationships/hyperlink" Target="http://news.yahoo.com/" TargetMode="External"/><Relationship Id="rId487" Type="http://schemas.openxmlformats.org/officeDocument/2006/relationships/hyperlink" Target="http://people.com/" TargetMode="External"/><Relationship Id="rId610" Type="http://schemas.openxmlformats.org/officeDocument/2006/relationships/hyperlink" Target="http://upworthy.com/" TargetMode="External"/><Relationship Id="rId652" Type="http://schemas.openxmlformats.org/officeDocument/2006/relationships/hyperlink" Target="http://weather.com/" TargetMode="External"/><Relationship Id="rId694" Type="http://schemas.openxmlformats.org/officeDocument/2006/relationships/hyperlink" Target="http://yahoo.com/" TargetMode="External"/><Relationship Id="rId708" Type="http://schemas.openxmlformats.org/officeDocument/2006/relationships/hyperlink" Target="http://yahoo.com/" TargetMode="External"/><Relationship Id="rId291" Type="http://schemas.openxmlformats.org/officeDocument/2006/relationships/hyperlink" Target="http://ign.com/" TargetMode="External"/><Relationship Id="rId305" Type="http://schemas.openxmlformats.org/officeDocument/2006/relationships/hyperlink" Target="http://jdpower.com/" TargetMode="External"/><Relationship Id="rId347" Type="http://schemas.openxmlformats.org/officeDocument/2006/relationships/hyperlink" Target="http://mail.yahoo.com/" TargetMode="External"/><Relationship Id="rId512" Type="http://schemas.openxmlformats.org/officeDocument/2006/relationships/hyperlink" Target="http://realtor.com/" TargetMode="External"/><Relationship Id="rId44" Type="http://schemas.openxmlformats.org/officeDocument/2006/relationships/hyperlink" Target="http://bbc.com/" TargetMode="External"/><Relationship Id="rId86" Type="http://schemas.openxmlformats.org/officeDocument/2006/relationships/hyperlink" Target="http://calculator.net/" TargetMode="External"/><Relationship Id="rId151" Type="http://schemas.openxmlformats.org/officeDocument/2006/relationships/hyperlink" Target="http://dailymail.co.uk/tvshowbiz" TargetMode="External"/><Relationship Id="rId389" Type="http://schemas.openxmlformats.org/officeDocument/2006/relationships/hyperlink" Target="http://milb.com/" TargetMode="External"/><Relationship Id="rId554" Type="http://schemas.openxmlformats.org/officeDocument/2006/relationships/hyperlink" Target="http://signupgenius.com/" TargetMode="External"/><Relationship Id="rId596" Type="http://schemas.openxmlformats.org/officeDocument/2006/relationships/hyperlink" Target="http://the-sun.com/" TargetMode="External"/><Relationship Id="rId193" Type="http://schemas.openxmlformats.org/officeDocument/2006/relationships/hyperlink" Target="http://ebay.com/" TargetMode="External"/><Relationship Id="rId207" Type="http://schemas.openxmlformats.org/officeDocument/2006/relationships/hyperlink" Target="http://ew.com/" TargetMode="External"/><Relationship Id="rId249" Type="http://schemas.openxmlformats.org/officeDocument/2006/relationships/hyperlink" Target="http://forbes.com/" TargetMode="External"/><Relationship Id="rId414" Type="http://schemas.openxmlformats.org/officeDocument/2006/relationships/hyperlink" Target="http://msn.com/" TargetMode="External"/><Relationship Id="rId456" Type="http://schemas.openxmlformats.org/officeDocument/2006/relationships/hyperlink" Target="http://nypost.com/" TargetMode="External"/><Relationship Id="rId498" Type="http://schemas.openxmlformats.org/officeDocument/2006/relationships/hyperlink" Target="http://poshland.com/" TargetMode="External"/><Relationship Id="rId621" Type="http://schemas.openxmlformats.org/officeDocument/2006/relationships/hyperlink" Target="http://w3schools.com/" TargetMode="External"/><Relationship Id="rId663" Type="http://schemas.openxmlformats.org/officeDocument/2006/relationships/hyperlink" Target="http://whatismyipaddress.com/" TargetMode="External"/><Relationship Id="rId13" Type="http://schemas.openxmlformats.org/officeDocument/2006/relationships/hyperlink" Target="http://accuweather.com/" TargetMode="External"/><Relationship Id="rId109" Type="http://schemas.openxmlformats.org/officeDocument/2006/relationships/hyperlink" Target="http://cbsnews.com/" TargetMode="External"/><Relationship Id="rId260" Type="http://schemas.openxmlformats.org/officeDocument/2006/relationships/hyperlink" Target="http://foxnews.com/" TargetMode="External"/><Relationship Id="rId316" Type="http://schemas.openxmlformats.org/officeDocument/2006/relationships/hyperlink" Target="http://lensvid.com/" TargetMode="External"/><Relationship Id="rId523" Type="http://schemas.openxmlformats.org/officeDocument/2006/relationships/hyperlink" Target="http://realtor.com/" TargetMode="External"/><Relationship Id="rId719" Type="http://schemas.openxmlformats.org/officeDocument/2006/relationships/hyperlink" Target="http://zillow.com/" TargetMode="External"/><Relationship Id="rId55" Type="http://schemas.openxmlformats.org/officeDocument/2006/relationships/hyperlink" Target="http://biblegateway.com/" TargetMode="External"/><Relationship Id="rId97" Type="http://schemas.openxmlformats.org/officeDocument/2006/relationships/hyperlink" Target="http://cars.com/" TargetMode="External"/><Relationship Id="rId120" Type="http://schemas.openxmlformats.org/officeDocument/2006/relationships/hyperlink" Target="http://cheezburger.com/" TargetMode="External"/><Relationship Id="rId358" Type="http://schemas.openxmlformats.org/officeDocument/2006/relationships/hyperlink" Target="http://mail.yahoo.com/" TargetMode="External"/><Relationship Id="rId565" Type="http://schemas.openxmlformats.org/officeDocument/2006/relationships/hyperlink" Target="http://sneakertoast.com/" TargetMode="External"/><Relationship Id="rId162" Type="http://schemas.openxmlformats.org/officeDocument/2006/relationships/hyperlink" Target="http://drugs.com/" TargetMode="External"/><Relationship Id="rId218" Type="http://schemas.openxmlformats.org/officeDocument/2006/relationships/hyperlink" Target="http://femanin.com/" TargetMode="External"/><Relationship Id="rId425" Type="http://schemas.openxmlformats.org/officeDocument/2006/relationships/hyperlink" Target="http://msn.com/" TargetMode="External"/><Relationship Id="rId467" Type="http://schemas.openxmlformats.org/officeDocument/2006/relationships/hyperlink" Target="http://outlook.live.com/" TargetMode="External"/><Relationship Id="rId632" Type="http://schemas.openxmlformats.org/officeDocument/2006/relationships/hyperlink" Target="http://weather.com/" TargetMode="External"/><Relationship Id="rId271" Type="http://schemas.openxmlformats.org/officeDocument/2006/relationships/hyperlink" Target="http://geeksforgeeks.org/" TargetMode="External"/><Relationship Id="rId674" Type="http://schemas.openxmlformats.org/officeDocument/2006/relationships/hyperlink" Target="http://wikihow.com/" TargetMode="External"/><Relationship Id="rId24" Type="http://schemas.openxmlformats.org/officeDocument/2006/relationships/hyperlink" Target="http://ajc.com/" TargetMode="External"/><Relationship Id="rId66" Type="http://schemas.openxmlformats.org/officeDocument/2006/relationships/hyperlink" Target="http://biblegateway.com/" TargetMode="External"/><Relationship Id="rId131" Type="http://schemas.openxmlformats.org/officeDocument/2006/relationships/hyperlink" Target="http://cnet.com/" TargetMode="External"/><Relationship Id="rId327" Type="http://schemas.openxmlformats.org/officeDocument/2006/relationships/hyperlink" Target="http://mail.aol.com/" TargetMode="External"/><Relationship Id="rId369" Type="http://schemas.openxmlformats.org/officeDocument/2006/relationships/hyperlink" Target="http://mapquest.com/" TargetMode="External"/><Relationship Id="rId534" Type="http://schemas.openxmlformats.org/officeDocument/2006/relationships/hyperlink" Target="http://rollingstone.com/" TargetMode="External"/><Relationship Id="rId576" Type="http://schemas.openxmlformats.org/officeDocument/2006/relationships/hyperlink" Target="http://tastesbetterfromscratch.com/" TargetMode="External"/><Relationship Id="rId173" Type="http://schemas.openxmlformats.org/officeDocument/2006/relationships/hyperlink" Target="http://ebay.com/" TargetMode="External"/><Relationship Id="rId229" Type="http://schemas.openxmlformats.org/officeDocument/2006/relationships/hyperlink" Target="http://finance.yahoo.com/" TargetMode="External"/><Relationship Id="rId380" Type="http://schemas.openxmlformats.org/officeDocument/2006/relationships/hyperlink" Target="http://merriam-webster.com/" TargetMode="External"/><Relationship Id="rId436" Type="http://schemas.openxmlformats.org/officeDocument/2006/relationships/hyperlink" Target="http://nbcdfw.com/" TargetMode="External"/><Relationship Id="rId601" Type="http://schemas.openxmlformats.org/officeDocument/2006/relationships/hyperlink" Target="http://todaysnyc.com/" TargetMode="External"/><Relationship Id="rId643" Type="http://schemas.openxmlformats.org/officeDocument/2006/relationships/hyperlink" Target="http://weather.com/" TargetMode="External"/><Relationship Id="rId240" Type="http://schemas.openxmlformats.org/officeDocument/2006/relationships/hyperlink" Target="http://forbes.com/" TargetMode="External"/><Relationship Id="rId478" Type="http://schemas.openxmlformats.org/officeDocument/2006/relationships/hyperlink" Target="http://outlook.live.com/" TargetMode="External"/><Relationship Id="rId685" Type="http://schemas.openxmlformats.org/officeDocument/2006/relationships/hyperlink" Target="http://yahoo.com/" TargetMode="External"/><Relationship Id="rId35" Type="http://schemas.openxmlformats.org/officeDocument/2006/relationships/hyperlink" Target="http://att.yahoo.com/" TargetMode="External"/><Relationship Id="rId77" Type="http://schemas.openxmlformats.org/officeDocument/2006/relationships/hyperlink" Target="http://bridesblush.com/" TargetMode="External"/><Relationship Id="rId100" Type="http://schemas.openxmlformats.org/officeDocument/2006/relationships/hyperlink" Target="http://cars.com/" TargetMode="External"/><Relationship Id="rId282" Type="http://schemas.openxmlformats.org/officeDocument/2006/relationships/hyperlink" Target="http://hindustantimes.com/" TargetMode="External"/><Relationship Id="rId338" Type="http://schemas.openxmlformats.org/officeDocument/2006/relationships/hyperlink" Target="http://mail.aol.com/" TargetMode="External"/><Relationship Id="rId503" Type="http://schemas.openxmlformats.org/officeDocument/2006/relationships/hyperlink" Target="http://realtor.com/" TargetMode="External"/><Relationship Id="rId545" Type="http://schemas.openxmlformats.org/officeDocument/2006/relationships/hyperlink" Target="http://seedsgames.com/" TargetMode="External"/><Relationship Id="rId587" Type="http://schemas.openxmlformats.org/officeDocument/2006/relationships/hyperlink" Target="http://thesaurus.com/" TargetMode="External"/><Relationship Id="rId710" Type="http://schemas.openxmlformats.org/officeDocument/2006/relationships/hyperlink" Target="http://yahoo.com/" TargetMode="External"/><Relationship Id="rId8" Type="http://schemas.openxmlformats.org/officeDocument/2006/relationships/hyperlink" Target="http://accuweather.com/" TargetMode="External"/><Relationship Id="rId142" Type="http://schemas.openxmlformats.org/officeDocument/2006/relationships/hyperlink" Target="http://culturess.com/" TargetMode="External"/><Relationship Id="rId184" Type="http://schemas.openxmlformats.org/officeDocument/2006/relationships/hyperlink" Target="http://ebay.com/" TargetMode="External"/><Relationship Id="rId391" Type="http://schemas.openxmlformats.org/officeDocument/2006/relationships/hyperlink" Target="http://mlb.com/" TargetMode="External"/><Relationship Id="rId405" Type="http://schemas.openxmlformats.org/officeDocument/2006/relationships/hyperlink" Target="http://msn.com/" TargetMode="External"/><Relationship Id="rId447" Type="http://schemas.openxmlformats.org/officeDocument/2006/relationships/hyperlink" Target="http://news.yahoo.com/" TargetMode="External"/><Relationship Id="rId612" Type="http://schemas.openxmlformats.org/officeDocument/2006/relationships/hyperlink" Target="http://usatoday.com/" TargetMode="External"/><Relationship Id="rId251" Type="http://schemas.openxmlformats.org/officeDocument/2006/relationships/hyperlink" Target="http://fortune.com/" TargetMode="External"/><Relationship Id="rId489" Type="http://schemas.openxmlformats.org/officeDocument/2006/relationships/hyperlink" Target="http://people.com/" TargetMode="External"/><Relationship Id="rId654" Type="http://schemas.openxmlformats.org/officeDocument/2006/relationships/hyperlink" Target="http://weather.com/" TargetMode="External"/><Relationship Id="rId696" Type="http://schemas.openxmlformats.org/officeDocument/2006/relationships/hyperlink" Target="http://yahoo.com/" TargetMode="External"/><Relationship Id="rId46" Type="http://schemas.openxmlformats.org/officeDocument/2006/relationships/hyperlink" Target="http://bbc.com/" TargetMode="External"/><Relationship Id="rId293" Type="http://schemas.openxmlformats.org/officeDocument/2006/relationships/hyperlink" Target="http://ign.com/" TargetMode="External"/><Relationship Id="rId307" Type="http://schemas.openxmlformats.org/officeDocument/2006/relationships/hyperlink" Target="http://kbb.com/" TargetMode="External"/><Relationship Id="rId349" Type="http://schemas.openxmlformats.org/officeDocument/2006/relationships/hyperlink" Target="http://mail.yahoo.com/" TargetMode="External"/><Relationship Id="rId514" Type="http://schemas.openxmlformats.org/officeDocument/2006/relationships/hyperlink" Target="http://realtor.com/" TargetMode="External"/><Relationship Id="rId556" Type="http://schemas.openxmlformats.org/officeDocument/2006/relationships/hyperlink" Target="http://signupgenius.com/" TargetMode="External"/><Relationship Id="rId721" Type="http://schemas.openxmlformats.org/officeDocument/2006/relationships/hyperlink" Target="http://zillow.com/" TargetMode="External"/><Relationship Id="rId88" Type="http://schemas.openxmlformats.org/officeDocument/2006/relationships/hyperlink" Target="http://calculator.net/" TargetMode="External"/><Relationship Id="rId111" Type="http://schemas.openxmlformats.org/officeDocument/2006/relationships/hyperlink" Target="http://cbsnews.com/" TargetMode="External"/><Relationship Id="rId153" Type="http://schemas.openxmlformats.org/officeDocument/2006/relationships/hyperlink" Target="http://dailymail.co.uk/tvshowbiz" TargetMode="External"/><Relationship Id="rId195" Type="http://schemas.openxmlformats.org/officeDocument/2006/relationships/hyperlink" Target="http://ebay.com/" TargetMode="External"/><Relationship Id="rId209" Type="http://schemas.openxmlformats.org/officeDocument/2006/relationships/hyperlink" Target="http://factinate.com/" TargetMode="External"/><Relationship Id="rId360" Type="http://schemas.openxmlformats.org/officeDocument/2006/relationships/hyperlink" Target="http://mail.yahoo.com/" TargetMode="External"/><Relationship Id="rId416" Type="http://schemas.openxmlformats.org/officeDocument/2006/relationships/hyperlink" Target="http://msn.com/" TargetMode="External"/><Relationship Id="rId598" Type="http://schemas.openxmlformats.org/officeDocument/2006/relationships/hyperlink" Target="http://timeanddate.com/" TargetMode="External"/><Relationship Id="rId220" Type="http://schemas.openxmlformats.org/officeDocument/2006/relationships/hyperlink" Target="http://finance.yahoo.com/" TargetMode="External"/><Relationship Id="rId458" Type="http://schemas.openxmlformats.org/officeDocument/2006/relationships/hyperlink" Target="http://nypost.com/" TargetMode="External"/><Relationship Id="rId623" Type="http://schemas.openxmlformats.org/officeDocument/2006/relationships/hyperlink" Target="http://washingtonpost.com/" TargetMode="External"/><Relationship Id="rId665" Type="http://schemas.openxmlformats.org/officeDocument/2006/relationships/hyperlink" Target="http://whatismyipaddress.com/" TargetMode="External"/><Relationship Id="rId15" Type="http://schemas.openxmlformats.org/officeDocument/2006/relationships/hyperlink" Target="http://accuweather.com/" TargetMode="External"/><Relationship Id="rId57" Type="http://schemas.openxmlformats.org/officeDocument/2006/relationships/hyperlink" Target="http://biblegateway.com/" TargetMode="External"/><Relationship Id="rId262" Type="http://schemas.openxmlformats.org/officeDocument/2006/relationships/hyperlink" Target="http://foxnews.com/" TargetMode="External"/><Relationship Id="rId318" Type="http://schemas.openxmlformats.org/officeDocument/2006/relationships/hyperlink" Target="http://lotterypost.com/" TargetMode="External"/><Relationship Id="rId525" Type="http://schemas.openxmlformats.org/officeDocument/2006/relationships/hyperlink" Target="http://redfin.com/" TargetMode="External"/><Relationship Id="rId567" Type="http://schemas.openxmlformats.org/officeDocument/2006/relationships/hyperlink" Target="http://sporcle.com/" TargetMode="External"/><Relationship Id="rId99" Type="http://schemas.openxmlformats.org/officeDocument/2006/relationships/hyperlink" Target="http://cars.com/" TargetMode="External"/><Relationship Id="rId122" Type="http://schemas.openxmlformats.org/officeDocument/2006/relationships/hyperlink" Target="http://chocolatecoveredkatie.com/" TargetMode="External"/><Relationship Id="rId164" Type="http://schemas.openxmlformats.org/officeDocument/2006/relationships/hyperlink" Target="http://drugs.com/" TargetMode="External"/><Relationship Id="rId371" Type="http://schemas.openxmlformats.org/officeDocument/2006/relationships/hyperlink" Target="http://mapquest.com/" TargetMode="External"/><Relationship Id="rId427" Type="http://schemas.openxmlformats.org/officeDocument/2006/relationships/hyperlink" Target="http://msn.com/" TargetMode="External"/><Relationship Id="rId469" Type="http://schemas.openxmlformats.org/officeDocument/2006/relationships/hyperlink" Target="http://outlook.live.com/" TargetMode="External"/><Relationship Id="rId634" Type="http://schemas.openxmlformats.org/officeDocument/2006/relationships/hyperlink" Target="http://weather.com/" TargetMode="External"/><Relationship Id="rId676" Type="http://schemas.openxmlformats.org/officeDocument/2006/relationships/hyperlink" Target="http://womenshealthmag.com/" TargetMode="External"/><Relationship Id="rId26" Type="http://schemas.openxmlformats.org/officeDocument/2006/relationships/hyperlink" Target="http://allrecipes.com/" TargetMode="External"/><Relationship Id="rId231" Type="http://schemas.openxmlformats.org/officeDocument/2006/relationships/hyperlink" Target="http://findagrave.com/" TargetMode="External"/><Relationship Id="rId273" Type="http://schemas.openxmlformats.org/officeDocument/2006/relationships/hyperlink" Target="http://geeksforgeeks.org/" TargetMode="External"/><Relationship Id="rId329" Type="http://schemas.openxmlformats.org/officeDocument/2006/relationships/hyperlink" Target="http://mail.aol.com/" TargetMode="External"/><Relationship Id="rId480" Type="http://schemas.openxmlformats.org/officeDocument/2006/relationships/hyperlink" Target="http://outlook.live.com/" TargetMode="External"/><Relationship Id="rId536" Type="http://schemas.openxmlformats.org/officeDocument/2006/relationships/hyperlink" Target="http://sallysbakingaddiction.com/" TargetMode="External"/><Relationship Id="rId701" Type="http://schemas.openxmlformats.org/officeDocument/2006/relationships/hyperlink" Target="http://yahoo.com/" TargetMode="External"/><Relationship Id="rId68" Type="http://schemas.openxmlformats.org/officeDocument/2006/relationships/hyperlink" Target="http://biblestudytools.com/" TargetMode="External"/><Relationship Id="rId133" Type="http://schemas.openxmlformats.org/officeDocument/2006/relationships/hyperlink" Target="http://cnn.com/" TargetMode="External"/><Relationship Id="rId175" Type="http://schemas.openxmlformats.org/officeDocument/2006/relationships/hyperlink" Target="http://ebay.com/" TargetMode="External"/><Relationship Id="rId340" Type="http://schemas.openxmlformats.org/officeDocument/2006/relationships/hyperlink" Target="http://mail.aol.com/" TargetMode="External"/><Relationship Id="rId578" Type="http://schemas.openxmlformats.org/officeDocument/2006/relationships/hyperlink" Target="http://thebigmansworld.com/" TargetMode="External"/><Relationship Id="rId200" Type="http://schemas.openxmlformats.org/officeDocument/2006/relationships/hyperlink" Target="http://eenadu.net/" TargetMode="External"/><Relationship Id="rId382" Type="http://schemas.openxmlformats.org/officeDocument/2006/relationships/hyperlink" Target="http://merriam-webster.com/dictionary" TargetMode="External"/><Relationship Id="rId438" Type="http://schemas.openxmlformats.org/officeDocument/2006/relationships/hyperlink" Target="http://nbcnews.com/" TargetMode="External"/><Relationship Id="rId603" Type="http://schemas.openxmlformats.org/officeDocument/2006/relationships/hyperlink" Target="http://tomsguide.com/" TargetMode="External"/><Relationship Id="rId645" Type="http://schemas.openxmlformats.org/officeDocument/2006/relationships/hyperlink" Target="http://weather.com/" TargetMode="External"/><Relationship Id="rId687" Type="http://schemas.openxmlformats.org/officeDocument/2006/relationships/hyperlink" Target="http://yahoo.com/" TargetMode="External"/><Relationship Id="rId242" Type="http://schemas.openxmlformats.org/officeDocument/2006/relationships/hyperlink" Target="http://forbes.com/" TargetMode="External"/><Relationship Id="rId284" Type="http://schemas.openxmlformats.org/officeDocument/2006/relationships/hyperlink" Target="http://historycollection.com/" TargetMode="External"/><Relationship Id="rId491" Type="http://schemas.openxmlformats.org/officeDocument/2006/relationships/hyperlink" Target="http://people.com/" TargetMode="External"/><Relationship Id="rId505" Type="http://schemas.openxmlformats.org/officeDocument/2006/relationships/hyperlink" Target="http://realtor.com/" TargetMode="External"/><Relationship Id="rId712" Type="http://schemas.openxmlformats.org/officeDocument/2006/relationships/hyperlink" Target="http://yellowpages.com/" TargetMode="External"/><Relationship Id="rId37" Type="http://schemas.openxmlformats.org/officeDocument/2006/relationships/hyperlink" Target="http://autotrader.com/" TargetMode="External"/><Relationship Id="rId79" Type="http://schemas.openxmlformats.org/officeDocument/2006/relationships/hyperlink" Target="http://businessinsider.com/" TargetMode="External"/><Relationship Id="rId102" Type="http://schemas.openxmlformats.org/officeDocument/2006/relationships/hyperlink" Target="http://cbsnews.com/" TargetMode="External"/><Relationship Id="rId144" Type="http://schemas.openxmlformats.org/officeDocument/2006/relationships/hyperlink" Target="http://dailybee.com/" TargetMode="External"/><Relationship Id="rId547" Type="http://schemas.openxmlformats.org/officeDocument/2006/relationships/hyperlink" Target="http://shareably.net/" TargetMode="External"/><Relationship Id="rId589" Type="http://schemas.openxmlformats.org/officeDocument/2006/relationships/hyperlink" Target="http://thesaurus.com/" TargetMode="External"/><Relationship Id="rId90" Type="http://schemas.openxmlformats.org/officeDocument/2006/relationships/hyperlink" Target="http://cargurus.com/" TargetMode="External"/><Relationship Id="rId186" Type="http://schemas.openxmlformats.org/officeDocument/2006/relationships/hyperlink" Target="http://ebay.com/" TargetMode="External"/><Relationship Id="rId351" Type="http://schemas.openxmlformats.org/officeDocument/2006/relationships/hyperlink" Target="http://mail.yahoo.com/" TargetMode="External"/><Relationship Id="rId393" Type="http://schemas.openxmlformats.org/officeDocument/2006/relationships/hyperlink" Target="http://mlb.com/" TargetMode="External"/><Relationship Id="rId407" Type="http://schemas.openxmlformats.org/officeDocument/2006/relationships/hyperlink" Target="http://msn.com/" TargetMode="External"/><Relationship Id="rId449" Type="http://schemas.openxmlformats.org/officeDocument/2006/relationships/hyperlink" Target="http://news.yahoo.com/" TargetMode="External"/><Relationship Id="rId614" Type="http://schemas.openxmlformats.org/officeDocument/2006/relationships/hyperlink" Target="http://usatoday.com/" TargetMode="External"/><Relationship Id="rId656" Type="http://schemas.openxmlformats.org/officeDocument/2006/relationships/hyperlink" Target="http://weather.com/" TargetMode="External"/><Relationship Id="rId211" Type="http://schemas.openxmlformats.org/officeDocument/2006/relationships/hyperlink" Target="http://fandom.com/" TargetMode="External"/><Relationship Id="rId253" Type="http://schemas.openxmlformats.org/officeDocument/2006/relationships/hyperlink" Target="http://foxbusiness.com/" TargetMode="External"/><Relationship Id="rId295" Type="http://schemas.openxmlformats.org/officeDocument/2006/relationships/hyperlink" Target="http://insider.com/" TargetMode="External"/><Relationship Id="rId309" Type="http://schemas.openxmlformats.org/officeDocument/2006/relationships/hyperlink" Target="http://kbb.com/" TargetMode="External"/><Relationship Id="rId460" Type="http://schemas.openxmlformats.org/officeDocument/2006/relationships/hyperlink" Target="http://nypost.com/" TargetMode="External"/><Relationship Id="rId516" Type="http://schemas.openxmlformats.org/officeDocument/2006/relationships/hyperlink" Target="http://realtor.com/" TargetMode="External"/><Relationship Id="rId698" Type="http://schemas.openxmlformats.org/officeDocument/2006/relationships/hyperlink" Target="http://yahoo.com/" TargetMode="External"/><Relationship Id="rId48" Type="http://schemas.openxmlformats.org/officeDocument/2006/relationships/hyperlink" Target="http://bbc.com/" TargetMode="External"/><Relationship Id="rId113" Type="http://schemas.openxmlformats.org/officeDocument/2006/relationships/hyperlink" Target="http://cbsnews.com/" TargetMode="External"/><Relationship Id="rId320" Type="http://schemas.openxmlformats.org/officeDocument/2006/relationships/hyperlink" Target="http://m.timesofindia.com/" TargetMode="External"/><Relationship Id="rId558" Type="http://schemas.openxmlformats.org/officeDocument/2006/relationships/hyperlink" Target="http://slickdeals.net/" TargetMode="External"/><Relationship Id="rId723" Type="http://schemas.openxmlformats.org/officeDocument/2006/relationships/hyperlink" Target="http://zillow.com/" TargetMode="External"/><Relationship Id="rId155" Type="http://schemas.openxmlformats.org/officeDocument/2006/relationships/hyperlink" Target="http://dictionary.com/" TargetMode="External"/><Relationship Id="rId197" Type="http://schemas.openxmlformats.org/officeDocument/2006/relationships/hyperlink" Target="http://ebay.com/" TargetMode="External"/><Relationship Id="rId362" Type="http://schemas.openxmlformats.org/officeDocument/2006/relationships/hyperlink" Target="http://mail.yahoo.com/" TargetMode="External"/><Relationship Id="rId418" Type="http://schemas.openxmlformats.org/officeDocument/2006/relationships/hyperlink" Target="http://msn.com/" TargetMode="External"/><Relationship Id="rId625" Type="http://schemas.openxmlformats.org/officeDocument/2006/relationships/hyperlink" Target="http://weather.com/" TargetMode="External"/><Relationship Id="rId222" Type="http://schemas.openxmlformats.org/officeDocument/2006/relationships/hyperlink" Target="http://finance.yahoo.com/" TargetMode="External"/><Relationship Id="rId264" Type="http://schemas.openxmlformats.org/officeDocument/2006/relationships/hyperlink" Target="http://foxnews.com/" TargetMode="External"/><Relationship Id="rId471" Type="http://schemas.openxmlformats.org/officeDocument/2006/relationships/hyperlink" Target="http://outlook.live.com/" TargetMode="External"/><Relationship Id="rId667" Type="http://schemas.openxmlformats.org/officeDocument/2006/relationships/hyperlink" Target="http://whatismyipaddress.com/" TargetMode="External"/><Relationship Id="rId17" Type="http://schemas.openxmlformats.org/officeDocument/2006/relationships/hyperlink" Target="http://activebeat.com/" TargetMode="External"/><Relationship Id="rId59" Type="http://schemas.openxmlformats.org/officeDocument/2006/relationships/hyperlink" Target="http://biblegateway.com/" TargetMode="External"/><Relationship Id="rId124" Type="http://schemas.openxmlformats.org/officeDocument/2006/relationships/hyperlink" Target="http://classmates.com/" TargetMode="External"/><Relationship Id="rId527" Type="http://schemas.openxmlformats.org/officeDocument/2006/relationships/hyperlink" Target="http://rent.com/" TargetMode="External"/><Relationship Id="rId569" Type="http://schemas.openxmlformats.org/officeDocument/2006/relationships/hyperlink" Target="http://sports.yahoo.com/" TargetMode="External"/><Relationship Id="rId70" Type="http://schemas.openxmlformats.org/officeDocument/2006/relationships/hyperlink" Target="http://bleacherbreaker.com/" TargetMode="External"/><Relationship Id="rId166" Type="http://schemas.openxmlformats.org/officeDocument/2006/relationships/hyperlink" Target="http://drugs.com/" TargetMode="External"/><Relationship Id="rId331" Type="http://schemas.openxmlformats.org/officeDocument/2006/relationships/hyperlink" Target="http://mail.aol.com/" TargetMode="External"/><Relationship Id="rId373" Type="http://schemas.openxmlformats.org/officeDocument/2006/relationships/hyperlink" Target="http://marca.com/" TargetMode="External"/><Relationship Id="rId429" Type="http://schemas.openxmlformats.org/officeDocument/2006/relationships/hyperlink" Target="http://my.yahoo.com/" TargetMode="External"/><Relationship Id="rId580" Type="http://schemas.openxmlformats.org/officeDocument/2006/relationships/hyperlink" Target="http://thegamer.com/" TargetMode="External"/><Relationship Id="rId636" Type="http://schemas.openxmlformats.org/officeDocument/2006/relationships/hyperlink" Target="http://weather.com/" TargetMode="External"/><Relationship Id="rId1" Type="http://schemas.openxmlformats.org/officeDocument/2006/relationships/hyperlink" Target="http://abcnews.go.com/" TargetMode="External"/><Relationship Id="rId233" Type="http://schemas.openxmlformats.org/officeDocument/2006/relationships/hyperlink" Target="http://findagrave.com/" TargetMode="External"/><Relationship Id="rId440" Type="http://schemas.openxmlformats.org/officeDocument/2006/relationships/hyperlink" Target="http://nbcnews.com/" TargetMode="External"/><Relationship Id="rId678" Type="http://schemas.openxmlformats.org/officeDocument/2006/relationships/hyperlink" Target="http://wsj.com/" TargetMode="External"/><Relationship Id="rId28" Type="http://schemas.openxmlformats.org/officeDocument/2006/relationships/hyperlink" Target="http://androidauthority.com/" TargetMode="External"/><Relationship Id="rId275" Type="http://schemas.openxmlformats.org/officeDocument/2006/relationships/hyperlink" Target="http://greatschools.org/" TargetMode="External"/><Relationship Id="rId300" Type="http://schemas.openxmlformats.org/officeDocument/2006/relationships/hyperlink" Target="http://investing.com/" TargetMode="External"/><Relationship Id="rId482" Type="http://schemas.openxmlformats.org/officeDocument/2006/relationships/hyperlink" Target="http://pandora.com/" TargetMode="External"/><Relationship Id="rId538" Type="http://schemas.openxmlformats.org/officeDocument/2006/relationships/hyperlink" Target="http://sciencesensei.com/" TargetMode="External"/><Relationship Id="rId703" Type="http://schemas.openxmlformats.org/officeDocument/2006/relationships/hyperlink" Target="http://yahoo.com/" TargetMode="External"/><Relationship Id="rId81" Type="http://schemas.openxmlformats.org/officeDocument/2006/relationships/hyperlink" Target="http://businessinsider.com/" TargetMode="External"/><Relationship Id="rId135" Type="http://schemas.openxmlformats.org/officeDocument/2006/relationships/hyperlink" Target="http://cnn.com/" TargetMode="External"/><Relationship Id="rId177" Type="http://schemas.openxmlformats.org/officeDocument/2006/relationships/hyperlink" Target="http://ebay.com/" TargetMode="External"/><Relationship Id="rId342" Type="http://schemas.openxmlformats.org/officeDocument/2006/relationships/hyperlink" Target="http://mail.aol.com/" TargetMode="External"/><Relationship Id="rId384" Type="http://schemas.openxmlformats.org/officeDocument/2006/relationships/hyperlink" Target="http://miamiherald.com/" TargetMode="External"/><Relationship Id="rId591" Type="http://schemas.openxmlformats.org/officeDocument/2006/relationships/hyperlink" Target="http://thesaurus.com/" TargetMode="External"/><Relationship Id="rId605" Type="http://schemas.openxmlformats.org/officeDocument/2006/relationships/hyperlink" Target="http://topclassactions.com/" TargetMode="External"/><Relationship Id="rId202" Type="http://schemas.openxmlformats.org/officeDocument/2006/relationships/hyperlink" Target="http://espn.com/" TargetMode="External"/><Relationship Id="rId244" Type="http://schemas.openxmlformats.org/officeDocument/2006/relationships/hyperlink" Target="http://forbes.com/" TargetMode="External"/><Relationship Id="rId647" Type="http://schemas.openxmlformats.org/officeDocument/2006/relationships/hyperlink" Target="http://weather.com/" TargetMode="External"/><Relationship Id="rId689" Type="http://schemas.openxmlformats.org/officeDocument/2006/relationships/hyperlink" Target="http://yahoo.com/" TargetMode="External"/><Relationship Id="rId39" Type="http://schemas.openxmlformats.org/officeDocument/2006/relationships/hyperlink" Target="http://autotrader.com/" TargetMode="External"/><Relationship Id="rId286" Type="http://schemas.openxmlformats.org/officeDocument/2006/relationships/hyperlink" Target="http://homehacks.co/" TargetMode="External"/><Relationship Id="rId451" Type="http://schemas.openxmlformats.org/officeDocument/2006/relationships/hyperlink" Target="http://newsmemory.com/" TargetMode="External"/><Relationship Id="rId493" Type="http://schemas.openxmlformats.org/officeDocument/2006/relationships/hyperlink" Target="http://politico.com/" TargetMode="External"/><Relationship Id="rId507" Type="http://schemas.openxmlformats.org/officeDocument/2006/relationships/hyperlink" Target="http://realtor.com/" TargetMode="External"/><Relationship Id="rId549" Type="http://schemas.openxmlformats.org/officeDocument/2006/relationships/hyperlink" Target="http://signin.ebay.com/" TargetMode="External"/><Relationship Id="rId714" Type="http://schemas.openxmlformats.org/officeDocument/2006/relationships/hyperlink" Target="http://yourdailysportfix.com/" TargetMode="External"/><Relationship Id="rId50" Type="http://schemas.openxmlformats.org/officeDocument/2006/relationships/hyperlink" Target="http://bestbuy.com/" TargetMode="External"/><Relationship Id="rId104" Type="http://schemas.openxmlformats.org/officeDocument/2006/relationships/hyperlink" Target="http://cbsnews.com/" TargetMode="External"/><Relationship Id="rId146" Type="http://schemas.openxmlformats.org/officeDocument/2006/relationships/hyperlink" Target="http://daily-choices.com/" TargetMode="External"/><Relationship Id="rId188" Type="http://schemas.openxmlformats.org/officeDocument/2006/relationships/hyperlink" Target="http://ebay.com/" TargetMode="External"/><Relationship Id="rId311" Type="http://schemas.openxmlformats.org/officeDocument/2006/relationships/hyperlink" Target="http://kbb.com/" TargetMode="External"/><Relationship Id="rId353" Type="http://schemas.openxmlformats.org/officeDocument/2006/relationships/hyperlink" Target="http://mail.yahoo.com/" TargetMode="External"/><Relationship Id="rId395" Type="http://schemas.openxmlformats.org/officeDocument/2006/relationships/hyperlink" Target="http://mlb.com/" TargetMode="External"/><Relationship Id="rId409" Type="http://schemas.openxmlformats.org/officeDocument/2006/relationships/hyperlink" Target="http://msn.com/" TargetMode="External"/><Relationship Id="rId560" Type="http://schemas.openxmlformats.org/officeDocument/2006/relationships/hyperlink" Target="http://slickdeals.net/" TargetMode="External"/><Relationship Id="rId92" Type="http://schemas.openxmlformats.org/officeDocument/2006/relationships/hyperlink" Target="http://cargurus.com/" TargetMode="External"/><Relationship Id="rId213" Type="http://schemas.openxmlformats.org/officeDocument/2006/relationships/hyperlink" Target="http://fandom.com/" TargetMode="External"/><Relationship Id="rId420" Type="http://schemas.openxmlformats.org/officeDocument/2006/relationships/hyperlink" Target="http://msn.com/" TargetMode="External"/><Relationship Id="rId616" Type="http://schemas.openxmlformats.org/officeDocument/2006/relationships/hyperlink" Target="http://uscellular.com/" TargetMode="External"/><Relationship Id="rId658" Type="http://schemas.openxmlformats.org/officeDocument/2006/relationships/hyperlink" Target="http://weather.com/" TargetMode="External"/><Relationship Id="rId255" Type="http://schemas.openxmlformats.org/officeDocument/2006/relationships/hyperlink" Target="http://foxnews.com/" TargetMode="External"/><Relationship Id="rId297" Type="http://schemas.openxmlformats.org/officeDocument/2006/relationships/hyperlink" Target="http://insidethemagic.net/" TargetMode="External"/><Relationship Id="rId462" Type="http://schemas.openxmlformats.org/officeDocument/2006/relationships/hyperlink" Target="http://nytimes.com/" TargetMode="External"/><Relationship Id="rId518" Type="http://schemas.openxmlformats.org/officeDocument/2006/relationships/hyperlink" Target="http://realtor.com/" TargetMode="External"/><Relationship Id="rId725" Type="http://schemas.openxmlformats.org/officeDocument/2006/relationships/hyperlink" Target="http://zillow.com/" TargetMode="External"/><Relationship Id="rId115" Type="http://schemas.openxmlformats.org/officeDocument/2006/relationships/hyperlink" Target="http://cbssports.com/" TargetMode="External"/><Relationship Id="rId157" Type="http://schemas.openxmlformats.org/officeDocument/2006/relationships/hyperlink" Target="http://dinneratthezoo.com/" TargetMode="External"/><Relationship Id="rId322" Type="http://schemas.openxmlformats.org/officeDocument/2006/relationships/hyperlink" Target="http://m.timesofindia.com/" TargetMode="External"/><Relationship Id="rId364" Type="http://schemas.openxmlformats.org/officeDocument/2006/relationships/hyperlink" Target="http://mail.yahoo.com/" TargetMode="External"/><Relationship Id="rId61" Type="http://schemas.openxmlformats.org/officeDocument/2006/relationships/hyperlink" Target="http://biblegateway.com/" TargetMode="External"/><Relationship Id="rId199" Type="http://schemas.openxmlformats.org/officeDocument/2006/relationships/hyperlink" Target="http://editorsnation.com/" TargetMode="External"/><Relationship Id="rId571" Type="http://schemas.openxmlformats.org/officeDocument/2006/relationships/hyperlink" Target="http://streetinsider.com/" TargetMode="External"/><Relationship Id="rId627" Type="http://schemas.openxmlformats.org/officeDocument/2006/relationships/hyperlink" Target="http://weather.com/" TargetMode="External"/><Relationship Id="rId669" Type="http://schemas.openxmlformats.org/officeDocument/2006/relationships/hyperlink" Target="http://whatismyipaddress.com/" TargetMode="External"/><Relationship Id="rId19" Type="http://schemas.openxmlformats.org/officeDocument/2006/relationships/hyperlink" Target="http://activebeat.com/" TargetMode="External"/><Relationship Id="rId224" Type="http://schemas.openxmlformats.org/officeDocument/2006/relationships/hyperlink" Target="http://finance.yahoo.com/" TargetMode="External"/><Relationship Id="rId266" Type="http://schemas.openxmlformats.org/officeDocument/2006/relationships/hyperlink" Target="http://gameofglam.com/" TargetMode="External"/><Relationship Id="rId431" Type="http://schemas.openxmlformats.org/officeDocument/2006/relationships/hyperlink" Target="http://mydailymagazine.com/" TargetMode="External"/><Relationship Id="rId473" Type="http://schemas.openxmlformats.org/officeDocument/2006/relationships/hyperlink" Target="http://outlook.live.com/" TargetMode="External"/><Relationship Id="rId529" Type="http://schemas.openxmlformats.org/officeDocument/2006/relationships/hyperlink" Target="http://repairlinkshop.com/" TargetMode="External"/><Relationship Id="rId680" Type="http://schemas.openxmlformats.org/officeDocument/2006/relationships/hyperlink" Target="http://wsvn.com/" TargetMode="External"/><Relationship Id="rId30" Type="http://schemas.openxmlformats.org/officeDocument/2006/relationships/hyperlink" Target="http://aol.com/" TargetMode="External"/><Relationship Id="rId126" Type="http://schemas.openxmlformats.org/officeDocument/2006/relationships/hyperlink" Target="http://classmates.com/" TargetMode="External"/><Relationship Id="rId168" Type="http://schemas.openxmlformats.org/officeDocument/2006/relationships/hyperlink" Target="http://ebay.com/" TargetMode="External"/><Relationship Id="rId333" Type="http://schemas.openxmlformats.org/officeDocument/2006/relationships/hyperlink" Target="http://mail.aol.com/" TargetMode="External"/><Relationship Id="rId540" Type="http://schemas.openxmlformats.org/officeDocument/2006/relationships/hyperlink" Target="http://screenrant.com/" TargetMode="External"/><Relationship Id="rId72" Type="http://schemas.openxmlformats.org/officeDocument/2006/relationships/hyperlink" Target="http://boattrader.com/" TargetMode="External"/><Relationship Id="rId375" Type="http://schemas.openxmlformats.org/officeDocument/2006/relationships/hyperlink" Target="http://mayoclinic.org/" TargetMode="External"/><Relationship Id="rId582" Type="http://schemas.openxmlformats.org/officeDocument/2006/relationships/hyperlink" Target="http://thekrazycouponlady.com/" TargetMode="External"/><Relationship Id="rId638" Type="http://schemas.openxmlformats.org/officeDocument/2006/relationships/hyperlink" Target="http://weather.com/" TargetMode="External"/><Relationship Id="rId3" Type="http://schemas.openxmlformats.org/officeDocument/2006/relationships/hyperlink" Target="http://accuweather.com/" TargetMode="External"/><Relationship Id="rId235" Type="http://schemas.openxmlformats.org/officeDocument/2006/relationships/hyperlink" Target="http://firstcoastnews.com/" TargetMode="External"/><Relationship Id="rId277" Type="http://schemas.openxmlformats.org/officeDocument/2006/relationships/hyperlink" Target="http://health.usnews.com/" TargetMode="External"/><Relationship Id="rId400" Type="http://schemas.openxmlformats.org/officeDocument/2006/relationships/hyperlink" Target="http://msn.com/" TargetMode="External"/><Relationship Id="rId442" Type="http://schemas.openxmlformats.org/officeDocument/2006/relationships/hyperlink" Target="http://nbcnews.com/" TargetMode="External"/><Relationship Id="rId484" Type="http://schemas.openxmlformats.org/officeDocument/2006/relationships/hyperlink" Target="http://pandora.com/" TargetMode="External"/><Relationship Id="rId705" Type="http://schemas.openxmlformats.org/officeDocument/2006/relationships/hyperlink" Target="http://yahoo.com/" TargetMode="External"/><Relationship Id="rId137" Type="http://schemas.openxmlformats.org/officeDocument/2006/relationships/hyperlink" Target="http://cnn.com/" TargetMode="External"/><Relationship Id="rId302" Type="http://schemas.openxmlformats.org/officeDocument/2006/relationships/hyperlink" Target="http://investopedia.com/" TargetMode="External"/><Relationship Id="rId344" Type="http://schemas.openxmlformats.org/officeDocument/2006/relationships/hyperlink" Target="http://mail.yahoo.com/" TargetMode="External"/><Relationship Id="rId691" Type="http://schemas.openxmlformats.org/officeDocument/2006/relationships/hyperlink" Target="http://yahoo.com/" TargetMode="External"/><Relationship Id="rId41" Type="http://schemas.openxmlformats.org/officeDocument/2006/relationships/hyperlink" Target="http://a-z-animals.com/" TargetMode="External"/><Relationship Id="rId83" Type="http://schemas.openxmlformats.org/officeDocument/2006/relationships/hyperlink" Target="http://buzzfeed.com/" TargetMode="External"/><Relationship Id="rId179" Type="http://schemas.openxmlformats.org/officeDocument/2006/relationships/hyperlink" Target="http://ebay.com/" TargetMode="External"/><Relationship Id="rId386" Type="http://schemas.openxmlformats.org/officeDocument/2006/relationships/hyperlink" Target="http://microsoftcasualgames.com/" TargetMode="External"/><Relationship Id="rId551" Type="http://schemas.openxmlformats.org/officeDocument/2006/relationships/hyperlink" Target="http://signupgenius.com/" TargetMode="External"/><Relationship Id="rId593" Type="http://schemas.openxmlformats.org/officeDocument/2006/relationships/hyperlink" Target="http://the-sun.com/" TargetMode="External"/><Relationship Id="rId607" Type="http://schemas.openxmlformats.org/officeDocument/2006/relationships/hyperlink" Target="http://travelerdreams.com/" TargetMode="External"/><Relationship Id="rId649" Type="http://schemas.openxmlformats.org/officeDocument/2006/relationships/hyperlink" Target="http://weather.com/" TargetMode="External"/><Relationship Id="rId190" Type="http://schemas.openxmlformats.org/officeDocument/2006/relationships/hyperlink" Target="http://ebay.com/" TargetMode="External"/><Relationship Id="rId204" Type="http://schemas.openxmlformats.org/officeDocument/2006/relationships/hyperlink" Target="http://essentiallysports.com/" TargetMode="External"/><Relationship Id="rId246" Type="http://schemas.openxmlformats.org/officeDocument/2006/relationships/hyperlink" Target="http://forbes.com/" TargetMode="External"/><Relationship Id="rId288" Type="http://schemas.openxmlformats.org/officeDocument/2006/relationships/hyperlink" Target="http://icy-veins.com/" TargetMode="External"/><Relationship Id="rId411" Type="http://schemas.openxmlformats.org/officeDocument/2006/relationships/hyperlink" Target="http://msn.com/" TargetMode="External"/><Relationship Id="rId453" Type="http://schemas.openxmlformats.org/officeDocument/2006/relationships/hyperlink" Target="http://npr.org/" TargetMode="External"/><Relationship Id="rId509" Type="http://schemas.openxmlformats.org/officeDocument/2006/relationships/hyperlink" Target="http://realtor.com/" TargetMode="External"/><Relationship Id="rId660" Type="http://schemas.openxmlformats.org/officeDocument/2006/relationships/hyperlink" Target="http://weather.com/" TargetMode="External"/><Relationship Id="rId106" Type="http://schemas.openxmlformats.org/officeDocument/2006/relationships/hyperlink" Target="http://cbsnews.com/" TargetMode="External"/><Relationship Id="rId313" Type="http://schemas.openxmlformats.org/officeDocument/2006/relationships/hyperlink" Target="http://kbb.com/" TargetMode="External"/><Relationship Id="rId495" Type="http://schemas.openxmlformats.org/officeDocument/2006/relationships/hyperlink" Target="http://poshland.com/" TargetMode="External"/><Relationship Id="rId716" Type="http://schemas.openxmlformats.org/officeDocument/2006/relationships/hyperlink" Target="http://yourroyals.com/" TargetMode="External"/><Relationship Id="rId10" Type="http://schemas.openxmlformats.org/officeDocument/2006/relationships/hyperlink" Target="http://accuweather.com/" TargetMode="External"/><Relationship Id="rId52" Type="http://schemas.openxmlformats.org/officeDocument/2006/relationships/hyperlink" Target="http://biblegateway.com/" TargetMode="External"/><Relationship Id="rId94" Type="http://schemas.openxmlformats.org/officeDocument/2006/relationships/hyperlink" Target="http://cars.com/" TargetMode="External"/><Relationship Id="rId148" Type="http://schemas.openxmlformats.org/officeDocument/2006/relationships/hyperlink" Target="http://dailyhodl.com/" TargetMode="External"/><Relationship Id="rId355" Type="http://schemas.openxmlformats.org/officeDocument/2006/relationships/hyperlink" Target="http://mail.yahoo.com/" TargetMode="External"/><Relationship Id="rId397" Type="http://schemas.openxmlformats.org/officeDocument/2006/relationships/hyperlink" Target="http://moneyppl.com/" TargetMode="External"/><Relationship Id="rId520" Type="http://schemas.openxmlformats.org/officeDocument/2006/relationships/hyperlink" Target="http://realtor.com/" TargetMode="External"/><Relationship Id="rId562" Type="http://schemas.openxmlformats.org/officeDocument/2006/relationships/hyperlink" Target="http://slickdeals.net/" TargetMode="External"/><Relationship Id="rId618" Type="http://schemas.openxmlformats.org/officeDocument/2006/relationships/hyperlink" Target="http://usssa.com/" TargetMode="External"/><Relationship Id="rId215" Type="http://schemas.openxmlformats.org/officeDocument/2006/relationships/hyperlink" Target="http://fandomwire.com/" TargetMode="External"/><Relationship Id="rId257" Type="http://schemas.openxmlformats.org/officeDocument/2006/relationships/hyperlink" Target="http://foxnews.com/" TargetMode="External"/><Relationship Id="rId422" Type="http://schemas.openxmlformats.org/officeDocument/2006/relationships/hyperlink" Target="http://msn.com/" TargetMode="External"/><Relationship Id="rId464" Type="http://schemas.openxmlformats.org/officeDocument/2006/relationships/hyperlink" Target="http://omnicalculator.com/" TargetMode="External"/><Relationship Id="rId299" Type="http://schemas.openxmlformats.org/officeDocument/2006/relationships/hyperlink" Target="http://investing.com/" TargetMode="External"/><Relationship Id="rId727" Type="http://schemas.openxmlformats.org/officeDocument/2006/relationships/hyperlink" Target="http://zone.msn.com/" TargetMode="External"/><Relationship Id="rId63" Type="http://schemas.openxmlformats.org/officeDocument/2006/relationships/hyperlink" Target="http://biblegateway.com/" TargetMode="External"/><Relationship Id="rId159" Type="http://schemas.openxmlformats.org/officeDocument/2006/relationships/hyperlink" Target="http://doctoreport.com/" TargetMode="External"/><Relationship Id="rId366" Type="http://schemas.openxmlformats.org/officeDocument/2006/relationships/hyperlink" Target="http://mail.yahoo.com/" TargetMode="External"/><Relationship Id="rId573" Type="http://schemas.openxmlformats.org/officeDocument/2006/relationships/hyperlink" Target="http://streetinsider.com/" TargetMode="External"/><Relationship Id="rId226" Type="http://schemas.openxmlformats.org/officeDocument/2006/relationships/hyperlink" Target="http://finance.yahoo.com/" TargetMode="External"/><Relationship Id="rId433" Type="http://schemas.openxmlformats.org/officeDocument/2006/relationships/hyperlink" Target="http://nba.com/" TargetMode="External"/><Relationship Id="rId640" Type="http://schemas.openxmlformats.org/officeDocument/2006/relationships/hyperlink" Target="http://weather.com/" TargetMode="External"/><Relationship Id="rId74" Type="http://schemas.openxmlformats.org/officeDocument/2006/relationships/hyperlink" Target="http://boattrader.com/" TargetMode="External"/><Relationship Id="rId377" Type="http://schemas.openxmlformats.org/officeDocument/2006/relationships/hyperlink" Target="http://medicalnewstoday.com/" TargetMode="External"/><Relationship Id="rId500" Type="http://schemas.openxmlformats.org/officeDocument/2006/relationships/hyperlink" Target="http://ranker.com/" TargetMode="External"/><Relationship Id="rId584" Type="http://schemas.openxmlformats.org/officeDocument/2006/relationships/hyperlink" Target="http://thesaltymarshmallow.com/" TargetMode="External"/><Relationship Id="rId5" Type="http://schemas.openxmlformats.org/officeDocument/2006/relationships/hyperlink" Target="http://accuweather.com/" TargetMode="External"/><Relationship Id="rId237" Type="http://schemas.openxmlformats.org/officeDocument/2006/relationships/hyperlink" Target="http://flightaware.com/" TargetMode="External"/><Relationship Id="rId444" Type="http://schemas.openxmlformats.org/officeDocument/2006/relationships/hyperlink" Target="http://news.yahoo.com/" TargetMode="External"/><Relationship Id="rId651" Type="http://schemas.openxmlformats.org/officeDocument/2006/relationships/hyperlink" Target="http://weather.com/" TargetMode="External"/><Relationship Id="rId290" Type="http://schemas.openxmlformats.org/officeDocument/2006/relationships/hyperlink" Target="http://iflscience.com/" TargetMode="External"/><Relationship Id="rId304" Type="http://schemas.openxmlformats.org/officeDocument/2006/relationships/hyperlink" Target="http://jdpower.com/" TargetMode="External"/><Relationship Id="rId388" Type="http://schemas.openxmlformats.org/officeDocument/2006/relationships/hyperlink" Target="http://microsoftcasualgames.com/" TargetMode="External"/><Relationship Id="rId511" Type="http://schemas.openxmlformats.org/officeDocument/2006/relationships/hyperlink" Target="http://realtor.com/" TargetMode="External"/><Relationship Id="rId609" Type="http://schemas.openxmlformats.org/officeDocument/2006/relationships/hyperlink" Target="http://tripadvisor.com/" TargetMode="External"/><Relationship Id="rId85" Type="http://schemas.openxmlformats.org/officeDocument/2006/relationships/hyperlink" Target="http://calculator.net/" TargetMode="External"/><Relationship Id="rId150" Type="http://schemas.openxmlformats.org/officeDocument/2006/relationships/hyperlink" Target="http://dailymail.co.uk/news" TargetMode="External"/><Relationship Id="rId595" Type="http://schemas.openxmlformats.org/officeDocument/2006/relationships/hyperlink" Target="http://the-sun.com/" TargetMode="External"/><Relationship Id="rId248" Type="http://schemas.openxmlformats.org/officeDocument/2006/relationships/hyperlink" Target="http://forbes.com/" TargetMode="External"/><Relationship Id="rId455" Type="http://schemas.openxmlformats.org/officeDocument/2006/relationships/hyperlink" Target="http://nsfas-applications.co.za/" TargetMode="External"/><Relationship Id="rId662" Type="http://schemas.openxmlformats.org/officeDocument/2006/relationships/hyperlink" Target="http://webmd.com/" TargetMode="External"/><Relationship Id="rId12" Type="http://schemas.openxmlformats.org/officeDocument/2006/relationships/hyperlink" Target="http://accuweather.com/" TargetMode="External"/><Relationship Id="rId108" Type="http://schemas.openxmlformats.org/officeDocument/2006/relationships/hyperlink" Target="http://cbsnews.com/" TargetMode="External"/><Relationship Id="rId315" Type="http://schemas.openxmlformats.org/officeDocument/2006/relationships/hyperlink" Target="http://kiplinger.com/" TargetMode="External"/><Relationship Id="rId522" Type="http://schemas.openxmlformats.org/officeDocument/2006/relationships/hyperlink" Target="http://realtor.com/" TargetMode="External"/><Relationship Id="rId96" Type="http://schemas.openxmlformats.org/officeDocument/2006/relationships/hyperlink" Target="http://cars.com/" TargetMode="External"/><Relationship Id="rId161" Type="http://schemas.openxmlformats.org/officeDocument/2006/relationships/hyperlink" Target="http://dotesports.com/" TargetMode="External"/><Relationship Id="rId399" Type="http://schemas.openxmlformats.org/officeDocument/2006/relationships/hyperlink" Target="http://msn.com/" TargetMode="External"/><Relationship Id="rId259" Type="http://schemas.openxmlformats.org/officeDocument/2006/relationships/hyperlink" Target="http://foxnews.com/" TargetMode="External"/><Relationship Id="rId466" Type="http://schemas.openxmlformats.org/officeDocument/2006/relationships/hyperlink" Target="http://onechicagocenter.com/" TargetMode="External"/><Relationship Id="rId673" Type="http://schemas.openxmlformats.org/officeDocument/2006/relationships/hyperlink" Target="http://wikihow.com/" TargetMode="External"/><Relationship Id="rId23" Type="http://schemas.openxmlformats.org/officeDocument/2006/relationships/hyperlink" Target="http://ajc.com/" TargetMode="External"/><Relationship Id="rId119" Type="http://schemas.openxmlformats.org/officeDocument/2006/relationships/hyperlink" Target="http://cheezburger.com/" TargetMode="External"/><Relationship Id="rId326" Type="http://schemas.openxmlformats.org/officeDocument/2006/relationships/hyperlink" Target="http://mail.aol.com/" TargetMode="External"/><Relationship Id="rId533" Type="http://schemas.openxmlformats.org/officeDocument/2006/relationships/hyperlink" Target="http://rollingstone.com/" TargetMode="External"/><Relationship Id="rId172" Type="http://schemas.openxmlformats.org/officeDocument/2006/relationships/hyperlink" Target="http://ebay.com/" TargetMode="External"/><Relationship Id="rId477" Type="http://schemas.openxmlformats.org/officeDocument/2006/relationships/hyperlink" Target="http://outlook.live.com/" TargetMode="External"/><Relationship Id="rId600" Type="http://schemas.openxmlformats.org/officeDocument/2006/relationships/hyperlink" Target="http://timeanddate.com/" TargetMode="External"/><Relationship Id="rId684" Type="http://schemas.openxmlformats.org/officeDocument/2006/relationships/hyperlink" Target="http://yahoo.com/" TargetMode="External"/><Relationship Id="rId337" Type="http://schemas.openxmlformats.org/officeDocument/2006/relationships/hyperlink" Target="http://mail.aol.com/" TargetMode="External"/><Relationship Id="rId34" Type="http://schemas.openxmlformats.org/officeDocument/2006/relationships/hyperlink" Target="http://apnews.com/" TargetMode="External"/><Relationship Id="rId544" Type="http://schemas.openxmlformats.org/officeDocument/2006/relationships/hyperlink" Target="http://screenrant.com/" TargetMode="External"/><Relationship Id="rId183" Type="http://schemas.openxmlformats.org/officeDocument/2006/relationships/hyperlink" Target="http://ebay.com/" TargetMode="External"/><Relationship Id="rId390" Type="http://schemas.openxmlformats.org/officeDocument/2006/relationships/hyperlink" Target="http://mlb.com/" TargetMode="External"/><Relationship Id="rId404" Type="http://schemas.openxmlformats.org/officeDocument/2006/relationships/hyperlink" Target="http://msn.com/" TargetMode="External"/><Relationship Id="rId611" Type="http://schemas.openxmlformats.org/officeDocument/2006/relationships/hyperlink" Target="http://usatoday.com/" TargetMode="External"/><Relationship Id="rId250" Type="http://schemas.openxmlformats.org/officeDocument/2006/relationships/hyperlink" Target="http://forbes.com/" TargetMode="External"/><Relationship Id="rId488" Type="http://schemas.openxmlformats.org/officeDocument/2006/relationships/hyperlink" Target="http://people.com/" TargetMode="External"/><Relationship Id="rId695" Type="http://schemas.openxmlformats.org/officeDocument/2006/relationships/hyperlink" Target="http://yahoo.com/" TargetMode="External"/><Relationship Id="rId709" Type="http://schemas.openxmlformats.org/officeDocument/2006/relationships/hyperlink" Target="http://yahoo.com/" TargetMode="External"/><Relationship Id="rId45" Type="http://schemas.openxmlformats.org/officeDocument/2006/relationships/hyperlink" Target="http://bbc.com/" TargetMode="External"/><Relationship Id="rId110" Type="http://schemas.openxmlformats.org/officeDocument/2006/relationships/hyperlink" Target="http://cbsnews.com/" TargetMode="External"/><Relationship Id="rId348" Type="http://schemas.openxmlformats.org/officeDocument/2006/relationships/hyperlink" Target="http://mail.yahoo.com/" TargetMode="External"/><Relationship Id="rId555" Type="http://schemas.openxmlformats.org/officeDocument/2006/relationships/hyperlink" Target="http://signupgenius.com/" TargetMode="External"/><Relationship Id="rId194" Type="http://schemas.openxmlformats.org/officeDocument/2006/relationships/hyperlink" Target="http://ebay.com/" TargetMode="External"/><Relationship Id="rId208" Type="http://schemas.openxmlformats.org/officeDocument/2006/relationships/hyperlink" Target="http://factable.com/" TargetMode="External"/><Relationship Id="rId415" Type="http://schemas.openxmlformats.org/officeDocument/2006/relationships/hyperlink" Target="http://msn.com/" TargetMode="External"/><Relationship Id="rId622" Type="http://schemas.openxmlformats.org/officeDocument/2006/relationships/hyperlink" Target="http://w3schools.com/" TargetMode="External"/><Relationship Id="rId261" Type="http://schemas.openxmlformats.org/officeDocument/2006/relationships/hyperlink" Target="http://foxnews.com/" TargetMode="External"/><Relationship Id="rId499" Type="http://schemas.openxmlformats.org/officeDocument/2006/relationships/hyperlink" Target="http://ranker.com/" TargetMode="External"/><Relationship Id="rId56" Type="http://schemas.openxmlformats.org/officeDocument/2006/relationships/hyperlink" Target="http://biblegateway.com/" TargetMode="External"/><Relationship Id="rId359" Type="http://schemas.openxmlformats.org/officeDocument/2006/relationships/hyperlink" Target="http://mail.yahoo.com/" TargetMode="External"/><Relationship Id="rId566" Type="http://schemas.openxmlformats.org/officeDocument/2006/relationships/hyperlink" Target="http://soaps.sheknows.com/" TargetMode="External"/><Relationship Id="rId121" Type="http://schemas.openxmlformats.org/officeDocument/2006/relationships/hyperlink" Target="http://chicagotribune.com/" TargetMode="External"/><Relationship Id="rId219" Type="http://schemas.openxmlformats.org/officeDocument/2006/relationships/hyperlink" Target="http://finance.yahoo.com/" TargetMode="External"/><Relationship Id="rId426" Type="http://schemas.openxmlformats.org/officeDocument/2006/relationships/hyperlink" Target="http://msn.com/" TargetMode="External"/><Relationship Id="rId633" Type="http://schemas.openxmlformats.org/officeDocument/2006/relationships/hyperlink" Target="http://weather.com/" TargetMode="External"/><Relationship Id="rId67" Type="http://schemas.openxmlformats.org/officeDocument/2006/relationships/hyperlink" Target="http://biblegateway.com/" TargetMode="External"/><Relationship Id="rId272" Type="http://schemas.openxmlformats.org/officeDocument/2006/relationships/hyperlink" Target="http://geeksforgeeks.org/" TargetMode="External"/><Relationship Id="rId577" Type="http://schemas.openxmlformats.org/officeDocument/2006/relationships/hyperlink" Target="http://techradar.com/" TargetMode="External"/><Relationship Id="rId700" Type="http://schemas.openxmlformats.org/officeDocument/2006/relationships/hyperlink" Target="http://yahoo.com/" TargetMode="External"/><Relationship Id="rId132" Type="http://schemas.openxmlformats.org/officeDocument/2006/relationships/hyperlink" Target="http://cnn.com/" TargetMode="External"/><Relationship Id="rId437" Type="http://schemas.openxmlformats.org/officeDocument/2006/relationships/hyperlink" Target="http://nbcmiami.com/" TargetMode="External"/><Relationship Id="rId644" Type="http://schemas.openxmlformats.org/officeDocument/2006/relationships/hyperlink" Target="http://weather.com/" TargetMode="External"/><Relationship Id="rId283" Type="http://schemas.openxmlformats.org/officeDocument/2006/relationships/hyperlink" Target="http://historyallday.com/" TargetMode="External"/><Relationship Id="rId490" Type="http://schemas.openxmlformats.org/officeDocument/2006/relationships/hyperlink" Target="http://people.com/" TargetMode="External"/><Relationship Id="rId504" Type="http://schemas.openxmlformats.org/officeDocument/2006/relationships/hyperlink" Target="http://realtor.com/" TargetMode="External"/><Relationship Id="rId711" Type="http://schemas.openxmlformats.org/officeDocument/2006/relationships/hyperlink" Target="http://yellowpages.com/" TargetMode="External"/><Relationship Id="rId78" Type="http://schemas.openxmlformats.org/officeDocument/2006/relationships/hyperlink" Target="http://britannica.com/" TargetMode="External"/><Relationship Id="rId143" Type="http://schemas.openxmlformats.org/officeDocument/2006/relationships/hyperlink" Target="http://dafont.com/" TargetMode="External"/><Relationship Id="rId350" Type="http://schemas.openxmlformats.org/officeDocument/2006/relationships/hyperlink" Target="http://mail.yahoo.com/" TargetMode="External"/><Relationship Id="rId588" Type="http://schemas.openxmlformats.org/officeDocument/2006/relationships/hyperlink" Target="http://thesaurus.com/" TargetMode="External"/><Relationship Id="rId9" Type="http://schemas.openxmlformats.org/officeDocument/2006/relationships/hyperlink" Target="http://accuweather.com/" TargetMode="External"/><Relationship Id="rId210" Type="http://schemas.openxmlformats.org/officeDocument/2006/relationships/hyperlink" Target="http://fandom.com/" TargetMode="External"/><Relationship Id="rId448" Type="http://schemas.openxmlformats.org/officeDocument/2006/relationships/hyperlink" Target="http://news.yahoo.com/" TargetMode="External"/><Relationship Id="rId655" Type="http://schemas.openxmlformats.org/officeDocument/2006/relationships/hyperlink" Target="http://weather.com/" TargetMode="External"/><Relationship Id="rId294" Type="http://schemas.openxmlformats.org/officeDocument/2006/relationships/hyperlink" Target="http://insider.com/" TargetMode="External"/><Relationship Id="rId308" Type="http://schemas.openxmlformats.org/officeDocument/2006/relationships/hyperlink" Target="http://kbb.com/" TargetMode="External"/><Relationship Id="rId515" Type="http://schemas.openxmlformats.org/officeDocument/2006/relationships/hyperlink" Target="http://realtor.com/" TargetMode="External"/><Relationship Id="rId722" Type="http://schemas.openxmlformats.org/officeDocument/2006/relationships/hyperlink" Target="http://zillow.com/" TargetMode="External"/><Relationship Id="rId89" Type="http://schemas.openxmlformats.org/officeDocument/2006/relationships/hyperlink" Target="http://calculator.net/" TargetMode="External"/><Relationship Id="rId154" Type="http://schemas.openxmlformats.org/officeDocument/2006/relationships/hyperlink" Target="http://dexerto.com/" TargetMode="External"/><Relationship Id="rId361" Type="http://schemas.openxmlformats.org/officeDocument/2006/relationships/hyperlink" Target="http://mail.yahoo.com/" TargetMode="External"/><Relationship Id="rId599" Type="http://schemas.openxmlformats.org/officeDocument/2006/relationships/hyperlink" Target="http://timeanddate.com/" TargetMode="External"/><Relationship Id="rId459" Type="http://schemas.openxmlformats.org/officeDocument/2006/relationships/hyperlink" Target="http://nypost.com/" TargetMode="External"/><Relationship Id="rId666" Type="http://schemas.openxmlformats.org/officeDocument/2006/relationships/hyperlink" Target="http://whatismyipaddress.com/" TargetMode="External"/><Relationship Id="rId16" Type="http://schemas.openxmlformats.org/officeDocument/2006/relationships/hyperlink" Target="http://accuweather.com/" TargetMode="External"/><Relationship Id="rId221" Type="http://schemas.openxmlformats.org/officeDocument/2006/relationships/hyperlink" Target="http://finance.yahoo.com/" TargetMode="External"/><Relationship Id="rId319" Type="http://schemas.openxmlformats.org/officeDocument/2006/relationships/hyperlink" Target="http://lotterypost.com/" TargetMode="External"/><Relationship Id="rId526" Type="http://schemas.openxmlformats.org/officeDocument/2006/relationships/hyperlink" Target="http://reference.com/" TargetMode="External"/><Relationship Id="rId165" Type="http://schemas.openxmlformats.org/officeDocument/2006/relationships/hyperlink" Target="http://drugs.com/" TargetMode="External"/><Relationship Id="rId372" Type="http://schemas.openxmlformats.org/officeDocument/2006/relationships/hyperlink" Target="http://marca.com/" TargetMode="External"/><Relationship Id="rId677" Type="http://schemas.openxmlformats.org/officeDocument/2006/relationships/hyperlink" Target="http://wordunscrambler.me/" TargetMode="External"/><Relationship Id="rId232" Type="http://schemas.openxmlformats.org/officeDocument/2006/relationships/hyperlink" Target="http://findagrave.com/" TargetMode="External"/><Relationship Id="rId27" Type="http://schemas.openxmlformats.org/officeDocument/2006/relationships/hyperlink" Target="http://alotfinance.com/" TargetMode="External"/><Relationship Id="rId537" Type="http://schemas.openxmlformats.org/officeDocument/2006/relationships/hyperlink" Target="http://sciencealert.com/" TargetMode="External"/><Relationship Id="rId80" Type="http://schemas.openxmlformats.org/officeDocument/2006/relationships/hyperlink" Target="http://businessinsider.com/" TargetMode="External"/><Relationship Id="rId176" Type="http://schemas.openxmlformats.org/officeDocument/2006/relationships/hyperlink" Target="http://ebay.com/" TargetMode="External"/><Relationship Id="rId383" Type="http://schemas.openxmlformats.org/officeDocument/2006/relationships/hyperlink" Target="http://miamiherald.com/" TargetMode="External"/><Relationship Id="rId590" Type="http://schemas.openxmlformats.org/officeDocument/2006/relationships/hyperlink" Target="http://thesaurus.com/" TargetMode="External"/><Relationship Id="rId604" Type="http://schemas.openxmlformats.org/officeDocument/2006/relationships/hyperlink" Target="http://tomsguide.com/" TargetMode="External"/><Relationship Id="rId243" Type="http://schemas.openxmlformats.org/officeDocument/2006/relationships/hyperlink" Target="http://forbes.com/" TargetMode="External"/><Relationship Id="rId450" Type="http://schemas.openxmlformats.org/officeDocument/2006/relationships/hyperlink" Target="http://newsharper.com/" TargetMode="External"/><Relationship Id="rId688" Type="http://schemas.openxmlformats.org/officeDocument/2006/relationships/hyperlink" Target="http://yahoo.com/" TargetMode="External"/><Relationship Id="rId38" Type="http://schemas.openxmlformats.org/officeDocument/2006/relationships/hyperlink" Target="http://autotrader.com/" TargetMode="External"/><Relationship Id="rId103" Type="http://schemas.openxmlformats.org/officeDocument/2006/relationships/hyperlink" Target="http://cbsnews.com/" TargetMode="External"/><Relationship Id="rId310" Type="http://schemas.openxmlformats.org/officeDocument/2006/relationships/hyperlink" Target="http://kbb.com/" TargetMode="External"/><Relationship Id="rId548" Type="http://schemas.openxmlformats.org/officeDocument/2006/relationships/hyperlink" Target="http://si.com/" TargetMode="External"/><Relationship Id="rId91" Type="http://schemas.openxmlformats.org/officeDocument/2006/relationships/hyperlink" Target="http://cargurus.com/" TargetMode="External"/><Relationship Id="rId187" Type="http://schemas.openxmlformats.org/officeDocument/2006/relationships/hyperlink" Target="http://ebay.com/" TargetMode="External"/><Relationship Id="rId394" Type="http://schemas.openxmlformats.org/officeDocument/2006/relationships/hyperlink" Target="http://mlb.com/" TargetMode="External"/><Relationship Id="rId408" Type="http://schemas.openxmlformats.org/officeDocument/2006/relationships/hyperlink" Target="http://msn.com/" TargetMode="External"/><Relationship Id="rId615" Type="http://schemas.openxmlformats.org/officeDocument/2006/relationships/hyperlink" Target="http://usatoday.com/" TargetMode="External"/><Relationship Id="rId254" Type="http://schemas.openxmlformats.org/officeDocument/2006/relationships/hyperlink" Target="http://foxnews.com/" TargetMode="External"/><Relationship Id="rId699" Type="http://schemas.openxmlformats.org/officeDocument/2006/relationships/hyperlink" Target="http://yahoo.com/" TargetMode="External"/><Relationship Id="rId49" Type="http://schemas.openxmlformats.org/officeDocument/2006/relationships/hyperlink" Target="http://behindthevoiceactors.com/" TargetMode="External"/><Relationship Id="rId114" Type="http://schemas.openxmlformats.org/officeDocument/2006/relationships/hyperlink" Target="http://cbssports.com/" TargetMode="External"/><Relationship Id="rId461" Type="http://schemas.openxmlformats.org/officeDocument/2006/relationships/hyperlink" Target="http://nypost.com/" TargetMode="External"/><Relationship Id="rId559" Type="http://schemas.openxmlformats.org/officeDocument/2006/relationships/hyperlink" Target="http://slickdeals.net/" TargetMode="External"/><Relationship Id="rId198" Type="http://schemas.openxmlformats.org/officeDocument/2006/relationships/hyperlink" Target="http://ebay.com/" TargetMode="External"/><Relationship Id="rId321" Type="http://schemas.openxmlformats.org/officeDocument/2006/relationships/hyperlink" Target="http://m.timesofindia.com/" TargetMode="External"/><Relationship Id="rId419" Type="http://schemas.openxmlformats.org/officeDocument/2006/relationships/hyperlink" Target="http://msn.com/" TargetMode="External"/><Relationship Id="rId626" Type="http://schemas.openxmlformats.org/officeDocument/2006/relationships/hyperlink" Target="http://weather.com/" TargetMode="External"/><Relationship Id="rId265" Type="http://schemas.openxmlformats.org/officeDocument/2006/relationships/hyperlink" Target="http://funnyand.com/" TargetMode="External"/><Relationship Id="rId472" Type="http://schemas.openxmlformats.org/officeDocument/2006/relationships/hyperlink" Target="http://outlook.live.com/" TargetMode="External"/><Relationship Id="rId125" Type="http://schemas.openxmlformats.org/officeDocument/2006/relationships/hyperlink" Target="http://classmates.com/" TargetMode="External"/><Relationship Id="rId332" Type="http://schemas.openxmlformats.org/officeDocument/2006/relationships/hyperlink" Target="http://mail.aol.com/" TargetMode="External"/><Relationship Id="rId637" Type="http://schemas.openxmlformats.org/officeDocument/2006/relationships/hyperlink" Target="http://weather.com/" TargetMode="External"/><Relationship Id="rId276" Type="http://schemas.openxmlformats.org/officeDocument/2006/relationships/hyperlink" Target="http://greedyfinance.com/" TargetMode="External"/><Relationship Id="rId483" Type="http://schemas.openxmlformats.org/officeDocument/2006/relationships/hyperlink" Target="http://pandora.com/" TargetMode="External"/><Relationship Id="rId690" Type="http://schemas.openxmlformats.org/officeDocument/2006/relationships/hyperlink" Target="http://yahoo.com/" TargetMode="External"/><Relationship Id="rId704" Type="http://schemas.openxmlformats.org/officeDocument/2006/relationships/hyperlink" Target="http://yahoo.com/" TargetMode="External"/><Relationship Id="rId40" Type="http://schemas.openxmlformats.org/officeDocument/2006/relationships/hyperlink" Target="http://autotrader.com/" TargetMode="External"/><Relationship Id="rId136" Type="http://schemas.openxmlformats.org/officeDocument/2006/relationships/hyperlink" Target="http://cnn.com/" TargetMode="External"/><Relationship Id="rId343" Type="http://schemas.openxmlformats.org/officeDocument/2006/relationships/hyperlink" Target="http://mail.aol.com/" TargetMode="External"/><Relationship Id="rId550" Type="http://schemas.openxmlformats.org/officeDocument/2006/relationships/hyperlink" Target="http://signin.ebay.com/" TargetMode="External"/><Relationship Id="rId203" Type="http://schemas.openxmlformats.org/officeDocument/2006/relationships/hyperlink" Target="http://espn.com/" TargetMode="External"/><Relationship Id="rId648" Type="http://schemas.openxmlformats.org/officeDocument/2006/relationships/hyperlink" Target="http://weather.com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poshland.com/" TargetMode="External"/><Relationship Id="rId21" Type="http://schemas.openxmlformats.org/officeDocument/2006/relationships/hyperlink" Target="http://outlook.live.com/" TargetMode="External"/><Relationship Id="rId42" Type="http://schemas.openxmlformats.org/officeDocument/2006/relationships/hyperlink" Target="http://ranker.com/" TargetMode="External"/><Relationship Id="rId63" Type="http://schemas.openxmlformats.org/officeDocument/2006/relationships/hyperlink" Target="http://dinneratthezoo.com/" TargetMode="External"/><Relationship Id="rId84" Type="http://schemas.openxmlformats.org/officeDocument/2006/relationships/hyperlink" Target="http://activebeat.com/" TargetMode="External"/><Relationship Id="rId138" Type="http://schemas.openxmlformats.org/officeDocument/2006/relationships/hyperlink" Target="http://buzzfeed.com/" TargetMode="External"/><Relationship Id="rId159" Type="http://schemas.openxmlformats.org/officeDocument/2006/relationships/hyperlink" Target="http://foxnews.com/" TargetMode="External"/><Relationship Id="rId170" Type="http://schemas.openxmlformats.org/officeDocument/2006/relationships/hyperlink" Target="http://topclassactions.com/" TargetMode="External"/><Relationship Id="rId191" Type="http://schemas.openxmlformats.org/officeDocument/2006/relationships/hyperlink" Target="http://livescience.com/" TargetMode="External"/><Relationship Id="rId205" Type="http://schemas.openxmlformats.org/officeDocument/2006/relationships/hyperlink" Target="http://nba.com/" TargetMode="External"/><Relationship Id="rId226" Type="http://schemas.openxmlformats.org/officeDocument/2006/relationships/hyperlink" Target="http://my.earthlink.net/" TargetMode="External"/><Relationship Id="rId107" Type="http://schemas.openxmlformats.org/officeDocument/2006/relationships/hyperlink" Target="http://bridesblush.com/" TargetMode="External"/><Relationship Id="rId11" Type="http://schemas.openxmlformats.org/officeDocument/2006/relationships/hyperlink" Target="http://dafont.com/" TargetMode="External"/><Relationship Id="rId32" Type="http://schemas.openxmlformats.org/officeDocument/2006/relationships/hyperlink" Target="http://behindthevoiceactors.com/" TargetMode="External"/><Relationship Id="rId53" Type="http://schemas.openxmlformats.org/officeDocument/2006/relationships/hyperlink" Target="http://greedyfinance.com/" TargetMode="External"/><Relationship Id="rId74" Type="http://schemas.openxmlformats.org/officeDocument/2006/relationships/hyperlink" Target="http://gamingbible.com/" TargetMode="External"/><Relationship Id="rId128" Type="http://schemas.openxmlformats.org/officeDocument/2006/relationships/hyperlink" Target="http://fox59.com/" TargetMode="External"/><Relationship Id="rId149" Type="http://schemas.openxmlformats.org/officeDocument/2006/relationships/hyperlink" Target="http://billboard.com/" TargetMode="External"/><Relationship Id="rId5" Type="http://schemas.openxmlformats.org/officeDocument/2006/relationships/hyperlink" Target="http://carscoops.com/" TargetMode="External"/><Relationship Id="rId95" Type="http://schemas.openxmlformats.org/officeDocument/2006/relationships/hyperlink" Target="http://womenshealthmag.com/" TargetMode="External"/><Relationship Id="rId160" Type="http://schemas.openxmlformats.org/officeDocument/2006/relationships/hyperlink" Target="http://heraldweekly.com/" TargetMode="External"/><Relationship Id="rId181" Type="http://schemas.openxmlformats.org/officeDocument/2006/relationships/hyperlink" Target="http://redfin.com/" TargetMode="External"/><Relationship Id="rId216" Type="http://schemas.openxmlformats.org/officeDocument/2006/relationships/hyperlink" Target="http://flightaware.com/" TargetMode="External"/><Relationship Id="rId22" Type="http://schemas.openxmlformats.org/officeDocument/2006/relationships/hyperlink" Target="http://a-z-animals.com/" TargetMode="External"/><Relationship Id="rId43" Type="http://schemas.openxmlformats.org/officeDocument/2006/relationships/hyperlink" Target="http://rollingstone.com/" TargetMode="External"/><Relationship Id="rId64" Type="http://schemas.openxmlformats.org/officeDocument/2006/relationships/hyperlink" Target="http://healthyrecipesblogs.com/" TargetMode="External"/><Relationship Id="rId118" Type="http://schemas.openxmlformats.org/officeDocument/2006/relationships/hyperlink" Target="http://thehulltruth.com/" TargetMode="External"/><Relationship Id="rId139" Type="http://schemas.openxmlformats.org/officeDocument/2006/relationships/hyperlink" Target="http://editorsnation.com/" TargetMode="External"/><Relationship Id="rId85" Type="http://schemas.openxmlformats.org/officeDocument/2006/relationships/hyperlink" Target="http://dailybee.com/" TargetMode="External"/><Relationship Id="rId150" Type="http://schemas.openxmlformats.org/officeDocument/2006/relationships/hyperlink" Target="http://pandora.com/" TargetMode="External"/><Relationship Id="rId171" Type="http://schemas.openxmlformats.org/officeDocument/2006/relationships/hyperlink" Target="http://usatoday.com/" TargetMode="External"/><Relationship Id="rId192" Type="http://schemas.openxmlformats.org/officeDocument/2006/relationships/hyperlink" Target="http://phys.org/" TargetMode="External"/><Relationship Id="rId206" Type="http://schemas.openxmlformats.org/officeDocument/2006/relationships/hyperlink" Target="http://nbcsports.com/" TargetMode="External"/><Relationship Id="rId227" Type="http://schemas.openxmlformats.org/officeDocument/2006/relationships/hyperlink" Target="http://travelerdreams.com/" TargetMode="External"/><Relationship Id="rId12" Type="http://schemas.openxmlformats.org/officeDocument/2006/relationships/hyperlink" Target="http://forbes.com/" TargetMode="External"/><Relationship Id="rId33" Type="http://schemas.openxmlformats.org/officeDocument/2006/relationships/hyperlink" Target="http://dailymail.co.uk/tvshowbiz" TargetMode="External"/><Relationship Id="rId108" Type="http://schemas.openxmlformats.org/officeDocument/2006/relationships/hyperlink" Target="http://culinaryhill.com/" TargetMode="External"/><Relationship Id="rId129" Type="http://schemas.openxmlformats.org/officeDocument/2006/relationships/hyperlink" Target="http://miamiherald.com/" TargetMode="External"/><Relationship Id="rId54" Type="http://schemas.openxmlformats.org/officeDocument/2006/relationships/hyperlink" Target="http://investing.com/" TargetMode="External"/><Relationship Id="rId75" Type="http://schemas.openxmlformats.org/officeDocument/2006/relationships/hyperlink" Target="http://icy-veins.com/" TargetMode="External"/><Relationship Id="rId96" Type="http://schemas.openxmlformats.org/officeDocument/2006/relationships/hyperlink" Target="http://historyallday.com/" TargetMode="External"/><Relationship Id="rId140" Type="http://schemas.openxmlformats.org/officeDocument/2006/relationships/hyperlink" Target="http://msn.com/" TargetMode="External"/><Relationship Id="rId161" Type="http://schemas.openxmlformats.org/officeDocument/2006/relationships/hyperlink" Target="http://hindustantimes.com/" TargetMode="External"/><Relationship Id="rId182" Type="http://schemas.openxmlformats.org/officeDocument/2006/relationships/hyperlink" Target="http://rent.com/" TargetMode="External"/><Relationship Id="rId217" Type="http://schemas.openxmlformats.org/officeDocument/2006/relationships/hyperlink" Target="http://macrumors.com/" TargetMode="External"/><Relationship Id="rId6" Type="http://schemas.openxmlformats.org/officeDocument/2006/relationships/hyperlink" Target="http://jdpower.com/" TargetMode="External"/><Relationship Id="rId23" Type="http://schemas.openxmlformats.org/officeDocument/2006/relationships/hyperlink" Target="http://britannica.com/" TargetMode="External"/><Relationship Id="rId119" Type="http://schemas.openxmlformats.org/officeDocument/2006/relationships/hyperlink" Target="http://therighthairstyles.com/" TargetMode="External"/><Relationship Id="rId44" Type="http://schemas.openxmlformats.org/officeDocument/2006/relationships/hyperlink" Target="http://screenrant.com/" TargetMode="External"/><Relationship Id="rId65" Type="http://schemas.openxmlformats.org/officeDocument/2006/relationships/hyperlink" Target="http://sallysbakingaddiction.com/" TargetMode="External"/><Relationship Id="rId86" Type="http://schemas.openxmlformats.org/officeDocument/2006/relationships/hyperlink" Target="http://doctoreport.com/" TargetMode="External"/><Relationship Id="rId130" Type="http://schemas.openxmlformats.org/officeDocument/2006/relationships/hyperlink" Target="http://nbcchicago.com/" TargetMode="External"/><Relationship Id="rId151" Type="http://schemas.openxmlformats.org/officeDocument/2006/relationships/hyperlink" Target="http://abcnews.go.com/" TargetMode="External"/><Relationship Id="rId172" Type="http://schemas.openxmlformats.org/officeDocument/2006/relationships/hyperlink" Target="http://usnews.com/" TargetMode="External"/><Relationship Id="rId193" Type="http://schemas.openxmlformats.org/officeDocument/2006/relationships/hyperlink" Target="http://sciencealert.com/" TargetMode="External"/><Relationship Id="rId207" Type="http://schemas.openxmlformats.org/officeDocument/2006/relationships/hyperlink" Target="http://si.com/" TargetMode="External"/><Relationship Id="rId228" Type="http://schemas.openxmlformats.org/officeDocument/2006/relationships/hyperlink" Target="http://tripadvisor.com/" TargetMode="External"/><Relationship Id="rId13" Type="http://schemas.openxmlformats.org/officeDocument/2006/relationships/hyperlink" Target="http://fortune.com/" TargetMode="External"/><Relationship Id="rId109" Type="http://schemas.openxmlformats.org/officeDocument/2006/relationships/hyperlink" Target="http://culturess.com/" TargetMode="External"/><Relationship Id="rId34" Type="http://schemas.openxmlformats.org/officeDocument/2006/relationships/hyperlink" Target="http://eonline.com/" TargetMode="External"/><Relationship Id="rId55" Type="http://schemas.openxmlformats.org/officeDocument/2006/relationships/hyperlink" Target="http://investmentguru.com/" TargetMode="External"/><Relationship Id="rId76" Type="http://schemas.openxmlformats.org/officeDocument/2006/relationships/hyperlink" Target="http://ign.com/" TargetMode="External"/><Relationship Id="rId97" Type="http://schemas.openxmlformats.org/officeDocument/2006/relationships/hyperlink" Target="http://historycollection.com/" TargetMode="External"/><Relationship Id="rId120" Type="http://schemas.openxmlformats.org/officeDocument/2006/relationships/hyperlink" Target="http://yachtworld.com/" TargetMode="External"/><Relationship Id="rId141" Type="http://schemas.openxmlformats.org/officeDocument/2006/relationships/hyperlink" Target="http://my.yahoo.com/" TargetMode="External"/><Relationship Id="rId7" Type="http://schemas.openxmlformats.org/officeDocument/2006/relationships/hyperlink" Target="http://kbb.com/" TargetMode="External"/><Relationship Id="rId162" Type="http://schemas.openxmlformats.org/officeDocument/2006/relationships/hyperlink" Target="http://m.timesofindia.com/" TargetMode="External"/><Relationship Id="rId183" Type="http://schemas.openxmlformats.org/officeDocument/2006/relationships/hyperlink" Target="http://zillow.com/" TargetMode="External"/><Relationship Id="rId218" Type="http://schemas.openxmlformats.org/officeDocument/2006/relationships/hyperlink" Target="http://mapquest.com/" TargetMode="External"/><Relationship Id="rId24" Type="http://schemas.openxmlformats.org/officeDocument/2006/relationships/hyperlink" Target="http://calculator.net/" TargetMode="External"/><Relationship Id="rId45" Type="http://schemas.openxmlformats.org/officeDocument/2006/relationships/hyperlink" Target="http://sneakertoast.com/" TargetMode="External"/><Relationship Id="rId66" Type="http://schemas.openxmlformats.org/officeDocument/2006/relationships/hyperlink" Target="http://tasteofhome.com/" TargetMode="External"/><Relationship Id="rId87" Type="http://schemas.openxmlformats.org/officeDocument/2006/relationships/hyperlink" Target="http://drugs.com/" TargetMode="External"/><Relationship Id="rId110" Type="http://schemas.openxmlformats.org/officeDocument/2006/relationships/hyperlink" Target="http://daily-choices.com/" TargetMode="External"/><Relationship Id="rId131" Type="http://schemas.openxmlformats.org/officeDocument/2006/relationships/hyperlink" Target="http://nbcdfw.com/" TargetMode="External"/><Relationship Id="rId152" Type="http://schemas.openxmlformats.org/officeDocument/2006/relationships/hyperlink" Target="http://apnews.com/" TargetMode="External"/><Relationship Id="rId173" Type="http://schemas.openxmlformats.org/officeDocument/2006/relationships/hyperlink" Target="http://washingtonpost.com/" TargetMode="External"/><Relationship Id="rId194" Type="http://schemas.openxmlformats.org/officeDocument/2006/relationships/hyperlink" Target="http://sciencesensei.com/" TargetMode="External"/><Relationship Id="rId208" Type="http://schemas.openxmlformats.org/officeDocument/2006/relationships/hyperlink" Target="http://sportpirate.com/" TargetMode="External"/><Relationship Id="rId229" Type="http://schemas.openxmlformats.org/officeDocument/2006/relationships/hyperlink" Target="http://whatismyipaddress.com/" TargetMode="External"/><Relationship Id="rId14" Type="http://schemas.openxmlformats.org/officeDocument/2006/relationships/hyperlink" Target="http://foxbusiness.com/" TargetMode="External"/><Relationship Id="rId35" Type="http://schemas.openxmlformats.org/officeDocument/2006/relationships/hyperlink" Target="http://ew.com/" TargetMode="External"/><Relationship Id="rId56" Type="http://schemas.openxmlformats.org/officeDocument/2006/relationships/hyperlink" Target="http://investopedia.com/" TargetMode="External"/><Relationship Id="rId77" Type="http://schemas.openxmlformats.org/officeDocument/2006/relationships/hyperlink" Target="http://maxroll.gg/" TargetMode="External"/><Relationship Id="rId100" Type="http://schemas.openxmlformats.org/officeDocument/2006/relationships/hyperlink" Target="http://allrecipes.com/" TargetMode="External"/><Relationship Id="rId8" Type="http://schemas.openxmlformats.org/officeDocument/2006/relationships/hyperlink" Target="http://motor-junkie.com/" TargetMode="External"/><Relationship Id="rId98" Type="http://schemas.openxmlformats.org/officeDocument/2006/relationships/hyperlink" Target="http://cheezburger.com/" TargetMode="External"/><Relationship Id="rId121" Type="http://schemas.openxmlformats.org/officeDocument/2006/relationships/hyperlink" Target="http://yourdailysportfix.com/" TargetMode="External"/><Relationship Id="rId142" Type="http://schemas.openxmlformats.org/officeDocument/2006/relationships/hyperlink" Target="http://mydailymagazine.com/" TargetMode="External"/><Relationship Id="rId163" Type="http://schemas.openxmlformats.org/officeDocument/2006/relationships/hyperlink" Target="http://news.yahoo.com/" TargetMode="External"/><Relationship Id="rId184" Type="http://schemas.openxmlformats.org/officeDocument/2006/relationships/hyperlink" Target="http://merriam-webster.com/" TargetMode="External"/><Relationship Id="rId219" Type="http://schemas.openxmlformats.org/officeDocument/2006/relationships/hyperlink" Target="http://omnicalculator.com/" TargetMode="External"/><Relationship Id="rId230" Type="http://schemas.openxmlformats.org/officeDocument/2006/relationships/hyperlink" Target="http://accuweather.com/" TargetMode="External"/><Relationship Id="rId25" Type="http://schemas.openxmlformats.org/officeDocument/2006/relationships/hyperlink" Target="http://citationmachine.net/" TargetMode="External"/><Relationship Id="rId46" Type="http://schemas.openxmlformats.org/officeDocument/2006/relationships/hyperlink" Target="http://soaps.sheknows.com/" TargetMode="External"/><Relationship Id="rId67" Type="http://schemas.openxmlformats.org/officeDocument/2006/relationships/hyperlink" Target="http://tastesbetterfromscratch.com/" TargetMode="External"/><Relationship Id="rId116" Type="http://schemas.openxmlformats.org/officeDocument/2006/relationships/hyperlink" Target="http://lensvid.com/" TargetMode="External"/><Relationship Id="rId137" Type="http://schemas.openxmlformats.org/officeDocument/2006/relationships/hyperlink" Target="http://aol.com/" TargetMode="External"/><Relationship Id="rId158" Type="http://schemas.openxmlformats.org/officeDocument/2006/relationships/hyperlink" Target="http://factable.com/" TargetMode="External"/><Relationship Id="rId20" Type="http://schemas.openxmlformats.org/officeDocument/2006/relationships/hyperlink" Target="http://mail.yahoo.com/" TargetMode="External"/><Relationship Id="rId41" Type="http://schemas.openxmlformats.org/officeDocument/2006/relationships/hyperlink" Target="http://people.com/" TargetMode="External"/><Relationship Id="rId62" Type="http://schemas.openxmlformats.org/officeDocument/2006/relationships/hyperlink" Target="http://chocolatecoveredkatie.com/" TargetMode="External"/><Relationship Id="rId83" Type="http://schemas.openxmlformats.org/officeDocument/2006/relationships/hyperlink" Target="http://zone.msn.com/" TargetMode="External"/><Relationship Id="rId88" Type="http://schemas.openxmlformats.org/officeDocument/2006/relationships/hyperlink" Target="http://health.usnews.com/" TargetMode="External"/><Relationship Id="rId111" Type="http://schemas.openxmlformats.org/officeDocument/2006/relationships/hyperlink" Target="http://femanin.com/" TargetMode="External"/><Relationship Id="rId132" Type="http://schemas.openxmlformats.org/officeDocument/2006/relationships/hyperlink" Target="http://nbcmiami.com/" TargetMode="External"/><Relationship Id="rId153" Type="http://schemas.openxmlformats.org/officeDocument/2006/relationships/hyperlink" Target="http://bbc.com/" TargetMode="External"/><Relationship Id="rId174" Type="http://schemas.openxmlformats.org/officeDocument/2006/relationships/hyperlink" Target="http://wsj.com/" TargetMode="External"/><Relationship Id="rId179" Type="http://schemas.openxmlformats.org/officeDocument/2006/relationships/hyperlink" Target="http://dictionary.com/" TargetMode="External"/><Relationship Id="rId195" Type="http://schemas.openxmlformats.org/officeDocument/2006/relationships/hyperlink" Target="http://scitechdaily.com/" TargetMode="External"/><Relationship Id="rId209" Type="http://schemas.openxmlformats.org/officeDocument/2006/relationships/hyperlink" Target="http://sports.yahoo.com/" TargetMode="External"/><Relationship Id="rId190" Type="http://schemas.openxmlformats.org/officeDocument/2006/relationships/hyperlink" Target="http://iflscience.com/" TargetMode="External"/><Relationship Id="rId204" Type="http://schemas.openxmlformats.org/officeDocument/2006/relationships/hyperlink" Target="http://mlb.com/" TargetMode="External"/><Relationship Id="rId220" Type="http://schemas.openxmlformats.org/officeDocument/2006/relationships/hyperlink" Target="http://techradar.com/" TargetMode="External"/><Relationship Id="rId225" Type="http://schemas.openxmlformats.org/officeDocument/2006/relationships/hyperlink" Target="http://cheapoair.com/" TargetMode="External"/><Relationship Id="rId15" Type="http://schemas.openxmlformats.org/officeDocument/2006/relationships/hyperlink" Target="http://dailydot.com/" TargetMode="External"/><Relationship Id="rId36" Type="http://schemas.openxmlformats.org/officeDocument/2006/relationships/hyperlink" Target="http://factinate.com/" TargetMode="External"/><Relationship Id="rId57" Type="http://schemas.openxmlformats.org/officeDocument/2006/relationships/hyperlink" Target="http://kiplinger.com/" TargetMode="External"/><Relationship Id="rId106" Type="http://schemas.openxmlformats.org/officeDocument/2006/relationships/hyperlink" Target="http://boxrox.com/" TargetMode="External"/><Relationship Id="rId127" Type="http://schemas.openxmlformats.org/officeDocument/2006/relationships/hyperlink" Target="http://firstcoastnews.com/" TargetMode="External"/><Relationship Id="rId10" Type="http://schemas.openxmlformats.org/officeDocument/2006/relationships/hyperlink" Target="http://businessinsider.com/" TargetMode="External"/><Relationship Id="rId31" Type="http://schemas.openxmlformats.org/officeDocument/2006/relationships/hyperlink" Target="http://bestbuy.com/" TargetMode="External"/><Relationship Id="rId52" Type="http://schemas.openxmlformats.org/officeDocument/2006/relationships/hyperlink" Target="http://finviz.com/" TargetMode="External"/><Relationship Id="rId73" Type="http://schemas.openxmlformats.org/officeDocument/2006/relationships/hyperlink" Target="http://gamespot.com/" TargetMode="External"/><Relationship Id="rId78" Type="http://schemas.openxmlformats.org/officeDocument/2006/relationships/hyperlink" Target="http://microsoftcasualgames.com/" TargetMode="External"/><Relationship Id="rId94" Type="http://schemas.openxmlformats.org/officeDocument/2006/relationships/hyperlink" Target="http://webmd.com/" TargetMode="External"/><Relationship Id="rId99" Type="http://schemas.openxmlformats.org/officeDocument/2006/relationships/hyperlink" Target="http://funnyand.com/" TargetMode="External"/><Relationship Id="rId101" Type="http://schemas.openxmlformats.org/officeDocument/2006/relationships/hyperlink" Target="http://bleacherbreaker.com/" TargetMode="External"/><Relationship Id="rId122" Type="http://schemas.openxmlformats.org/officeDocument/2006/relationships/hyperlink" Target="http://yourroyals.com/" TargetMode="External"/><Relationship Id="rId143" Type="http://schemas.openxmlformats.org/officeDocument/2006/relationships/hyperlink" Target="http://newsharper.com/" TargetMode="External"/><Relationship Id="rId148" Type="http://schemas.openxmlformats.org/officeDocument/2006/relationships/hyperlink" Target="http://yahoo.com/" TargetMode="External"/><Relationship Id="rId164" Type="http://schemas.openxmlformats.org/officeDocument/2006/relationships/hyperlink" Target="http://npr.org/" TargetMode="External"/><Relationship Id="rId169" Type="http://schemas.openxmlformats.org/officeDocument/2006/relationships/hyperlink" Target="http://semana.com/" TargetMode="External"/><Relationship Id="rId185" Type="http://schemas.openxmlformats.org/officeDocument/2006/relationships/hyperlink" Target="http://merriam-webster.com/dictionary" TargetMode="External"/><Relationship Id="rId4" Type="http://schemas.openxmlformats.org/officeDocument/2006/relationships/hyperlink" Target="http://cars.com/" TargetMode="External"/><Relationship Id="rId9" Type="http://schemas.openxmlformats.org/officeDocument/2006/relationships/hyperlink" Target="http://repairlinkshop.com/" TargetMode="External"/><Relationship Id="rId180" Type="http://schemas.openxmlformats.org/officeDocument/2006/relationships/hyperlink" Target="http://realtor.com/" TargetMode="External"/><Relationship Id="rId210" Type="http://schemas.openxmlformats.org/officeDocument/2006/relationships/hyperlink" Target="http://usssa.com/" TargetMode="External"/><Relationship Id="rId215" Type="http://schemas.openxmlformats.org/officeDocument/2006/relationships/hyperlink" Target="http://www.digitalturbine.com/" TargetMode="External"/><Relationship Id="rId26" Type="http://schemas.openxmlformats.org/officeDocument/2006/relationships/hyperlink" Target="http://geeksforgeeks.org/" TargetMode="External"/><Relationship Id="rId231" Type="http://schemas.openxmlformats.org/officeDocument/2006/relationships/hyperlink" Target="http://weather.com/" TargetMode="External"/><Relationship Id="rId47" Type="http://schemas.openxmlformats.org/officeDocument/2006/relationships/hyperlink" Target="http://upworthy.com/" TargetMode="External"/><Relationship Id="rId68" Type="http://schemas.openxmlformats.org/officeDocument/2006/relationships/hyperlink" Target="http://thebigmansworld.com/" TargetMode="External"/><Relationship Id="rId89" Type="http://schemas.openxmlformats.org/officeDocument/2006/relationships/hyperlink" Target="http://healthline.com/" TargetMode="External"/><Relationship Id="rId112" Type="http://schemas.openxmlformats.org/officeDocument/2006/relationships/hyperlink" Target="http://gameofglam.com/" TargetMode="External"/><Relationship Id="rId133" Type="http://schemas.openxmlformats.org/officeDocument/2006/relationships/hyperlink" Target="http://nbcnews.com/" TargetMode="External"/><Relationship Id="rId154" Type="http://schemas.openxmlformats.org/officeDocument/2006/relationships/hyperlink" Target="http://cbsnews.com/" TargetMode="External"/><Relationship Id="rId175" Type="http://schemas.openxmlformats.org/officeDocument/2006/relationships/hyperlink" Target="http://doodle.com/" TargetMode="External"/><Relationship Id="rId196" Type="http://schemas.openxmlformats.org/officeDocument/2006/relationships/hyperlink" Target="http://classmates.com/" TargetMode="External"/><Relationship Id="rId200" Type="http://schemas.openxmlformats.org/officeDocument/2006/relationships/hyperlink" Target="http://espn.com/" TargetMode="External"/><Relationship Id="rId16" Type="http://schemas.openxmlformats.org/officeDocument/2006/relationships/hyperlink" Target="http://evite.com/" TargetMode="External"/><Relationship Id="rId221" Type="http://schemas.openxmlformats.org/officeDocument/2006/relationships/hyperlink" Target="http://tomsguide.com/" TargetMode="External"/><Relationship Id="rId37" Type="http://schemas.openxmlformats.org/officeDocument/2006/relationships/hyperlink" Target="http://fandom.com/" TargetMode="External"/><Relationship Id="rId58" Type="http://schemas.openxmlformats.org/officeDocument/2006/relationships/hyperlink" Target="http://lotterypost.com/" TargetMode="External"/><Relationship Id="rId79" Type="http://schemas.openxmlformats.org/officeDocument/2006/relationships/hyperlink" Target="http://seedsgames.com/" TargetMode="External"/><Relationship Id="rId102" Type="http://schemas.openxmlformats.org/officeDocument/2006/relationships/hyperlink" Target="http://dmv.org/" TargetMode="External"/><Relationship Id="rId123" Type="http://schemas.openxmlformats.org/officeDocument/2006/relationships/hyperlink" Target="http://ajc.com/" TargetMode="External"/><Relationship Id="rId144" Type="http://schemas.openxmlformats.org/officeDocument/2006/relationships/hyperlink" Target="http://newsmemory.com/" TargetMode="External"/><Relationship Id="rId90" Type="http://schemas.openxmlformats.org/officeDocument/2006/relationships/hyperlink" Target="http://mayoclinic.org/" TargetMode="External"/><Relationship Id="rId165" Type="http://schemas.openxmlformats.org/officeDocument/2006/relationships/hyperlink" Target="http://nypost.com/" TargetMode="External"/><Relationship Id="rId186" Type="http://schemas.openxmlformats.org/officeDocument/2006/relationships/hyperlink" Target="http://thesaurus.com/" TargetMode="External"/><Relationship Id="rId211" Type="http://schemas.openxmlformats.org/officeDocument/2006/relationships/hyperlink" Target="http://wizofawes.com/" TargetMode="External"/><Relationship Id="rId232" Type="http://schemas.openxmlformats.org/officeDocument/2006/relationships/hyperlink" Target="http://wunderground.com/" TargetMode="External"/><Relationship Id="rId27" Type="http://schemas.openxmlformats.org/officeDocument/2006/relationships/hyperlink" Target="http://greatschools.org/" TargetMode="External"/><Relationship Id="rId48" Type="http://schemas.openxmlformats.org/officeDocument/2006/relationships/hyperlink" Target="http://alotfinance.com/" TargetMode="External"/><Relationship Id="rId69" Type="http://schemas.openxmlformats.org/officeDocument/2006/relationships/hyperlink" Target="http://thesaltymarshmallow.com/" TargetMode="External"/><Relationship Id="rId113" Type="http://schemas.openxmlformats.org/officeDocument/2006/relationships/hyperlink" Target="http://homeaddict.io/" TargetMode="External"/><Relationship Id="rId134" Type="http://schemas.openxmlformats.org/officeDocument/2006/relationships/hyperlink" Target="http://todaysnyc.com/" TargetMode="External"/><Relationship Id="rId80" Type="http://schemas.openxmlformats.org/officeDocument/2006/relationships/hyperlink" Target="http://sporcle.com/" TargetMode="External"/><Relationship Id="rId155" Type="http://schemas.openxmlformats.org/officeDocument/2006/relationships/hyperlink" Target="http://cnn.com/" TargetMode="External"/><Relationship Id="rId176" Type="http://schemas.openxmlformats.org/officeDocument/2006/relationships/hyperlink" Target="http://signupgenius.com/" TargetMode="External"/><Relationship Id="rId197" Type="http://schemas.openxmlformats.org/officeDocument/2006/relationships/hyperlink" Target="http://baseball-reference.com/" TargetMode="External"/><Relationship Id="rId201" Type="http://schemas.openxmlformats.org/officeDocument/2006/relationships/hyperlink" Target="http://essentiallysports.com/" TargetMode="External"/><Relationship Id="rId222" Type="http://schemas.openxmlformats.org/officeDocument/2006/relationships/hyperlink" Target="http://uscellular.com/" TargetMode="External"/><Relationship Id="rId17" Type="http://schemas.openxmlformats.org/officeDocument/2006/relationships/hyperlink" Target="http://ebay.com/" TargetMode="External"/><Relationship Id="rId38" Type="http://schemas.openxmlformats.org/officeDocument/2006/relationships/hyperlink" Target="http://fandomwire.com/" TargetMode="External"/><Relationship Id="rId59" Type="http://schemas.openxmlformats.org/officeDocument/2006/relationships/hyperlink" Target="http://moneyppl.com/" TargetMode="External"/><Relationship Id="rId103" Type="http://schemas.openxmlformats.org/officeDocument/2006/relationships/hyperlink" Target="http://findagrave.com/" TargetMode="External"/><Relationship Id="rId124" Type="http://schemas.openxmlformats.org/officeDocument/2006/relationships/hyperlink" Target="http://al.com/" TargetMode="External"/><Relationship Id="rId70" Type="http://schemas.openxmlformats.org/officeDocument/2006/relationships/hyperlink" Target="http://dexerto.com/" TargetMode="External"/><Relationship Id="rId91" Type="http://schemas.openxmlformats.org/officeDocument/2006/relationships/hyperlink" Target="http://medical-news.org/" TargetMode="External"/><Relationship Id="rId145" Type="http://schemas.openxmlformats.org/officeDocument/2006/relationships/hyperlink" Target="http://shareably.net/" TargetMode="External"/><Relationship Id="rId166" Type="http://schemas.openxmlformats.org/officeDocument/2006/relationships/hyperlink" Target="http://nytimes.com/" TargetMode="External"/><Relationship Id="rId187" Type="http://schemas.openxmlformats.org/officeDocument/2006/relationships/hyperlink" Target="http://timeanddate.com/" TargetMode="External"/><Relationship Id="rId1" Type="http://schemas.openxmlformats.org/officeDocument/2006/relationships/hyperlink" Target="http://autotrader.com/" TargetMode="External"/><Relationship Id="rId212" Type="http://schemas.openxmlformats.org/officeDocument/2006/relationships/hyperlink" Target="http://androidauthority.com/" TargetMode="External"/><Relationship Id="rId28" Type="http://schemas.openxmlformats.org/officeDocument/2006/relationships/hyperlink" Target="http://nsfas-applications.co.za/" TargetMode="External"/><Relationship Id="rId49" Type="http://schemas.openxmlformats.org/officeDocument/2006/relationships/hyperlink" Target="http://cnbc.com/" TargetMode="External"/><Relationship Id="rId114" Type="http://schemas.openxmlformats.org/officeDocument/2006/relationships/hyperlink" Target="http://homehacks.co/" TargetMode="External"/><Relationship Id="rId60" Type="http://schemas.openxmlformats.org/officeDocument/2006/relationships/hyperlink" Target="http://streetinsider.com/" TargetMode="External"/><Relationship Id="rId81" Type="http://schemas.openxmlformats.org/officeDocument/2006/relationships/hyperlink" Target="http://thegamer.com/" TargetMode="External"/><Relationship Id="rId135" Type="http://schemas.openxmlformats.org/officeDocument/2006/relationships/hyperlink" Target="http://wsmv.com/" TargetMode="External"/><Relationship Id="rId156" Type="http://schemas.openxmlformats.org/officeDocument/2006/relationships/hyperlink" Target="http://dailymail.co.uk/news" TargetMode="External"/><Relationship Id="rId177" Type="http://schemas.openxmlformats.org/officeDocument/2006/relationships/hyperlink" Target="http://slickdeals.net/" TargetMode="External"/><Relationship Id="rId198" Type="http://schemas.openxmlformats.org/officeDocument/2006/relationships/hyperlink" Target="http://baseball.fantasysports.yahoo.com/" TargetMode="External"/><Relationship Id="rId202" Type="http://schemas.openxmlformats.org/officeDocument/2006/relationships/hyperlink" Target="http://marca.com/" TargetMode="External"/><Relationship Id="rId223" Type="http://schemas.openxmlformats.org/officeDocument/2006/relationships/hyperlink" Target="http://zdnet.com/" TargetMode="External"/><Relationship Id="rId18" Type="http://schemas.openxmlformats.org/officeDocument/2006/relationships/hyperlink" Target="http://signin.ebay.com/" TargetMode="External"/><Relationship Id="rId39" Type="http://schemas.openxmlformats.org/officeDocument/2006/relationships/hyperlink" Target="http://insidethemagic.net/" TargetMode="External"/><Relationship Id="rId50" Type="http://schemas.openxmlformats.org/officeDocument/2006/relationships/hyperlink" Target="http://dailyhodl.com/" TargetMode="External"/><Relationship Id="rId104" Type="http://schemas.openxmlformats.org/officeDocument/2006/relationships/hyperlink" Target="http://reference.com/" TargetMode="External"/><Relationship Id="rId125" Type="http://schemas.openxmlformats.org/officeDocument/2006/relationships/hyperlink" Target="http://chicagotribune.com/" TargetMode="External"/><Relationship Id="rId146" Type="http://schemas.openxmlformats.org/officeDocument/2006/relationships/hyperlink" Target="http://taboolanews.com/" TargetMode="External"/><Relationship Id="rId167" Type="http://schemas.openxmlformats.org/officeDocument/2006/relationships/hyperlink" Target="http://politico.com/" TargetMode="External"/><Relationship Id="rId188" Type="http://schemas.openxmlformats.org/officeDocument/2006/relationships/hyperlink" Target="http://biblegateway.com/" TargetMode="External"/><Relationship Id="rId71" Type="http://schemas.openxmlformats.org/officeDocument/2006/relationships/hyperlink" Target="http://dotesports.com/" TargetMode="External"/><Relationship Id="rId92" Type="http://schemas.openxmlformats.org/officeDocument/2006/relationships/hyperlink" Target="http://medicalnewstoday.com/" TargetMode="External"/><Relationship Id="rId213" Type="http://schemas.openxmlformats.org/officeDocument/2006/relationships/hyperlink" Target="http://androidpolice.com/" TargetMode="External"/><Relationship Id="rId2" Type="http://schemas.openxmlformats.org/officeDocument/2006/relationships/hyperlink" Target="http://boattrader.com/" TargetMode="External"/><Relationship Id="rId29" Type="http://schemas.openxmlformats.org/officeDocument/2006/relationships/hyperlink" Target="http://w3schools.com/" TargetMode="External"/><Relationship Id="rId40" Type="http://schemas.openxmlformats.org/officeDocument/2006/relationships/hyperlink" Target="http://onechicagocenter.com/" TargetMode="External"/><Relationship Id="rId115" Type="http://schemas.openxmlformats.org/officeDocument/2006/relationships/hyperlink" Target="http://houseplans.net/" TargetMode="External"/><Relationship Id="rId136" Type="http://schemas.openxmlformats.org/officeDocument/2006/relationships/hyperlink" Target="http://wsvn.com/" TargetMode="External"/><Relationship Id="rId157" Type="http://schemas.openxmlformats.org/officeDocument/2006/relationships/hyperlink" Target="http://eenadu.net/" TargetMode="External"/><Relationship Id="rId178" Type="http://schemas.openxmlformats.org/officeDocument/2006/relationships/hyperlink" Target="http://thekrazycouponlady.com/" TargetMode="External"/><Relationship Id="rId61" Type="http://schemas.openxmlformats.org/officeDocument/2006/relationships/hyperlink" Target="http://thefinancechatter.com/" TargetMode="External"/><Relationship Id="rId82" Type="http://schemas.openxmlformats.org/officeDocument/2006/relationships/hyperlink" Target="http://wordunscrambler.me/" TargetMode="External"/><Relationship Id="rId199" Type="http://schemas.openxmlformats.org/officeDocument/2006/relationships/hyperlink" Target="http://clutchpoints.com/" TargetMode="External"/><Relationship Id="rId203" Type="http://schemas.openxmlformats.org/officeDocument/2006/relationships/hyperlink" Target="http://milb.com/" TargetMode="External"/><Relationship Id="rId19" Type="http://schemas.openxmlformats.org/officeDocument/2006/relationships/hyperlink" Target="http://mail.aol.com/" TargetMode="External"/><Relationship Id="rId224" Type="http://schemas.openxmlformats.org/officeDocument/2006/relationships/hyperlink" Target="http://att.yahoo.com/" TargetMode="External"/><Relationship Id="rId30" Type="http://schemas.openxmlformats.org/officeDocument/2006/relationships/hyperlink" Target="http://wikihow.com/" TargetMode="External"/><Relationship Id="rId105" Type="http://schemas.openxmlformats.org/officeDocument/2006/relationships/hyperlink" Target="http://yellowpages.com/" TargetMode="External"/><Relationship Id="rId126" Type="http://schemas.openxmlformats.org/officeDocument/2006/relationships/hyperlink" Target="http://commercialappeal.com/" TargetMode="External"/><Relationship Id="rId147" Type="http://schemas.openxmlformats.org/officeDocument/2006/relationships/hyperlink" Target="http://the-sun.com/" TargetMode="External"/><Relationship Id="rId168" Type="http://schemas.openxmlformats.org/officeDocument/2006/relationships/hyperlink" Target="http://reuters.com/" TargetMode="External"/><Relationship Id="rId51" Type="http://schemas.openxmlformats.org/officeDocument/2006/relationships/hyperlink" Target="http://finance.yahoo.com/" TargetMode="External"/><Relationship Id="rId72" Type="http://schemas.openxmlformats.org/officeDocument/2006/relationships/hyperlink" Target="http://gamerant.com/" TargetMode="External"/><Relationship Id="rId93" Type="http://schemas.openxmlformats.org/officeDocument/2006/relationships/hyperlink" Target="http://myfitnesspal.com/" TargetMode="External"/><Relationship Id="rId189" Type="http://schemas.openxmlformats.org/officeDocument/2006/relationships/hyperlink" Target="http://biblestudytools.com/" TargetMode="External"/><Relationship Id="rId3" Type="http://schemas.openxmlformats.org/officeDocument/2006/relationships/hyperlink" Target="http://cargurus.com/" TargetMode="External"/><Relationship Id="rId214" Type="http://schemas.openxmlformats.org/officeDocument/2006/relationships/hyperlink" Target="http://c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132.44140625" customWidth="1"/>
    <col min="2" max="2" width="11.33203125" customWidth="1"/>
    <col min="3" max="3" width="25.109375" customWidth="1"/>
    <col min="4" max="4" width="32.109375" customWidth="1"/>
    <col min="5" max="5" width="26.21875" customWidth="1"/>
    <col min="6" max="6" width="26.77734375" customWidth="1"/>
    <col min="7" max="7" width="20.33203125" customWidth="1"/>
    <col min="8" max="8" width="10.88671875" customWidth="1"/>
    <col min="9" max="9" width="5.88671875" customWidth="1"/>
    <col min="10" max="10" width="18.33203125" customWidth="1"/>
    <col min="11" max="11" width="20.44140625" customWidth="1"/>
    <col min="12" max="12" width="15.33203125" customWidth="1"/>
    <col min="13" max="13" width="10.77734375" customWidth="1"/>
  </cols>
  <sheetData>
    <row r="1" spans="1:26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12</v>
      </c>
      <c r="B2" s="4"/>
      <c r="C2" s="4" t="s">
        <v>13</v>
      </c>
      <c r="D2" s="4" t="s">
        <v>14</v>
      </c>
      <c r="E2" s="5" t="s">
        <v>15</v>
      </c>
      <c r="F2" s="4" t="s">
        <v>16</v>
      </c>
      <c r="G2" s="4" t="s">
        <v>17</v>
      </c>
      <c r="H2" s="4">
        <v>10524</v>
      </c>
      <c r="I2" s="4">
        <v>55</v>
      </c>
      <c r="J2" s="4">
        <v>7601</v>
      </c>
      <c r="K2" s="4">
        <v>10242</v>
      </c>
      <c r="L2" s="4">
        <v>11</v>
      </c>
      <c r="M2" s="4">
        <v>6136.1339019999996</v>
      </c>
      <c r="N2" s="4"/>
      <c r="O2" s="4"/>
      <c r="P2" s="4"/>
    </row>
    <row r="3" spans="1:26">
      <c r="A3" s="4" t="s">
        <v>18</v>
      </c>
      <c r="B3" s="4"/>
      <c r="C3" s="4" t="s">
        <v>19</v>
      </c>
      <c r="D3" s="4" t="s">
        <v>20</v>
      </c>
      <c r="E3" s="6" t="s">
        <v>21</v>
      </c>
      <c r="F3" s="4" t="s">
        <v>22</v>
      </c>
      <c r="G3" s="4" t="s">
        <v>23</v>
      </c>
      <c r="H3" s="4">
        <v>18324</v>
      </c>
      <c r="I3" s="4">
        <v>60</v>
      </c>
      <c r="J3" s="4">
        <v>3145</v>
      </c>
      <c r="K3" s="4">
        <v>13703</v>
      </c>
      <c r="L3" s="4">
        <v>8</v>
      </c>
      <c r="M3" s="4">
        <v>6996.2318379999997</v>
      </c>
      <c r="N3" s="4"/>
      <c r="O3" s="4"/>
      <c r="P3" s="4"/>
    </row>
    <row r="4" spans="1:26">
      <c r="A4" s="4" t="s">
        <v>24</v>
      </c>
      <c r="B4" s="4"/>
      <c r="C4" s="4" t="s">
        <v>13</v>
      </c>
      <c r="D4" s="4" t="s">
        <v>25</v>
      </c>
      <c r="E4" s="6" t="s">
        <v>26</v>
      </c>
      <c r="F4" s="4" t="s">
        <v>27</v>
      </c>
      <c r="G4" s="4" t="s">
        <v>23</v>
      </c>
      <c r="H4" s="4">
        <v>7862</v>
      </c>
      <c r="I4" s="4">
        <v>20</v>
      </c>
      <c r="J4" s="4">
        <v>2152</v>
      </c>
      <c r="K4" s="4">
        <v>6039</v>
      </c>
      <c r="L4" s="4">
        <v>2</v>
      </c>
      <c r="M4" s="4">
        <v>6506.4336869999997</v>
      </c>
      <c r="N4" s="4"/>
      <c r="O4" s="4"/>
      <c r="P4" s="4"/>
    </row>
    <row r="5" spans="1:26">
      <c r="A5" s="4" t="s">
        <v>28</v>
      </c>
      <c r="B5" s="4"/>
      <c r="C5" s="4" t="s">
        <v>29</v>
      </c>
      <c r="D5" s="4" t="s">
        <v>30</v>
      </c>
      <c r="E5" s="6" t="s">
        <v>26</v>
      </c>
      <c r="F5" s="4" t="s">
        <v>27</v>
      </c>
      <c r="G5" s="4" t="s">
        <v>23</v>
      </c>
      <c r="H5" s="4">
        <v>10501</v>
      </c>
      <c r="I5" s="4">
        <v>90</v>
      </c>
      <c r="J5" s="4">
        <v>4126</v>
      </c>
      <c r="K5" s="4">
        <v>7654</v>
      </c>
      <c r="L5" s="4">
        <v>8</v>
      </c>
      <c r="M5" s="4">
        <v>6244.5179209999997</v>
      </c>
      <c r="N5" s="4"/>
      <c r="O5" s="4"/>
      <c r="P5" s="4"/>
    </row>
    <row r="6" spans="1:26">
      <c r="A6" s="4" t="s">
        <v>31</v>
      </c>
      <c r="B6" s="4"/>
      <c r="C6" s="4" t="s">
        <v>29</v>
      </c>
      <c r="D6" s="4" t="s">
        <v>32</v>
      </c>
      <c r="E6" s="6" t="s">
        <v>26</v>
      </c>
      <c r="F6" s="4" t="s">
        <v>27</v>
      </c>
      <c r="G6" s="4" t="s">
        <v>17</v>
      </c>
      <c r="H6" s="4">
        <v>23156</v>
      </c>
      <c r="I6" s="4">
        <v>73</v>
      </c>
      <c r="J6" s="4">
        <v>4468</v>
      </c>
      <c r="K6" s="4">
        <v>18821</v>
      </c>
      <c r="L6" s="4">
        <v>15</v>
      </c>
      <c r="M6" s="4">
        <v>6173.4128899999996</v>
      </c>
      <c r="N6" s="4"/>
      <c r="O6" s="4"/>
      <c r="P6" s="4"/>
    </row>
    <row r="7" spans="1:26">
      <c r="A7" s="4" t="s">
        <v>33</v>
      </c>
      <c r="B7" s="4"/>
      <c r="C7" s="4" t="s">
        <v>29</v>
      </c>
      <c r="D7" s="4" t="s">
        <v>14</v>
      </c>
      <c r="E7" s="6" t="s">
        <v>26</v>
      </c>
      <c r="F7" s="4" t="s">
        <v>16</v>
      </c>
      <c r="G7" s="4" t="s">
        <v>23</v>
      </c>
      <c r="H7" s="4">
        <v>23711</v>
      </c>
      <c r="I7" s="4">
        <v>69</v>
      </c>
      <c r="J7" s="4">
        <v>4337</v>
      </c>
      <c r="K7" s="4">
        <v>17211</v>
      </c>
      <c r="L7" s="4">
        <v>8</v>
      </c>
      <c r="M7" s="4">
        <v>5740.9522189999998</v>
      </c>
      <c r="N7" s="4"/>
      <c r="O7" s="4"/>
      <c r="P7" s="4"/>
    </row>
    <row r="8" spans="1:26">
      <c r="A8" s="4" t="s">
        <v>34</v>
      </c>
      <c r="B8" s="4"/>
      <c r="C8" s="4" t="s">
        <v>13</v>
      </c>
      <c r="D8" s="4" t="s">
        <v>35</v>
      </c>
      <c r="E8" s="6" t="s">
        <v>26</v>
      </c>
      <c r="F8" s="4" t="s">
        <v>16</v>
      </c>
      <c r="G8" s="4" t="s">
        <v>23</v>
      </c>
      <c r="H8" s="4">
        <v>23965</v>
      </c>
      <c r="I8" s="4">
        <v>270</v>
      </c>
      <c r="J8" s="4">
        <v>13608</v>
      </c>
      <c r="K8" s="4">
        <v>21704</v>
      </c>
      <c r="L8" s="4">
        <v>12</v>
      </c>
      <c r="M8" s="4">
        <v>5706.8644169999998</v>
      </c>
      <c r="N8" s="4"/>
      <c r="O8" s="4"/>
      <c r="P8" s="4"/>
    </row>
    <row r="9" spans="1:26">
      <c r="A9" s="4" t="s">
        <v>36</v>
      </c>
      <c r="B9" s="4"/>
      <c r="C9" s="4" t="s">
        <v>29</v>
      </c>
      <c r="D9" s="4" t="s">
        <v>35</v>
      </c>
      <c r="E9" s="6" t="s">
        <v>26</v>
      </c>
      <c r="F9" s="4" t="s">
        <v>16</v>
      </c>
      <c r="G9" s="4" t="s">
        <v>23</v>
      </c>
      <c r="H9" s="4">
        <v>14730</v>
      </c>
      <c r="I9" s="4">
        <v>88</v>
      </c>
      <c r="J9" s="4">
        <v>1272</v>
      </c>
      <c r="K9" s="4">
        <v>12427</v>
      </c>
      <c r="L9" s="4">
        <v>3</v>
      </c>
      <c r="M9" s="4">
        <v>5190.5359980000003</v>
      </c>
      <c r="N9" s="4"/>
      <c r="O9" s="4"/>
      <c r="P9" s="4"/>
    </row>
    <row r="10" spans="1:26">
      <c r="A10" s="4" t="s">
        <v>37</v>
      </c>
      <c r="B10" s="4"/>
      <c r="C10" s="4" t="s">
        <v>38</v>
      </c>
      <c r="D10" s="4" t="s">
        <v>39</v>
      </c>
      <c r="E10" s="6" t="s">
        <v>26</v>
      </c>
      <c r="F10" s="4" t="s">
        <v>16</v>
      </c>
      <c r="G10" s="4" t="s">
        <v>23</v>
      </c>
      <c r="H10" s="4">
        <v>36863</v>
      </c>
      <c r="I10" s="4">
        <v>116</v>
      </c>
      <c r="J10" s="4">
        <v>3570</v>
      </c>
      <c r="K10" s="4">
        <v>29458</v>
      </c>
      <c r="L10" s="4">
        <v>15</v>
      </c>
      <c r="M10" s="4">
        <v>4752.8166849999998</v>
      </c>
      <c r="N10" s="4"/>
      <c r="O10" s="4"/>
      <c r="P10" s="4"/>
    </row>
    <row r="11" spans="1:26">
      <c r="A11" s="4" t="s">
        <v>40</v>
      </c>
      <c r="B11" s="4"/>
      <c r="C11" s="4" t="s">
        <v>29</v>
      </c>
      <c r="D11" s="4" t="s">
        <v>41</v>
      </c>
      <c r="E11" s="6" t="s">
        <v>26</v>
      </c>
      <c r="F11" s="4" t="s">
        <v>42</v>
      </c>
      <c r="G11" s="4" t="s">
        <v>23</v>
      </c>
      <c r="H11" s="4">
        <v>213699</v>
      </c>
      <c r="I11" s="4">
        <v>270</v>
      </c>
      <c r="J11" s="4">
        <v>18395</v>
      </c>
      <c r="K11" s="4">
        <v>164487</v>
      </c>
      <c r="L11" s="4">
        <v>4</v>
      </c>
      <c r="M11" s="4">
        <v>2194.9871250000001</v>
      </c>
      <c r="N11" s="4"/>
      <c r="O11" s="4"/>
      <c r="P11" s="4"/>
    </row>
    <row r="12" spans="1:26">
      <c r="A12" s="4" t="s">
        <v>43</v>
      </c>
      <c r="B12" s="4"/>
      <c r="C12" s="4" t="s">
        <v>19</v>
      </c>
      <c r="D12" s="4" t="s">
        <v>30</v>
      </c>
      <c r="E12" s="6" t="s">
        <v>26</v>
      </c>
      <c r="F12" s="4" t="s">
        <v>42</v>
      </c>
      <c r="G12" s="4" t="s">
        <v>23</v>
      </c>
      <c r="H12" s="4">
        <v>49936</v>
      </c>
      <c r="I12" s="4">
        <v>126</v>
      </c>
      <c r="J12" s="4">
        <v>25461</v>
      </c>
      <c r="K12" s="4">
        <v>44751</v>
      </c>
      <c r="L12" s="4">
        <v>13</v>
      </c>
      <c r="M12" s="4">
        <v>2025.7840189999999</v>
      </c>
      <c r="N12" s="4"/>
      <c r="O12" s="4"/>
      <c r="P12" s="4"/>
    </row>
    <row r="13" spans="1:26">
      <c r="A13" s="4" t="s">
        <v>44</v>
      </c>
      <c r="B13" s="4"/>
      <c r="C13" s="4" t="s">
        <v>19</v>
      </c>
      <c r="D13" s="4" t="s">
        <v>14</v>
      </c>
      <c r="E13" s="6" t="s">
        <v>26</v>
      </c>
      <c r="F13" s="4" t="s">
        <v>42</v>
      </c>
      <c r="G13" s="4" t="s">
        <v>23</v>
      </c>
      <c r="H13" s="4">
        <v>15200</v>
      </c>
      <c r="I13" s="4">
        <v>60</v>
      </c>
      <c r="J13" s="4">
        <v>5375</v>
      </c>
      <c r="K13" s="4">
        <v>12040</v>
      </c>
      <c r="L13" s="4">
        <v>4</v>
      </c>
      <c r="M13" s="4">
        <v>1970.3573449999999</v>
      </c>
      <c r="N13" s="4"/>
      <c r="O13" s="4"/>
      <c r="P13" s="4"/>
    </row>
    <row r="14" spans="1:26">
      <c r="A14" s="4" t="s">
        <v>45</v>
      </c>
      <c r="B14" s="4"/>
      <c r="C14" s="4" t="s">
        <v>29</v>
      </c>
      <c r="D14" s="4" t="s">
        <v>32</v>
      </c>
      <c r="E14" s="6" t="s">
        <v>26</v>
      </c>
      <c r="F14" s="4" t="s">
        <v>46</v>
      </c>
      <c r="G14" s="4" t="s">
        <v>47</v>
      </c>
      <c r="H14" s="4">
        <v>49250</v>
      </c>
      <c r="I14" s="4">
        <v>220</v>
      </c>
      <c r="J14" s="4">
        <v>9205</v>
      </c>
      <c r="K14" s="4">
        <v>43535</v>
      </c>
      <c r="L14" s="4">
        <v>15</v>
      </c>
      <c r="M14" s="4">
        <v>1694.4709769999999</v>
      </c>
      <c r="N14" s="4"/>
      <c r="O14" s="4"/>
      <c r="P14" s="4"/>
    </row>
    <row r="15" spans="1:26">
      <c r="A15" s="4" t="s">
        <v>48</v>
      </c>
      <c r="B15" s="4"/>
      <c r="C15" s="4" t="s">
        <v>13</v>
      </c>
      <c r="D15" s="4" t="s">
        <v>25</v>
      </c>
      <c r="E15" s="6" t="s">
        <v>26</v>
      </c>
      <c r="F15" s="4" t="s">
        <v>46</v>
      </c>
      <c r="G15" s="4" t="s">
        <v>23</v>
      </c>
      <c r="H15" s="4">
        <v>10811</v>
      </c>
      <c r="I15" s="4">
        <v>25</v>
      </c>
      <c r="J15" s="4">
        <v>988</v>
      </c>
      <c r="K15" s="4">
        <v>2975</v>
      </c>
      <c r="L15" s="4">
        <v>3</v>
      </c>
      <c r="M15" s="4">
        <v>1679.833815</v>
      </c>
      <c r="N15" s="4"/>
      <c r="O15" s="4"/>
      <c r="P15" s="4"/>
    </row>
    <row r="16" spans="1:26">
      <c r="A16" s="4" t="s">
        <v>49</v>
      </c>
      <c r="B16" s="4"/>
      <c r="C16" s="4" t="s">
        <v>19</v>
      </c>
      <c r="D16" s="4" t="s">
        <v>50</v>
      </c>
      <c r="E16" s="6" t="s">
        <v>26</v>
      </c>
      <c r="F16" s="4" t="s">
        <v>22</v>
      </c>
      <c r="G16" s="4" t="s">
        <v>23</v>
      </c>
      <c r="H16" s="4">
        <v>23829</v>
      </c>
      <c r="I16" s="4">
        <v>75</v>
      </c>
      <c r="J16" s="4">
        <v>8326</v>
      </c>
      <c r="K16" s="4">
        <v>18812</v>
      </c>
      <c r="L16" s="4">
        <v>5</v>
      </c>
      <c r="M16" s="4">
        <v>1534.6980000000001</v>
      </c>
      <c r="N16" s="4"/>
      <c r="O16" s="4"/>
      <c r="P16" s="4"/>
    </row>
    <row r="17" spans="1:16">
      <c r="A17" s="4" t="s">
        <v>51</v>
      </c>
      <c r="B17" s="4"/>
      <c r="C17" s="4" t="s">
        <v>38</v>
      </c>
      <c r="D17" s="4" t="s">
        <v>14</v>
      </c>
      <c r="E17" s="5" t="s">
        <v>26</v>
      </c>
      <c r="F17" s="4" t="s">
        <v>52</v>
      </c>
      <c r="G17" s="4" t="s">
        <v>23</v>
      </c>
      <c r="H17" s="4">
        <v>19826</v>
      </c>
      <c r="I17" s="4">
        <v>39</v>
      </c>
      <c r="J17" s="4">
        <v>6511</v>
      </c>
      <c r="K17" s="4">
        <v>15752</v>
      </c>
      <c r="L17" s="4">
        <v>10</v>
      </c>
      <c r="M17" s="4">
        <v>1447.873298</v>
      </c>
      <c r="N17" s="4"/>
      <c r="O17" s="4"/>
      <c r="P17" s="4"/>
    </row>
    <row r="18" spans="1:16">
      <c r="A18" s="4" t="s">
        <v>53</v>
      </c>
      <c r="B18" s="4"/>
      <c r="C18" s="4" t="s">
        <v>38</v>
      </c>
      <c r="D18" s="4" t="s">
        <v>32</v>
      </c>
      <c r="E18" s="6" t="s">
        <v>26</v>
      </c>
      <c r="F18" s="4" t="s">
        <v>54</v>
      </c>
      <c r="G18" s="4" t="s">
        <v>47</v>
      </c>
      <c r="H18" s="4">
        <v>81905</v>
      </c>
      <c r="I18" s="4">
        <v>220</v>
      </c>
      <c r="J18" s="4">
        <v>61995</v>
      </c>
      <c r="K18" s="4">
        <v>71110</v>
      </c>
      <c r="L18" s="4">
        <v>24</v>
      </c>
      <c r="M18" s="4">
        <v>7065.6692800000001</v>
      </c>
      <c r="N18" s="4"/>
      <c r="O18" s="4"/>
      <c r="P18" s="4"/>
    </row>
    <row r="19" spans="1:16">
      <c r="A19" s="4" t="s">
        <v>55</v>
      </c>
      <c r="B19" s="4"/>
      <c r="C19" s="4" t="s">
        <v>19</v>
      </c>
      <c r="D19" s="4" t="s">
        <v>30</v>
      </c>
      <c r="E19" s="6" t="s">
        <v>56</v>
      </c>
      <c r="F19" s="4" t="s">
        <v>27</v>
      </c>
      <c r="G19" s="4" t="s">
        <v>23</v>
      </c>
      <c r="H19" s="4">
        <v>16151</v>
      </c>
      <c r="I19" s="4">
        <v>54</v>
      </c>
      <c r="J19" s="4">
        <v>4360</v>
      </c>
      <c r="K19" s="4">
        <v>11358</v>
      </c>
      <c r="L19" s="4">
        <v>3</v>
      </c>
      <c r="M19" s="4">
        <v>1706.224318</v>
      </c>
      <c r="N19" s="4"/>
      <c r="O19" s="4"/>
      <c r="P19" s="4"/>
    </row>
    <row r="20" spans="1:16">
      <c r="A20" s="4" t="s">
        <v>57</v>
      </c>
      <c r="B20" s="4"/>
      <c r="C20" s="4" t="s">
        <v>29</v>
      </c>
      <c r="D20" s="4" t="s">
        <v>25</v>
      </c>
      <c r="E20" s="6" t="s">
        <v>56</v>
      </c>
      <c r="F20" s="4" t="s">
        <v>16</v>
      </c>
      <c r="G20" s="4" t="s">
        <v>23</v>
      </c>
      <c r="H20" s="4">
        <v>68704</v>
      </c>
      <c r="I20" s="4">
        <v>185</v>
      </c>
      <c r="J20" s="4">
        <v>31283</v>
      </c>
      <c r="K20" s="4">
        <v>59462</v>
      </c>
      <c r="L20" s="4">
        <v>16</v>
      </c>
      <c r="M20" s="4">
        <v>1605.5660310000001</v>
      </c>
      <c r="N20" s="4"/>
      <c r="O20" s="4"/>
      <c r="P20" s="4"/>
    </row>
    <row r="21" spans="1:16">
      <c r="A21" s="4" t="s">
        <v>58</v>
      </c>
      <c r="B21" s="4"/>
      <c r="C21" s="4" t="s">
        <v>19</v>
      </c>
      <c r="D21" s="4" t="s">
        <v>25</v>
      </c>
      <c r="E21" s="6" t="s">
        <v>56</v>
      </c>
      <c r="F21" s="4" t="s">
        <v>42</v>
      </c>
      <c r="G21" s="4" t="s">
        <v>47</v>
      </c>
      <c r="H21" s="4">
        <v>76439</v>
      </c>
      <c r="I21" s="4">
        <v>100</v>
      </c>
      <c r="J21" s="4">
        <v>58269</v>
      </c>
      <c r="K21" s="4">
        <v>66924</v>
      </c>
      <c r="L21" s="4">
        <v>8</v>
      </c>
      <c r="M21" s="4">
        <v>1524.8102240000001</v>
      </c>
      <c r="N21" s="4"/>
      <c r="O21" s="4"/>
      <c r="P21" s="4"/>
    </row>
    <row r="22" spans="1:16">
      <c r="A22" s="4" t="s">
        <v>59</v>
      </c>
      <c r="B22" s="4"/>
      <c r="C22" s="4" t="s">
        <v>13</v>
      </c>
      <c r="D22" s="4" t="s">
        <v>32</v>
      </c>
      <c r="E22" s="6" t="s">
        <v>56</v>
      </c>
      <c r="F22" s="4" t="s">
        <v>52</v>
      </c>
      <c r="G22" s="4" t="s">
        <v>47</v>
      </c>
      <c r="H22" s="4">
        <v>17833</v>
      </c>
      <c r="I22" s="4">
        <v>61</v>
      </c>
      <c r="J22" s="4">
        <v>8670</v>
      </c>
      <c r="K22" s="4">
        <v>16871</v>
      </c>
      <c r="L22" s="4">
        <v>10</v>
      </c>
      <c r="M22" s="4">
        <v>4899.1559550000002</v>
      </c>
      <c r="N22" s="4"/>
      <c r="O22" s="4"/>
      <c r="P22" s="4"/>
    </row>
    <row r="23" spans="1:16">
      <c r="A23" s="4" t="s">
        <v>60</v>
      </c>
      <c r="B23" s="4"/>
      <c r="C23" s="4" t="s">
        <v>29</v>
      </c>
      <c r="D23" s="4" t="s">
        <v>61</v>
      </c>
      <c r="E23" s="6" t="s">
        <v>62</v>
      </c>
      <c r="F23" s="4" t="s">
        <v>16</v>
      </c>
      <c r="G23" s="4" t="s">
        <v>17</v>
      </c>
      <c r="H23" s="4">
        <v>16719</v>
      </c>
      <c r="I23" s="4">
        <v>35</v>
      </c>
      <c r="J23" s="4">
        <v>9944</v>
      </c>
      <c r="K23" s="4">
        <v>15714</v>
      </c>
      <c r="L23" s="4">
        <v>13</v>
      </c>
      <c r="M23" s="4">
        <v>1588.6475</v>
      </c>
      <c r="N23" s="4"/>
      <c r="O23" s="4"/>
      <c r="P23" s="4"/>
    </row>
    <row r="24" spans="1:16">
      <c r="A24" s="4" t="s">
        <v>63</v>
      </c>
      <c r="B24" s="4"/>
      <c r="C24" s="4" t="s">
        <v>13</v>
      </c>
      <c r="D24" s="4" t="s">
        <v>41</v>
      </c>
      <c r="E24" s="6" t="s">
        <v>62</v>
      </c>
      <c r="F24" s="4" t="s">
        <v>42</v>
      </c>
      <c r="G24" s="4" t="s">
        <v>23</v>
      </c>
      <c r="H24" s="4">
        <v>12592</v>
      </c>
      <c r="I24" s="4">
        <v>63</v>
      </c>
      <c r="J24" s="4">
        <v>7472</v>
      </c>
      <c r="K24" s="4">
        <v>11687</v>
      </c>
      <c r="L24" s="4">
        <v>4</v>
      </c>
      <c r="M24" s="4">
        <v>1521.185189</v>
      </c>
      <c r="N24" s="4"/>
      <c r="O24" s="4"/>
      <c r="P24" s="4"/>
    </row>
    <row r="25" spans="1:16">
      <c r="A25" s="4" t="s">
        <v>64</v>
      </c>
      <c r="B25" s="4"/>
      <c r="C25" s="4" t="s">
        <v>19</v>
      </c>
      <c r="D25" s="4" t="s">
        <v>30</v>
      </c>
      <c r="E25" s="6" t="s">
        <v>62</v>
      </c>
      <c r="F25" s="4" t="s">
        <v>22</v>
      </c>
      <c r="G25" s="4" t="s">
        <v>23</v>
      </c>
      <c r="H25" s="4">
        <v>14136</v>
      </c>
      <c r="I25" s="4">
        <v>88</v>
      </c>
      <c r="J25" s="4">
        <v>4683</v>
      </c>
      <c r="K25" s="4">
        <v>13273</v>
      </c>
      <c r="L25" s="4">
        <v>3</v>
      </c>
      <c r="M25" s="4">
        <v>1476.5368410000001</v>
      </c>
      <c r="N25" s="4"/>
      <c r="O25" s="4"/>
      <c r="P25" s="4"/>
    </row>
    <row r="26" spans="1:16">
      <c r="A26" s="4" t="s">
        <v>65</v>
      </c>
      <c r="B26" s="4"/>
      <c r="C26" s="4" t="s">
        <v>29</v>
      </c>
      <c r="D26" s="4" t="s">
        <v>14</v>
      </c>
      <c r="E26" s="6" t="s">
        <v>62</v>
      </c>
      <c r="F26" s="4" t="s">
        <v>22</v>
      </c>
      <c r="G26" s="4" t="s">
        <v>23</v>
      </c>
      <c r="H26" s="4">
        <v>14489</v>
      </c>
      <c r="I26" s="4">
        <v>37</v>
      </c>
      <c r="J26" s="4">
        <v>12453</v>
      </c>
      <c r="K26" s="4">
        <v>13873</v>
      </c>
      <c r="L26" s="4">
        <v>10</v>
      </c>
      <c r="M26" s="4">
        <v>6195.8407340000003</v>
      </c>
      <c r="N26" s="4"/>
      <c r="O26" s="4"/>
      <c r="P26" s="4"/>
    </row>
    <row r="27" spans="1:16">
      <c r="A27" s="4" t="s">
        <v>66</v>
      </c>
      <c r="B27" s="4"/>
      <c r="C27" s="4" t="s">
        <v>29</v>
      </c>
      <c r="D27" s="4" t="s">
        <v>41</v>
      </c>
      <c r="E27" s="6" t="s">
        <v>67</v>
      </c>
      <c r="F27" s="4" t="s">
        <v>16</v>
      </c>
      <c r="G27" s="4" t="s">
        <v>47</v>
      </c>
      <c r="H27" s="4">
        <v>20348</v>
      </c>
      <c r="I27" s="4">
        <v>101</v>
      </c>
      <c r="J27" s="4">
        <v>14945</v>
      </c>
      <c r="K27" s="4">
        <v>19548</v>
      </c>
      <c r="L27" s="4">
        <v>6</v>
      </c>
      <c r="M27" s="4">
        <v>1596.552373</v>
      </c>
      <c r="N27" s="4"/>
      <c r="O27" s="4"/>
      <c r="P27" s="4"/>
    </row>
    <row r="28" spans="1:16">
      <c r="A28" s="4" t="s">
        <v>68</v>
      </c>
      <c r="B28" s="4"/>
      <c r="C28" s="4" t="s">
        <v>29</v>
      </c>
      <c r="D28" s="4" t="s">
        <v>14</v>
      </c>
      <c r="E28" s="6" t="s">
        <v>69</v>
      </c>
      <c r="F28" s="4" t="s">
        <v>46</v>
      </c>
      <c r="G28" s="4" t="s">
        <v>23</v>
      </c>
      <c r="H28" s="4">
        <v>40447</v>
      </c>
      <c r="I28" s="4">
        <v>177</v>
      </c>
      <c r="J28" s="4">
        <v>16663</v>
      </c>
      <c r="K28" s="4">
        <v>29774</v>
      </c>
      <c r="L28" s="4">
        <v>12</v>
      </c>
      <c r="M28" s="4">
        <v>5083.8862730000001</v>
      </c>
      <c r="N28" s="4"/>
      <c r="O28" s="4"/>
      <c r="P28" s="4"/>
    </row>
    <row r="29" spans="1:16">
      <c r="A29" s="4" t="s">
        <v>70</v>
      </c>
      <c r="B29" s="4"/>
      <c r="C29" s="4" t="s">
        <v>19</v>
      </c>
      <c r="D29" s="4" t="s">
        <v>32</v>
      </c>
      <c r="E29" s="6" t="s">
        <v>71</v>
      </c>
      <c r="F29" s="4" t="s">
        <v>22</v>
      </c>
      <c r="G29" s="4" t="s">
        <v>23</v>
      </c>
      <c r="H29" s="4">
        <v>14451</v>
      </c>
      <c r="I29" s="4">
        <v>50</v>
      </c>
      <c r="J29" s="4">
        <v>5606</v>
      </c>
      <c r="K29" s="4">
        <v>13461</v>
      </c>
      <c r="L29" s="4">
        <v>8</v>
      </c>
      <c r="M29" s="4">
        <v>6397.6025179999997</v>
      </c>
      <c r="N29" s="4"/>
      <c r="O29" s="4"/>
      <c r="P29" s="4"/>
    </row>
    <row r="30" spans="1:16">
      <c r="A30" s="4" t="s">
        <v>72</v>
      </c>
      <c r="B30" s="4"/>
      <c r="C30" s="4" t="s">
        <v>29</v>
      </c>
      <c r="D30" s="4" t="s">
        <v>73</v>
      </c>
      <c r="E30" s="6" t="s">
        <v>74</v>
      </c>
      <c r="F30" s="4" t="s">
        <v>75</v>
      </c>
      <c r="G30" s="4" t="s">
        <v>17</v>
      </c>
      <c r="H30" s="4">
        <v>11668</v>
      </c>
      <c r="I30" s="4">
        <v>110</v>
      </c>
      <c r="J30" s="4">
        <v>7860</v>
      </c>
      <c r="K30" s="4">
        <v>11009</v>
      </c>
      <c r="L30" s="4">
        <v>5</v>
      </c>
      <c r="M30" s="4">
        <v>2653.9815789999998</v>
      </c>
      <c r="N30" s="4"/>
      <c r="O30" s="4"/>
      <c r="P30" s="4"/>
    </row>
    <row r="31" spans="1:16">
      <c r="A31" s="4" t="s">
        <v>76</v>
      </c>
      <c r="B31" s="4"/>
      <c r="C31" s="4" t="s">
        <v>19</v>
      </c>
      <c r="D31" s="4" t="s">
        <v>73</v>
      </c>
      <c r="E31" s="6" t="s">
        <v>77</v>
      </c>
      <c r="F31" s="4" t="s">
        <v>22</v>
      </c>
      <c r="G31" s="4" t="s">
        <v>47</v>
      </c>
      <c r="H31" s="4">
        <v>19379</v>
      </c>
      <c r="I31" s="4">
        <v>49</v>
      </c>
      <c r="J31" s="4">
        <v>12168</v>
      </c>
      <c r="K31" s="4">
        <v>16616</v>
      </c>
      <c r="L31" s="4">
        <v>97</v>
      </c>
      <c r="M31" s="4">
        <v>7294.1000009999998</v>
      </c>
      <c r="N31" s="4"/>
      <c r="O31" s="4"/>
      <c r="P31" s="4"/>
    </row>
    <row r="32" spans="1:16">
      <c r="A32" s="4" t="s">
        <v>78</v>
      </c>
      <c r="B32" s="4"/>
      <c r="C32" s="4" t="s">
        <v>38</v>
      </c>
      <c r="D32" s="4" t="s">
        <v>79</v>
      </c>
      <c r="E32" s="6" t="s">
        <v>80</v>
      </c>
      <c r="F32" s="4" t="s">
        <v>27</v>
      </c>
      <c r="G32" s="4" t="s">
        <v>23</v>
      </c>
      <c r="H32" s="4">
        <v>8716</v>
      </c>
      <c r="I32" s="4">
        <v>40</v>
      </c>
      <c r="J32" s="4">
        <v>6490</v>
      </c>
      <c r="K32" s="4">
        <v>7862</v>
      </c>
      <c r="L32" s="4">
        <v>2</v>
      </c>
      <c r="M32" s="4">
        <v>2100.8201370000002</v>
      </c>
      <c r="N32" s="4"/>
      <c r="O32" s="4"/>
      <c r="P32" s="4"/>
    </row>
    <row r="33" spans="1:16">
      <c r="A33" s="4" t="s">
        <v>81</v>
      </c>
      <c r="B33" s="4"/>
      <c r="C33" s="4" t="s">
        <v>13</v>
      </c>
      <c r="D33" s="4" t="s">
        <v>39</v>
      </c>
      <c r="E33" s="6" t="s">
        <v>80</v>
      </c>
      <c r="F33" s="4" t="s">
        <v>16</v>
      </c>
      <c r="G33" s="4" t="s">
        <v>23</v>
      </c>
      <c r="H33" s="4">
        <v>11062</v>
      </c>
      <c r="I33" s="4">
        <v>78</v>
      </c>
      <c r="J33" s="4">
        <v>6539</v>
      </c>
      <c r="K33" s="4">
        <v>9391</v>
      </c>
      <c r="L33" s="4">
        <v>2</v>
      </c>
      <c r="M33" s="4">
        <v>1500.09932</v>
      </c>
      <c r="N33" s="4"/>
      <c r="O33" s="4"/>
      <c r="P33" s="4"/>
    </row>
    <row r="34" spans="1:16">
      <c r="A34" s="4" t="s">
        <v>82</v>
      </c>
      <c r="B34" s="4"/>
      <c r="C34" s="4" t="s">
        <v>38</v>
      </c>
      <c r="D34" s="4" t="s">
        <v>14</v>
      </c>
      <c r="E34" s="6" t="s">
        <v>80</v>
      </c>
      <c r="F34" s="4" t="s">
        <v>46</v>
      </c>
      <c r="G34" s="4" t="s">
        <v>23</v>
      </c>
      <c r="H34" s="4">
        <v>100800</v>
      </c>
      <c r="I34" s="4">
        <v>185</v>
      </c>
      <c r="J34" s="4">
        <v>14473</v>
      </c>
      <c r="K34" s="4">
        <v>85424</v>
      </c>
      <c r="L34" s="4">
        <v>10</v>
      </c>
      <c r="M34" s="4">
        <v>7004.7304830000003</v>
      </c>
      <c r="N34" s="4"/>
      <c r="O34" s="4"/>
      <c r="P34" s="4"/>
    </row>
    <row r="35" spans="1:16">
      <c r="A35" s="4" t="s">
        <v>83</v>
      </c>
      <c r="B35" s="4"/>
      <c r="C35" s="4" t="s">
        <v>38</v>
      </c>
      <c r="D35" s="4" t="s">
        <v>14</v>
      </c>
      <c r="E35" s="6" t="s">
        <v>84</v>
      </c>
      <c r="F35" s="4" t="s">
        <v>27</v>
      </c>
      <c r="G35" s="4" t="s">
        <v>23</v>
      </c>
      <c r="H35" s="4">
        <v>12864</v>
      </c>
      <c r="I35" s="4">
        <v>84</v>
      </c>
      <c r="J35" s="4">
        <v>5549</v>
      </c>
      <c r="K35" s="4">
        <v>11852</v>
      </c>
      <c r="L35" s="4">
        <v>5</v>
      </c>
      <c r="M35" s="4">
        <v>1905.8896930000001</v>
      </c>
      <c r="N35" s="4"/>
      <c r="O35" s="4"/>
      <c r="P35" s="4"/>
    </row>
    <row r="36" spans="1:16">
      <c r="A36" s="4" t="s">
        <v>85</v>
      </c>
      <c r="B36" s="4"/>
      <c r="C36" s="4" t="s">
        <v>19</v>
      </c>
      <c r="D36" s="4" t="s">
        <v>61</v>
      </c>
      <c r="E36" s="6" t="s">
        <v>84</v>
      </c>
      <c r="F36" s="4" t="s">
        <v>16</v>
      </c>
      <c r="G36" s="4" t="s">
        <v>23</v>
      </c>
      <c r="H36" s="4">
        <v>10992</v>
      </c>
      <c r="I36" s="4">
        <v>97</v>
      </c>
      <c r="J36" s="4">
        <v>6677</v>
      </c>
      <c r="K36" s="4">
        <v>10132</v>
      </c>
      <c r="L36" s="4">
        <v>3</v>
      </c>
      <c r="M36" s="4">
        <v>1675.987427</v>
      </c>
      <c r="N36" s="4"/>
      <c r="O36" s="4"/>
      <c r="P36" s="4"/>
    </row>
    <row r="37" spans="1:16">
      <c r="A37" s="4" t="s">
        <v>86</v>
      </c>
      <c r="B37" s="4"/>
      <c r="C37" s="4" t="s">
        <v>13</v>
      </c>
      <c r="D37" s="4" t="s">
        <v>35</v>
      </c>
      <c r="E37" s="6" t="s">
        <v>87</v>
      </c>
      <c r="F37" s="4" t="s">
        <v>16</v>
      </c>
      <c r="G37" s="4" t="s">
        <v>23</v>
      </c>
      <c r="H37" s="4">
        <v>14984</v>
      </c>
      <c r="I37" s="4">
        <v>63</v>
      </c>
      <c r="J37" s="4">
        <v>9614</v>
      </c>
      <c r="K37" s="4">
        <v>14086</v>
      </c>
      <c r="L37" s="4">
        <v>3</v>
      </c>
      <c r="M37" s="4">
        <v>1505.0096349999999</v>
      </c>
      <c r="N37" s="4"/>
      <c r="O37" s="4"/>
      <c r="P37" s="4"/>
    </row>
    <row r="38" spans="1:16">
      <c r="A38" s="4" t="s">
        <v>88</v>
      </c>
      <c r="B38" s="4"/>
      <c r="C38" s="4" t="s">
        <v>38</v>
      </c>
      <c r="D38" s="4" t="s">
        <v>73</v>
      </c>
      <c r="E38" s="6" t="s">
        <v>87</v>
      </c>
      <c r="F38" s="4" t="s">
        <v>16</v>
      </c>
      <c r="G38" s="4" t="s">
        <v>23</v>
      </c>
      <c r="H38" s="4">
        <v>19093</v>
      </c>
      <c r="I38" s="4">
        <v>50</v>
      </c>
      <c r="J38" s="4">
        <v>9626</v>
      </c>
      <c r="K38" s="4">
        <v>17815</v>
      </c>
      <c r="L38" s="4">
        <v>10</v>
      </c>
      <c r="M38" s="4">
        <v>6612.1456900000003</v>
      </c>
      <c r="N38" s="4"/>
      <c r="O38" s="4"/>
      <c r="P38" s="4"/>
    </row>
    <row r="39" spans="1:16">
      <c r="A39" s="4" t="s">
        <v>89</v>
      </c>
      <c r="B39" s="4"/>
      <c r="C39" s="4" t="s">
        <v>38</v>
      </c>
      <c r="D39" s="4" t="s">
        <v>90</v>
      </c>
      <c r="E39" s="6" t="s">
        <v>91</v>
      </c>
      <c r="F39" s="4" t="s">
        <v>27</v>
      </c>
      <c r="G39" s="4" t="s">
        <v>23</v>
      </c>
      <c r="H39" s="4">
        <v>43057</v>
      </c>
      <c r="I39" s="4">
        <v>122</v>
      </c>
      <c r="J39" s="4">
        <v>23767</v>
      </c>
      <c r="K39" s="4">
        <v>41484</v>
      </c>
      <c r="L39" s="4">
        <v>7</v>
      </c>
      <c r="M39" s="4">
        <v>5884.9313940000002</v>
      </c>
      <c r="N39" s="4"/>
      <c r="O39" s="4"/>
      <c r="P39" s="4"/>
    </row>
    <row r="40" spans="1:16">
      <c r="A40" s="4" t="s">
        <v>92</v>
      </c>
      <c r="B40" s="4"/>
      <c r="C40" s="4" t="s">
        <v>19</v>
      </c>
      <c r="D40" s="4" t="s">
        <v>50</v>
      </c>
      <c r="E40" s="6" t="s">
        <v>91</v>
      </c>
      <c r="F40" s="4" t="s">
        <v>16</v>
      </c>
      <c r="G40" s="4" t="s">
        <v>23</v>
      </c>
      <c r="H40" s="4">
        <v>53561</v>
      </c>
      <c r="I40" s="4">
        <v>147</v>
      </c>
      <c r="J40" s="4">
        <v>37063</v>
      </c>
      <c r="K40" s="4">
        <v>51480</v>
      </c>
      <c r="L40" s="4">
        <v>14</v>
      </c>
      <c r="M40" s="4">
        <v>2039.3550600000001</v>
      </c>
      <c r="N40" s="4"/>
      <c r="O40" s="4"/>
      <c r="P40" s="4"/>
    </row>
    <row r="41" spans="1:16">
      <c r="A41" s="4" t="s">
        <v>93</v>
      </c>
      <c r="B41" s="4"/>
      <c r="C41" s="4" t="s">
        <v>29</v>
      </c>
      <c r="D41" s="4" t="s">
        <v>14</v>
      </c>
      <c r="E41" s="6" t="s">
        <v>91</v>
      </c>
      <c r="F41" s="4" t="s">
        <v>46</v>
      </c>
      <c r="G41" s="4" t="s">
        <v>23</v>
      </c>
      <c r="H41" s="4">
        <v>67752</v>
      </c>
      <c r="I41" s="4">
        <v>174</v>
      </c>
      <c r="J41" s="4">
        <v>47126</v>
      </c>
      <c r="K41" s="4">
        <v>65080</v>
      </c>
      <c r="L41" s="4">
        <v>3</v>
      </c>
      <c r="M41" s="4">
        <v>1557.0157300000001</v>
      </c>
      <c r="N41" s="4"/>
      <c r="O41" s="4"/>
      <c r="P41" s="4"/>
    </row>
    <row r="42" spans="1:16">
      <c r="A42" s="4" t="s">
        <v>94</v>
      </c>
      <c r="B42" s="4"/>
      <c r="C42" s="4" t="s">
        <v>13</v>
      </c>
      <c r="D42" s="4" t="s">
        <v>73</v>
      </c>
      <c r="E42" s="6" t="s">
        <v>91</v>
      </c>
      <c r="F42" s="4" t="s">
        <v>22</v>
      </c>
      <c r="G42" s="4" t="s">
        <v>23</v>
      </c>
      <c r="H42" s="4">
        <v>75161</v>
      </c>
      <c r="I42" s="4">
        <v>280</v>
      </c>
      <c r="J42" s="4">
        <v>40385</v>
      </c>
      <c r="K42" s="4">
        <v>70325</v>
      </c>
      <c r="L42" s="4">
        <v>3</v>
      </c>
      <c r="M42" s="4">
        <v>1506.461108</v>
      </c>
      <c r="N42" s="4"/>
      <c r="O42" s="4"/>
      <c r="P42" s="4"/>
    </row>
    <row r="43" spans="1:16">
      <c r="A43" s="4" t="s">
        <v>95</v>
      </c>
      <c r="B43" s="4"/>
      <c r="C43" s="4" t="s">
        <v>13</v>
      </c>
      <c r="D43" s="4" t="s">
        <v>73</v>
      </c>
      <c r="E43" s="6" t="s">
        <v>96</v>
      </c>
      <c r="F43" s="4" t="s">
        <v>27</v>
      </c>
      <c r="G43" s="4" t="s">
        <v>17</v>
      </c>
      <c r="H43" s="4">
        <v>12770</v>
      </c>
      <c r="I43" s="4">
        <v>84</v>
      </c>
      <c r="J43" s="4">
        <v>6224</v>
      </c>
      <c r="K43" s="4">
        <v>11110</v>
      </c>
      <c r="L43" s="4">
        <v>21</v>
      </c>
      <c r="M43" s="4">
        <v>2087.5098269999999</v>
      </c>
      <c r="N43" s="4"/>
      <c r="O43" s="4"/>
      <c r="P43" s="4"/>
    </row>
    <row r="44" spans="1:16">
      <c r="A44" s="4" t="s">
        <v>97</v>
      </c>
      <c r="B44" s="4"/>
      <c r="C44" s="4" t="s">
        <v>38</v>
      </c>
      <c r="D44" s="4" t="s">
        <v>32</v>
      </c>
      <c r="E44" s="6" t="s">
        <v>98</v>
      </c>
      <c r="F44" s="4" t="s">
        <v>52</v>
      </c>
      <c r="G44" s="4" t="s">
        <v>23</v>
      </c>
      <c r="H44" s="4">
        <v>117713</v>
      </c>
      <c r="I44" s="4">
        <v>374</v>
      </c>
      <c r="J44" s="4">
        <v>16357</v>
      </c>
      <c r="K44" s="4">
        <v>100222</v>
      </c>
      <c r="L44" s="4">
        <v>5</v>
      </c>
      <c r="M44" s="4">
        <v>2505.4035429999999</v>
      </c>
      <c r="N44" s="4"/>
      <c r="O44" s="4"/>
      <c r="P44" s="4"/>
    </row>
    <row r="45" spans="1:16">
      <c r="A45" s="4" t="s">
        <v>99</v>
      </c>
      <c r="B45" s="4"/>
      <c r="C45" s="4" t="s">
        <v>13</v>
      </c>
      <c r="D45" s="4" t="s">
        <v>32</v>
      </c>
      <c r="E45" s="6" t="s">
        <v>100</v>
      </c>
      <c r="F45" s="4" t="s">
        <v>27</v>
      </c>
      <c r="G45" s="4" t="s">
        <v>17</v>
      </c>
      <c r="H45" s="4">
        <v>26558</v>
      </c>
      <c r="I45" s="4">
        <v>111</v>
      </c>
      <c r="J45" s="4">
        <v>15761</v>
      </c>
      <c r="K45" s="4">
        <v>23532</v>
      </c>
      <c r="L45" s="4">
        <v>14</v>
      </c>
      <c r="M45" s="4">
        <v>6751.5589810000001</v>
      </c>
      <c r="N45" s="4"/>
      <c r="O45" s="4"/>
      <c r="P45" s="4"/>
    </row>
    <row r="46" spans="1:16">
      <c r="A46" s="4" t="s">
        <v>101</v>
      </c>
      <c r="B46" s="4"/>
      <c r="C46" s="4" t="s">
        <v>19</v>
      </c>
      <c r="D46" s="4" t="s">
        <v>90</v>
      </c>
      <c r="E46" s="6" t="s">
        <v>100</v>
      </c>
      <c r="F46" s="4" t="s">
        <v>16</v>
      </c>
      <c r="G46" s="4" t="s">
        <v>23</v>
      </c>
      <c r="H46" s="4">
        <v>53464</v>
      </c>
      <c r="I46" s="4">
        <v>212</v>
      </c>
      <c r="J46" s="4">
        <v>22151</v>
      </c>
      <c r="K46" s="4">
        <v>49058</v>
      </c>
      <c r="L46" s="4">
        <v>9</v>
      </c>
      <c r="M46" s="4">
        <v>5741.0980449999997</v>
      </c>
      <c r="N46" s="4"/>
      <c r="O46" s="4"/>
      <c r="P46" s="4"/>
    </row>
    <row r="47" spans="1:16">
      <c r="A47" s="4" t="s">
        <v>102</v>
      </c>
      <c r="B47" s="4"/>
      <c r="C47" s="4" t="s">
        <v>38</v>
      </c>
      <c r="D47" s="4" t="s">
        <v>25</v>
      </c>
      <c r="E47" s="6" t="s">
        <v>100</v>
      </c>
      <c r="F47" s="4" t="s">
        <v>16</v>
      </c>
      <c r="G47" s="4" t="s">
        <v>23</v>
      </c>
      <c r="H47" s="4">
        <v>13686</v>
      </c>
      <c r="I47" s="4">
        <v>66</v>
      </c>
      <c r="J47" s="4">
        <v>7928</v>
      </c>
      <c r="K47" s="4">
        <v>11931</v>
      </c>
      <c r="L47" s="4">
        <v>11</v>
      </c>
      <c r="M47" s="4">
        <v>4660.5603689999998</v>
      </c>
      <c r="N47" s="4"/>
      <c r="O47" s="4"/>
      <c r="P47" s="4"/>
    </row>
    <row r="48" spans="1:16">
      <c r="A48" s="4" t="s">
        <v>103</v>
      </c>
      <c r="B48" s="4"/>
      <c r="C48" s="4" t="s">
        <v>19</v>
      </c>
      <c r="D48" s="4" t="s">
        <v>20</v>
      </c>
      <c r="E48" s="6" t="s">
        <v>100</v>
      </c>
      <c r="F48" s="4" t="s">
        <v>16</v>
      </c>
      <c r="G48" s="4" t="s">
        <v>23</v>
      </c>
      <c r="H48" s="4">
        <v>17752</v>
      </c>
      <c r="I48" s="4">
        <v>98</v>
      </c>
      <c r="J48" s="4">
        <v>5855</v>
      </c>
      <c r="K48" s="4">
        <v>15753</v>
      </c>
      <c r="L48" s="4">
        <v>5</v>
      </c>
      <c r="M48" s="4">
        <v>2200.297094</v>
      </c>
      <c r="N48" s="4"/>
      <c r="O48" s="4"/>
      <c r="P48" s="4"/>
    </row>
    <row r="49" spans="1:16">
      <c r="A49" s="4" t="s">
        <v>104</v>
      </c>
      <c r="B49" s="4"/>
      <c r="C49" s="4" t="s">
        <v>38</v>
      </c>
      <c r="D49" s="4" t="s">
        <v>73</v>
      </c>
      <c r="E49" s="6" t="s">
        <v>100</v>
      </c>
      <c r="F49" s="4" t="s">
        <v>22</v>
      </c>
      <c r="G49" s="4" t="s">
        <v>47</v>
      </c>
      <c r="H49" s="4">
        <v>32845</v>
      </c>
      <c r="I49" s="4">
        <v>164</v>
      </c>
      <c r="J49" s="4">
        <v>16163</v>
      </c>
      <c r="K49" s="4">
        <v>30368</v>
      </c>
      <c r="L49" s="4">
        <v>5</v>
      </c>
      <c r="M49" s="4">
        <v>1910.436686</v>
      </c>
      <c r="N49" s="4"/>
      <c r="O49" s="4"/>
      <c r="P49" s="4"/>
    </row>
    <row r="50" spans="1:16">
      <c r="A50" s="4" t="s">
        <v>105</v>
      </c>
      <c r="B50" s="4"/>
      <c r="C50" s="4" t="s">
        <v>19</v>
      </c>
      <c r="D50" s="4" t="s">
        <v>32</v>
      </c>
      <c r="E50" s="6" t="s">
        <v>106</v>
      </c>
      <c r="F50" s="4" t="s">
        <v>16</v>
      </c>
      <c r="G50" s="4" t="s">
        <v>23</v>
      </c>
      <c r="H50" s="4">
        <v>15322</v>
      </c>
      <c r="I50" s="4">
        <v>55</v>
      </c>
      <c r="J50" s="4">
        <v>6416</v>
      </c>
      <c r="K50" s="4">
        <v>14049</v>
      </c>
      <c r="L50" s="4">
        <v>5</v>
      </c>
      <c r="M50" s="4">
        <v>1850.464205</v>
      </c>
      <c r="N50" s="4"/>
      <c r="O50" s="4"/>
      <c r="P50" s="4"/>
    </row>
    <row r="51" spans="1:16">
      <c r="A51" s="4" t="s">
        <v>107</v>
      </c>
      <c r="B51" s="4"/>
      <c r="C51" s="4" t="s">
        <v>13</v>
      </c>
      <c r="D51" s="4" t="s">
        <v>73</v>
      </c>
      <c r="E51" s="6" t="s">
        <v>108</v>
      </c>
      <c r="F51" s="4" t="s">
        <v>27</v>
      </c>
      <c r="G51" s="4" t="s">
        <v>23</v>
      </c>
      <c r="H51" s="4">
        <v>18458</v>
      </c>
      <c r="I51" s="4">
        <v>111</v>
      </c>
      <c r="J51" s="4">
        <v>3623</v>
      </c>
      <c r="K51" s="4">
        <v>16934</v>
      </c>
      <c r="L51" s="4">
        <v>6</v>
      </c>
      <c r="M51" s="4">
        <v>2866.4966709999999</v>
      </c>
      <c r="N51" s="4"/>
      <c r="O51" s="4"/>
      <c r="P51" s="4"/>
    </row>
    <row r="52" spans="1:16">
      <c r="A52" s="4" t="s">
        <v>109</v>
      </c>
      <c r="B52" s="4"/>
      <c r="C52" s="4" t="s">
        <v>38</v>
      </c>
      <c r="D52" s="4" t="s">
        <v>32</v>
      </c>
      <c r="E52" s="6" t="s">
        <v>110</v>
      </c>
      <c r="F52" s="4" t="s">
        <v>16</v>
      </c>
      <c r="G52" s="4" t="s">
        <v>23</v>
      </c>
      <c r="H52" s="4">
        <v>108559</v>
      </c>
      <c r="I52" s="4">
        <v>212</v>
      </c>
      <c r="J52" s="4">
        <v>79254</v>
      </c>
      <c r="K52" s="4">
        <v>100563</v>
      </c>
      <c r="L52" s="4">
        <v>7</v>
      </c>
      <c r="M52" s="4">
        <v>6850.5764829999998</v>
      </c>
      <c r="N52" s="4"/>
      <c r="O52" s="4"/>
      <c r="P52" s="4"/>
    </row>
    <row r="53" spans="1:16">
      <c r="A53" s="4" t="s">
        <v>111</v>
      </c>
      <c r="B53" s="4"/>
      <c r="C53" s="4" t="s">
        <v>38</v>
      </c>
      <c r="D53" s="4" t="s">
        <v>32</v>
      </c>
      <c r="E53" s="6" t="s">
        <v>110</v>
      </c>
      <c r="F53" s="4" t="s">
        <v>16</v>
      </c>
      <c r="G53" s="4" t="s">
        <v>23</v>
      </c>
      <c r="H53" s="4">
        <v>106151</v>
      </c>
      <c r="I53" s="4">
        <v>299</v>
      </c>
      <c r="J53" s="4">
        <v>75304</v>
      </c>
      <c r="K53" s="4">
        <v>99311</v>
      </c>
      <c r="L53" s="4">
        <v>9</v>
      </c>
      <c r="M53" s="4">
        <v>6616.8806599999998</v>
      </c>
      <c r="N53" s="4"/>
      <c r="O53" s="4"/>
      <c r="P53" s="4"/>
    </row>
    <row r="54" spans="1:16">
      <c r="A54" s="4" t="s">
        <v>112</v>
      </c>
      <c r="B54" s="4"/>
      <c r="C54" s="4" t="s">
        <v>38</v>
      </c>
      <c r="D54" s="4" t="s">
        <v>79</v>
      </c>
      <c r="E54" s="6" t="s">
        <v>110</v>
      </c>
      <c r="F54" s="4" t="s">
        <v>16</v>
      </c>
      <c r="G54" s="4" t="s">
        <v>23</v>
      </c>
      <c r="H54" s="4">
        <v>149618</v>
      </c>
      <c r="I54" s="4">
        <v>260</v>
      </c>
      <c r="J54" s="4">
        <v>126031</v>
      </c>
      <c r="K54" s="4">
        <v>140596</v>
      </c>
      <c r="L54" s="4">
        <v>26</v>
      </c>
      <c r="M54" s="4">
        <v>6605.5861580000001</v>
      </c>
      <c r="N54" s="4"/>
      <c r="O54" s="4"/>
      <c r="P54" s="4"/>
    </row>
    <row r="55" spans="1:16">
      <c r="A55" s="4" t="s">
        <v>113</v>
      </c>
      <c r="B55" s="4"/>
      <c r="C55" s="4" t="s">
        <v>38</v>
      </c>
      <c r="D55" s="4" t="s">
        <v>32</v>
      </c>
      <c r="E55" s="6" t="s">
        <v>110</v>
      </c>
      <c r="F55" s="4" t="s">
        <v>16</v>
      </c>
      <c r="G55" s="4" t="s">
        <v>23</v>
      </c>
      <c r="H55" s="4">
        <v>114384</v>
      </c>
      <c r="I55" s="4">
        <v>100</v>
      </c>
      <c r="J55" s="4">
        <v>61524</v>
      </c>
      <c r="K55" s="4">
        <v>105104</v>
      </c>
      <c r="L55" s="4">
        <v>12</v>
      </c>
      <c r="M55" s="4">
        <v>5803.3314540000001</v>
      </c>
      <c r="N55" s="4"/>
      <c r="O55" s="4"/>
      <c r="P55" s="4"/>
    </row>
    <row r="56" spans="1:16">
      <c r="A56" s="4" t="s">
        <v>114</v>
      </c>
      <c r="B56" s="4"/>
      <c r="C56" s="4" t="s">
        <v>13</v>
      </c>
      <c r="D56" s="4" t="s">
        <v>115</v>
      </c>
      <c r="E56" s="6" t="s">
        <v>110</v>
      </c>
      <c r="F56" s="4" t="s">
        <v>16</v>
      </c>
      <c r="G56" s="4" t="s">
        <v>23</v>
      </c>
      <c r="H56" s="4">
        <v>43367</v>
      </c>
      <c r="I56" s="4">
        <v>111</v>
      </c>
      <c r="J56" s="4">
        <v>14306</v>
      </c>
      <c r="K56" s="4">
        <v>39750</v>
      </c>
      <c r="L56" s="4">
        <v>12</v>
      </c>
      <c r="M56" s="4">
        <v>5214.2986929999997</v>
      </c>
      <c r="N56" s="4"/>
      <c r="O56" s="4"/>
      <c r="P56" s="4"/>
    </row>
    <row r="57" spans="1:16">
      <c r="A57" s="4" t="s">
        <v>116</v>
      </c>
      <c r="B57" s="4"/>
      <c r="C57" s="4" t="s">
        <v>29</v>
      </c>
      <c r="D57" s="4" t="s">
        <v>32</v>
      </c>
      <c r="E57" s="6" t="s">
        <v>110</v>
      </c>
      <c r="F57" s="4" t="s">
        <v>16</v>
      </c>
      <c r="G57" s="4" t="s">
        <v>47</v>
      </c>
      <c r="H57" s="4">
        <v>113420</v>
      </c>
      <c r="I57" s="4">
        <v>333</v>
      </c>
      <c r="J57" s="4">
        <v>33557</v>
      </c>
      <c r="K57" s="4">
        <v>104929</v>
      </c>
      <c r="L57" s="4">
        <v>11</v>
      </c>
      <c r="M57" s="4">
        <v>5124.4359340000001</v>
      </c>
      <c r="N57" s="4"/>
      <c r="O57" s="4"/>
      <c r="P57" s="4"/>
    </row>
    <row r="58" spans="1:16">
      <c r="A58" s="4" t="s">
        <v>117</v>
      </c>
      <c r="B58" s="4"/>
      <c r="C58" s="4" t="s">
        <v>19</v>
      </c>
      <c r="D58" s="4" t="s">
        <v>50</v>
      </c>
      <c r="E58" s="6" t="s">
        <v>110</v>
      </c>
      <c r="F58" s="4" t="s">
        <v>16</v>
      </c>
      <c r="G58" s="4" t="s">
        <v>47</v>
      </c>
      <c r="H58" s="4">
        <v>88293</v>
      </c>
      <c r="I58" s="4">
        <v>255</v>
      </c>
      <c r="J58" s="4">
        <v>24101</v>
      </c>
      <c r="K58" s="4">
        <v>75557</v>
      </c>
      <c r="L58" s="4">
        <v>19</v>
      </c>
      <c r="M58" s="4">
        <v>5054.481581</v>
      </c>
      <c r="N58" s="4"/>
      <c r="O58" s="4"/>
      <c r="P58" s="4"/>
    </row>
    <row r="59" spans="1:16">
      <c r="A59" s="4" t="s">
        <v>118</v>
      </c>
      <c r="B59" s="4"/>
      <c r="C59" s="4" t="s">
        <v>13</v>
      </c>
      <c r="D59" s="4" t="s">
        <v>32</v>
      </c>
      <c r="E59" s="6" t="s">
        <v>110</v>
      </c>
      <c r="F59" s="4" t="s">
        <v>16</v>
      </c>
      <c r="G59" s="4" t="s">
        <v>23</v>
      </c>
      <c r="H59" s="4">
        <v>26715</v>
      </c>
      <c r="I59" s="4">
        <v>100</v>
      </c>
      <c r="J59" s="4">
        <v>12287</v>
      </c>
      <c r="K59" s="4">
        <v>25003</v>
      </c>
      <c r="L59" s="4">
        <v>6</v>
      </c>
      <c r="M59" s="4">
        <v>4623.0896720000001</v>
      </c>
      <c r="N59" s="4"/>
      <c r="O59" s="4"/>
      <c r="P59" s="4"/>
    </row>
    <row r="60" spans="1:16">
      <c r="A60" s="4" t="s">
        <v>119</v>
      </c>
      <c r="B60" s="4"/>
      <c r="C60" s="4" t="s">
        <v>29</v>
      </c>
      <c r="D60" s="4" t="s">
        <v>120</v>
      </c>
      <c r="E60" s="6" t="s">
        <v>110</v>
      </c>
      <c r="F60" s="4" t="s">
        <v>16</v>
      </c>
      <c r="G60" s="4" t="s">
        <v>23</v>
      </c>
      <c r="H60" s="4">
        <v>65380</v>
      </c>
      <c r="I60" s="4">
        <v>208</v>
      </c>
      <c r="J60" s="4">
        <v>30039</v>
      </c>
      <c r="K60" s="4">
        <v>60482</v>
      </c>
      <c r="L60" s="4">
        <v>5</v>
      </c>
      <c r="M60" s="4">
        <v>2905.8841619999998</v>
      </c>
      <c r="N60" s="4"/>
      <c r="O60" s="4"/>
      <c r="P60" s="4"/>
    </row>
    <row r="61" spans="1:16">
      <c r="A61" s="4" t="s">
        <v>121</v>
      </c>
      <c r="B61" s="4"/>
      <c r="C61" s="4" t="s">
        <v>38</v>
      </c>
      <c r="D61" s="4" t="s">
        <v>14</v>
      </c>
      <c r="E61" s="6" t="s">
        <v>110</v>
      </c>
      <c r="F61" s="4" t="s">
        <v>16</v>
      </c>
      <c r="G61" s="4" t="s">
        <v>23</v>
      </c>
      <c r="H61" s="4">
        <v>130796</v>
      </c>
      <c r="I61" s="4">
        <v>300</v>
      </c>
      <c r="J61" s="4">
        <v>109118</v>
      </c>
      <c r="K61" s="4">
        <v>122937</v>
      </c>
      <c r="L61" s="4">
        <v>6</v>
      </c>
      <c r="M61" s="4">
        <v>2196.6612319999999</v>
      </c>
      <c r="N61" s="4"/>
      <c r="O61" s="4"/>
      <c r="P61" s="4"/>
    </row>
    <row r="62" spans="1:16">
      <c r="A62" s="4" t="s">
        <v>122</v>
      </c>
      <c r="B62" s="4"/>
      <c r="C62" s="4" t="s">
        <v>13</v>
      </c>
      <c r="D62" s="4" t="s">
        <v>35</v>
      </c>
      <c r="E62" s="6" t="s">
        <v>110</v>
      </c>
      <c r="F62" s="4" t="s">
        <v>123</v>
      </c>
      <c r="G62" s="4" t="s">
        <v>47</v>
      </c>
      <c r="H62" s="4">
        <v>64892</v>
      </c>
      <c r="I62" s="4">
        <v>214</v>
      </c>
      <c r="J62" s="4">
        <v>34731</v>
      </c>
      <c r="K62" s="4">
        <v>59369</v>
      </c>
      <c r="L62" s="4">
        <v>24</v>
      </c>
      <c r="M62" s="4">
        <v>2096.2855490000002</v>
      </c>
      <c r="N62" s="4"/>
      <c r="O62" s="4"/>
      <c r="P62" s="4"/>
    </row>
    <row r="63" spans="1:16">
      <c r="A63" s="4" t="s">
        <v>124</v>
      </c>
      <c r="B63" s="4"/>
      <c r="C63" s="4" t="s">
        <v>38</v>
      </c>
      <c r="D63" s="4" t="s">
        <v>32</v>
      </c>
      <c r="E63" s="6" t="s">
        <v>110</v>
      </c>
      <c r="F63" s="4" t="s">
        <v>123</v>
      </c>
      <c r="G63" s="4" t="s">
        <v>23</v>
      </c>
      <c r="H63" s="4">
        <v>210096</v>
      </c>
      <c r="I63" s="4">
        <v>590</v>
      </c>
      <c r="J63" s="4">
        <v>90928</v>
      </c>
      <c r="K63" s="4">
        <v>184823</v>
      </c>
      <c r="L63" s="4">
        <v>4</v>
      </c>
      <c r="M63" s="4">
        <v>2027.431388</v>
      </c>
      <c r="N63" s="4"/>
      <c r="O63" s="4"/>
      <c r="P63" s="4"/>
    </row>
    <row r="64" spans="1:16">
      <c r="A64" s="4" t="s">
        <v>125</v>
      </c>
      <c r="B64" s="4"/>
      <c r="C64" s="4" t="s">
        <v>13</v>
      </c>
      <c r="D64" s="4" t="s">
        <v>126</v>
      </c>
      <c r="E64" s="6" t="s">
        <v>110</v>
      </c>
      <c r="F64" s="4" t="s">
        <v>42</v>
      </c>
      <c r="G64" s="4" t="s">
        <v>23</v>
      </c>
      <c r="H64" s="4">
        <v>77313</v>
      </c>
      <c r="I64" s="4">
        <v>191</v>
      </c>
      <c r="J64" s="4">
        <v>40366</v>
      </c>
      <c r="K64" s="4">
        <v>71128</v>
      </c>
      <c r="L64" s="4">
        <v>3</v>
      </c>
      <c r="M64" s="4">
        <v>1790.3901980000001</v>
      </c>
      <c r="N64" s="4"/>
      <c r="O64" s="4"/>
      <c r="P64" s="4"/>
    </row>
    <row r="65" spans="1:16">
      <c r="A65" s="4" t="s">
        <v>127</v>
      </c>
      <c r="B65" s="4"/>
      <c r="C65" s="4" t="s">
        <v>38</v>
      </c>
      <c r="D65" s="4" t="s">
        <v>79</v>
      </c>
      <c r="E65" s="6" t="s">
        <v>110</v>
      </c>
      <c r="F65" s="4" t="s">
        <v>42</v>
      </c>
      <c r="G65" s="4" t="s">
        <v>23</v>
      </c>
      <c r="H65" s="4">
        <v>188170</v>
      </c>
      <c r="I65" s="4">
        <v>490</v>
      </c>
      <c r="J65" s="4">
        <v>155266</v>
      </c>
      <c r="K65" s="4">
        <v>176562</v>
      </c>
      <c r="L65" s="4">
        <v>6</v>
      </c>
      <c r="M65" s="4">
        <v>1599.7150690000001</v>
      </c>
      <c r="N65" s="4"/>
      <c r="O65" s="4"/>
      <c r="P65" s="4"/>
    </row>
    <row r="66" spans="1:16">
      <c r="A66" s="4" t="s">
        <v>128</v>
      </c>
      <c r="B66" s="4"/>
      <c r="C66" s="4" t="s">
        <v>19</v>
      </c>
      <c r="D66" s="4" t="s">
        <v>14</v>
      </c>
      <c r="E66" s="6" t="s">
        <v>110</v>
      </c>
      <c r="F66" s="4" t="s">
        <v>42</v>
      </c>
      <c r="G66" s="4" t="s">
        <v>47</v>
      </c>
      <c r="H66" s="4">
        <v>16808</v>
      </c>
      <c r="I66" s="4">
        <v>43</v>
      </c>
      <c r="J66" s="4">
        <v>9211</v>
      </c>
      <c r="K66" s="4">
        <v>13372</v>
      </c>
      <c r="L66" s="4">
        <v>3</v>
      </c>
      <c r="M66" s="4">
        <v>1574.7912799999999</v>
      </c>
      <c r="N66" s="4"/>
      <c r="O66" s="4"/>
      <c r="P66" s="4"/>
    </row>
    <row r="67" spans="1:16">
      <c r="A67" s="4" t="s">
        <v>129</v>
      </c>
      <c r="B67" s="4"/>
      <c r="C67" s="4" t="s">
        <v>13</v>
      </c>
      <c r="D67" s="4" t="s">
        <v>35</v>
      </c>
      <c r="E67" s="6" t="s">
        <v>110</v>
      </c>
      <c r="F67" s="4" t="s">
        <v>130</v>
      </c>
      <c r="G67" s="4" t="s">
        <v>47</v>
      </c>
      <c r="H67" s="4">
        <v>21531</v>
      </c>
      <c r="I67" s="4">
        <v>55</v>
      </c>
      <c r="J67" s="4">
        <v>15593</v>
      </c>
      <c r="K67" s="4">
        <v>18617</v>
      </c>
      <c r="L67" s="4">
        <v>6</v>
      </c>
      <c r="M67" s="4">
        <v>1470.9719250000001</v>
      </c>
      <c r="N67" s="4"/>
      <c r="O67" s="4"/>
      <c r="P67" s="4"/>
    </row>
    <row r="68" spans="1:16">
      <c r="A68" s="4" t="s">
        <v>131</v>
      </c>
      <c r="B68" s="4"/>
      <c r="C68" s="4" t="s">
        <v>19</v>
      </c>
      <c r="D68" s="4" t="s">
        <v>73</v>
      </c>
      <c r="E68" s="6" t="s">
        <v>110</v>
      </c>
      <c r="F68" s="4" t="s">
        <v>75</v>
      </c>
      <c r="G68" s="4" t="s">
        <v>17</v>
      </c>
      <c r="H68" s="4">
        <v>18313</v>
      </c>
      <c r="I68" s="4">
        <v>60</v>
      </c>
      <c r="J68" s="4">
        <v>9481</v>
      </c>
      <c r="K68" s="4">
        <v>16300</v>
      </c>
      <c r="L68" s="4">
        <v>4</v>
      </c>
      <c r="M68" s="4">
        <v>1456.9341870000001</v>
      </c>
      <c r="N68" s="4"/>
      <c r="O68" s="4"/>
      <c r="P68" s="4"/>
    </row>
    <row r="69" spans="1:16">
      <c r="A69" s="4" t="s">
        <v>132</v>
      </c>
      <c r="B69" s="4"/>
      <c r="C69" s="4" t="s">
        <v>38</v>
      </c>
      <c r="D69" s="4" t="s">
        <v>35</v>
      </c>
      <c r="E69" s="6" t="s">
        <v>133</v>
      </c>
      <c r="F69" s="4" t="s">
        <v>16</v>
      </c>
      <c r="G69" s="4" t="s">
        <v>23</v>
      </c>
      <c r="H69" s="4">
        <v>10779</v>
      </c>
      <c r="I69" s="4">
        <v>86</v>
      </c>
      <c r="J69" s="4">
        <v>6420</v>
      </c>
      <c r="K69" s="4">
        <v>10287</v>
      </c>
      <c r="L69" s="4">
        <v>3</v>
      </c>
      <c r="M69" s="4">
        <v>1759.704833</v>
      </c>
      <c r="N69" s="4"/>
      <c r="O69" s="4"/>
      <c r="P69" s="4"/>
    </row>
    <row r="70" spans="1:16">
      <c r="A70" s="4" t="s">
        <v>134</v>
      </c>
      <c r="B70" s="4"/>
      <c r="C70" s="4" t="s">
        <v>13</v>
      </c>
      <c r="D70" s="4" t="s">
        <v>50</v>
      </c>
      <c r="E70" s="5" t="s">
        <v>135</v>
      </c>
      <c r="F70" s="4" t="s">
        <v>16</v>
      </c>
      <c r="G70" s="4" t="s">
        <v>23</v>
      </c>
      <c r="H70" s="4">
        <v>11325</v>
      </c>
      <c r="I70" s="4">
        <v>88</v>
      </c>
      <c r="J70" s="4">
        <v>6186</v>
      </c>
      <c r="K70" s="4">
        <v>10612</v>
      </c>
      <c r="L70" s="4">
        <v>2</v>
      </c>
      <c r="M70" s="4">
        <v>1573.2540899999999</v>
      </c>
      <c r="N70" s="4"/>
      <c r="O70" s="4"/>
      <c r="P70" s="4"/>
    </row>
    <row r="71" spans="1:16">
      <c r="A71" s="4" t="s">
        <v>136</v>
      </c>
      <c r="B71" s="4"/>
      <c r="C71" s="4" t="s">
        <v>13</v>
      </c>
      <c r="D71" s="4" t="s">
        <v>137</v>
      </c>
      <c r="E71" s="5" t="s">
        <v>138</v>
      </c>
      <c r="F71" s="4" t="s">
        <v>46</v>
      </c>
      <c r="G71" s="4" t="s">
        <v>23</v>
      </c>
      <c r="H71" s="4">
        <v>9078</v>
      </c>
      <c r="I71" s="4">
        <v>21</v>
      </c>
      <c r="J71" s="4">
        <v>4051</v>
      </c>
      <c r="K71" s="4">
        <v>6215</v>
      </c>
      <c r="L71" s="4">
        <v>1</v>
      </c>
      <c r="M71" s="4">
        <v>1700.795736</v>
      </c>
      <c r="N71" s="4"/>
      <c r="O71" s="4"/>
      <c r="P71" s="4"/>
    </row>
    <row r="72" spans="1:16">
      <c r="A72" s="4" t="s">
        <v>139</v>
      </c>
      <c r="B72" s="4"/>
      <c r="C72" s="4" t="s">
        <v>38</v>
      </c>
      <c r="D72" s="4" t="s">
        <v>25</v>
      </c>
      <c r="E72" s="6" t="s">
        <v>140</v>
      </c>
      <c r="F72" s="4" t="s">
        <v>27</v>
      </c>
      <c r="G72" s="4" t="s">
        <v>23</v>
      </c>
      <c r="H72" s="4">
        <v>11511</v>
      </c>
      <c r="I72" s="4">
        <v>33</v>
      </c>
      <c r="J72" s="4">
        <v>8268</v>
      </c>
      <c r="K72" s="4">
        <v>11042</v>
      </c>
      <c r="L72" s="4">
        <v>3</v>
      </c>
      <c r="M72" s="4">
        <v>6815.7123250000004</v>
      </c>
      <c r="N72" s="4"/>
      <c r="O72" s="4"/>
      <c r="P72" s="4"/>
    </row>
    <row r="73" spans="1:16">
      <c r="A73" s="4" t="s">
        <v>141</v>
      </c>
      <c r="B73" s="4"/>
      <c r="C73" s="4" t="s">
        <v>19</v>
      </c>
      <c r="D73" s="4" t="s">
        <v>142</v>
      </c>
      <c r="E73" s="6" t="s">
        <v>140</v>
      </c>
      <c r="F73" s="4" t="s">
        <v>27</v>
      </c>
      <c r="G73" s="4" t="s">
        <v>23</v>
      </c>
      <c r="H73" s="4">
        <v>14047</v>
      </c>
      <c r="I73" s="4">
        <v>44</v>
      </c>
      <c r="J73" s="4">
        <v>9934</v>
      </c>
      <c r="K73" s="4">
        <v>13377</v>
      </c>
      <c r="L73" s="4">
        <v>7</v>
      </c>
      <c r="M73" s="4">
        <v>5729.6507549999997</v>
      </c>
      <c r="N73" s="4"/>
      <c r="O73" s="4"/>
      <c r="P73" s="4"/>
    </row>
    <row r="74" spans="1:16">
      <c r="A74" s="4" t="s">
        <v>143</v>
      </c>
      <c r="B74" s="4"/>
      <c r="C74" s="4" t="s">
        <v>29</v>
      </c>
      <c r="D74" s="4" t="s">
        <v>14</v>
      </c>
      <c r="E74" s="6" t="s">
        <v>140</v>
      </c>
      <c r="F74" s="4" t="s">
        <v>16</v>
      </c>
      <c r="G74" s="4" t="s">
        <v>23</v>
      </c>
      <c r="H74" s="4">
        <v>20278</v>
      </c>
      <c r="I74" s="4">
        <v>74</v>
      </c>
      <c r="J74" s="4">
        <v>14227</v>
      </c>
      <c r="K74" s="4">
        <v>19480</v>
      </c>
      <c r="L74" s="4">
        <v>3</v>
      </c>
      <c r="M74" s="4">
        <v>2921.1102070000002</v>
      </c>
      <c r="N74" s="4"/>
      <c r="O74" s="4"/>
      <c r="P74" s="4"/>
    </row>
    <row r="75" spans="1:16">
      <c r="A75" s="4" t="s">
        <v>144</v>
      </c>
      <c r="B75" s="4"/>
      <c r="C75" s="4" t="s">
        <v>29</v>
      </c>
      <c r="D75" s="4" t="s">
        <v>145</v>
      </c>
      <c r="E75" s="6" t="s">
        <v>140</v>
      </c>
      <c r="F75" s="4" t="s">
        <v>16</v>
      </c>
      <c r="G75" s="4" t="s">
        <v>23</v>
      </c>
      <c r="H75" s="4">
        <v>12354</v>
      </c>
      <c r="I75" s="4">
        <v>10</v>
      </c>
      <c r="J75" s="4">
        <v>8561</v>
      </c>
      <c r="K75" s="4">
        <v>11782</v>
      </c>
      <c r="L75" s="4">
        <v>5</v>
      </c>
      <c r="M75" s="4">
        <v>1808.307918</v>
      </c>
      <c r="N75" s="4"/>
      <c r="O75" s="4"/>
      <c r="P75" s="4"/>
    </row>
    <row r="76" spans="1:16">
      <c r="A76" s="4" t="s">
        <v>146</v>
      </c>
      <c r="B76" s="4"/>
      <c r="C76" s="4" t="s">
        <v>13</v>
      </c>
      <c r="D76" s="4" t="s">
        <v>32</v>
      </c>
      <c r="E76" s="6" t="s">
        <v>140</v>
      </c>
      <c r="F76" s="4" t="s">
        <v>42</v>
      </c>
      <c r="G76" s="4" t="s">
        <v>23</v>
      </c>
      <c r="H76" s="4">
        <v>13132</v>
      </c>
      <c r="I76" s="4">
        <v>67</v>
      </c>
      <c r="J76" s="4">
        <v>6133</v>
      </c>
      <c r="K76" s="4">
        <v>12377</v>
      </c>
      <c r="L76" s="4">
        <v>4</v>
      </c>
      <c r="M76" s="4">
        <v>1807.6931420000001</v>
      </c>
      <c r="N76" s="4"/>
      <c r="O76" s="4"/>
      <c r="P76" s="4"/>
    </row>
    <row r="77" spans="1:16">
      <c r="A77" s="4" t="s">
        <v>147</v>
      </c>
      <c r="B77" s="4"/>
      <c r="C77" s="4" t="s">
        <v>38</v>
      </c>
      <c r="D77" s="4" t="s">
        <v>90</v>
      </c>
      <c r="E77" s="6" t="s">
        <v>148</v>
      </c>
      <c r="F77" s="4" t="s">
        <v>130</v>
      </c>
      <c r="G77" s="4" t="s">
        <v>23</v>
      </c>
      <c r="H77" s="4">
        <v>35034</v>
      </c>
      <c r="I77" s="4">
        <v>145</v>
      </c>
      <c r="J77" s="4">
        <v>13904</v>
      </c>
      <c r="K77" s="4">
        <v>34123</v>
      </c>
      <c r="L77" s="4">
        <v>3</v>
      </c>
      <c r="M77" s="4">
        <v>2141.4693459999999</v>
      </c>
      <c r="N77" s="4"/>
      <c r="O77" s="4"/>
      <c r="P77" s="4"/>
    </row>
    <row r="78" spans="1:16">
      <c r="A78" s="4" t="s">
        <v>149</v>
      </c>
      <c r="B78" s="4"/>
      <c r="C78" s="4" t="s">
        <v>13</v>
      </c>
      <c r="D78" s="4" t="s">
        <v>150</v>
      </c>
      <c r="E78" s="6" t="s">
        <v>151</v>
      </c>
      <c r="F78" s="4" t="s">
        <v>16</v>
      </c>
      <c r="G78" s="4" t="s">
        <v>23</v>
      </c>
      <c r="H78" s="4">
        <v>9946</v>
      </c>
      <c r="I78" s="4">
        <v>20</v>
      </c>
      <c r="J78" s="4">
        <v>4818</v>
      </c>
      <c r="K78" s="4">
        <v>7382</v>
      </c>
      <c r="L78" s="4">
        <v>3</v>
      </c>
      <c r="M78" s="4">
        <v>1525.962329</v>
      </c>
      <c r="N78" s="4"/>
      <c r="O78" s="4"/>
      <c r="P78" s="4"/>
    </row>
    <row r="79" spans="1:16">
      <c r="A79" s="4" t="s">
        <v>152</v>
      </c>
      <c r="B79" s="4"/>
      <c r="C79" s="4" t="s">
        <v>13</v>
      </c>
      <c r="D79" s="4" t="s">
        <v>50</v>
      </c>
      <c r="E79" s="5" t="s">
        <v>153</v>
      </c>
      <c r="F79" s="4" t="s">
        <v>16</v>
      </c>
      <c r="G79" s="4" t="s">
        <v>23</v>
      </c>
      <c r="H79" s="4">
        <v>8068</v>
      </c>
      <c r="I79" s="4">
        <v>10</v>
      </c>
      <c r="J79" s="4">
        <v>5545</v>
      </c>
      <c r="K79" s="4">
        <v>7554</v>
      </c>
      <c r="L79" s="4">
        <v>1</v>
      </c>
      <c r="M79" s="4">
        <v>5995.0410019999999</v>
      </c>
      <c r="N79" s="4"/>
      <c r="O79" s="4"/>
      <c r="P79" s="4"/>
    </row>
    <row r="80" spans="1:16">
      <c r="A80" s="4" t="s">
        <v>154</v>
      </c>
      <c r="B80" s="4"/>
      <c r="C80" s="4" t="s">
        <v>13</v>
      </c>
      <c r="D80" s="4" t="s">
        <v>35</v>
      </c>
      <c r="E80" s="6" t="s">
        <v>155</v>
      </c>
      <c r="F80" s="4" t="s">
        <v>16</v>
      </c>
      <c r="G80" s="4" t="s">
        <v>23</v>
      </c>
      <c r="H80" s="4">
        <v>11919</v>
      </c>
      <c r="I80" s="4">
        <v>69</v>
      </c>
      <c r="J80" s="4">
        <v>8100</v>
      </c>
      <c r="K80" s="4">
        <v>11524</v>
      </c>
      <c r="L80" s="4">
        <v>2</v>
      </c>
      <c r="M80" s="4">
        <v>6350.916905</v>
      </c>
      <c r="N80" s="4"/>
      <c r="O80" s="4"/>
      <c r="P80" s="4"/>
    </row>
    <row r="81" spans="1:16">
      <c r="A81" s="4" t="s">
        <v>156</v>
      </c>
      <c r="B81" s="4"/>
      <c r="C81" s="4" t="s">
        <v>19</v>
      </c>
      <c r="D81" s="4" t="s">
        <v>50</v>
      </c>
      <c r="E81" s="6" t="s">
        <v>155</v>
      </c>
      <c r="F81" s="4" t="s">
        <v>16</v>
      </c>
      <c r="G81" s="4" t="s">
        <v>23</v>
      </c>
      <c r="H81" s="4">
        <v>35163</v>
      </c>
      <c r="I81" s="4">
        <v>250</v>
      </c>
      <c r="J81" s="4">
        <v>21222</v>
      </c>
      <c r="K81" s="4">
        <v>33671</v>
      </c>
      <c r="L81" s="4">
        <v>15</v>
      </c>
      <c r="M81" s="4">
        <v>6336.7181</v>
      </c>
      <c r="N81" s="4"/>
      <c r="O81" s="4"/>
      <c r="P81" s="4"/>
    </row>
    <row r="82" spans="1:16">
      <c r="A82" s="4" t="s">
        <v>157</v>
      </c>
      <c r="B82" s="4"/>
      <c r="C82" s="4" t="s">
        <v>38</v>
      </c>
      <c r="D82" s="4" t="s">
        <v>32</v>
      </c>
      <c r="E82" s="6" t="s">
        <v>155</v>
      </c>
      <c r="F82" s="4" t="s">
        <v>16</v>
      </c>
      <c r="G82" s="4" t="s">
        <v>47</v>
      </c>
      <c r="H82" s="4">
        <v>27202</v>
      </c>
      <c r="I82" s="4">
        <v>70</v>
      </c>
      <c r="J82" s="4">
        <v>5202</v>
      </c>
      <c r="K82" s="4">
        <v>23474</v>
      </c>
      <c r="L82" s="4">
        <v>11</v>
      </c>
      <c r="M82" s="4">
        <v>4253.9791160000004</v>
      </c>
      <c r="N82" s="4"/>
      <c r="O82" s="4"/>
      <c r="P82" s="4"/>
    </row>
    <row r="83" spans="1:16">
      <c r="A83" s="4" t="s">
        <v>158</v>
      </c>
      <c r="B83" s="4"/>
      <c r="C83" s="4" t="s">
        <v>13</v>
      </c>
      <c r="D83" s="4" t="s">
        <v>14</v>
      </c>
      <c r="E83" s="6" t="s">
        <v>155</v>
      </c>
      <c r="F83" s="4" t="s">
        <v>159</v>
      </c>
      <c r="G83" s="4" t="s">
        <v>23</v>
      </c>
      <c r="H83" s="4">
        <v>59782</v>
      </c>
      <c r="I83" s="4">
        <v>212</v>
      </c>
      <c r="J83" s="4">
        <v>28235</v>
      </c>
      <c r="K83" s="4">
        <v>57543</v>
      </c>
      <c r="L83" s="4">
        <v>13</v>
      </c>
      <c r="M83" s="4">
        <v>1455.7035539999999</v>
      </c>
      <c r="N83" s="4"/>
      <c r="O83" s="4"/>
      <c r="P83" s="4"/>
    </row>
    <row r="84" spans="1:16">
      <c r="A84" s="4" t="s">
        <v>160</v>
      </c>
      <c r="B84" s="4"/>
      <c r="C84" s="4" t="s">
        <v>13</v>
      </c>
      <c r="D84" s="4" t="s">
        <v>35</v>
      </c>
      <c r="E84" s="6" t="s">
        <v>161</v>
      </c>
      <c r="F84" s="4" t="s">
        <v>159</v>
      </c>
      <c r="G84" s="4" t="s">
        <v>17</v>
      </c>
      <c r="H84" s="4">
        <v>10066</v>
      </c>
      <c r="I84" s="4">
        <v>63</v>
      </c>
      <c r="J84" s="4">
        <v>6978</v>
      </c>
      <c r="K84" s="4">
        <v>9369</v>
      </c>
      <c r="L84" s="4">
        <v>19</v>
      </c>
      <c r="M84" s="4">
        <v>6879.5870969999996</v>
      </c>
      <c r="N84" s="4"/>
      <c r="O84" s="4"/>
      <c r="P84" s="4"/>
    </row>
    <row r="85" spans="1:16">
      <c r="A85" s="4" t="s">
        <v>162</v>
      </c>
      <c r="B85" s="4"/>
      <c r="C85" s="4" t="s">
        <v>13</v>
      </c>
      <c r="D85" s="4" t="s">
        <v>32</v>
      </c>
      <c r="E85" s="6" t="s">
        <v>161</v>
      </c>
      <c r="F85" s="4" t="s">
        <v>163</v>
      </c>
      <c r="G85" s="4" t="s">
        <v>23</v>
      </c>
      <c r="H85" s="4">
        <v>11296</v>
      </c>
      <c r="I85" s="4">
        <v>54</v>
      </c>
      <c r="J85" s="4">
        <v>6822</v>
      </c>
      <c r="K85" s="4">
        <v>9274</v>
      </c>
      <c r="L85" s="4">
        <v>4</v>
      </c>
      <c r="M85" s="4">
        <v>1682.338499</v>
      </c>
      <c r="N85" s="4"/>
      <c r="O85" s="4"/>
      <c r="P85" s="4"/>
    </row>
    <row r="86" spans="1:16">
      <c r="A86" s="4" t="s">
        <v>164</v>
      </c>
      <c r="B86" s="4"/>
      <c r="C86" s="4" t="s">
        <v>29</v>
      </c>
      <c r="D86" s="4" t="s">
        <v>35</v>
      </c>
      <c r="E86" s="6" t="s">
        <v>165</v>
      </c>
      <c r="F86" s="4" t="s">
        <v>16</v>
      </c>
      <c r="G86" s="4" t="s">
        <v>23</v>
      </c>
      <c r="H86" s="4">
        <v>18633</v>
      </c>
      <c r="I86" s="4">
        <v>60</v>
      </c>
      <c r="J86" s="4">
        <v>9424</v>
      </c>
      <c r="K86" s="4">
        <v>18087</v>
      </c>
      <c r="L86" s="4">
        <v>15</v>
      </c>
      <c r="M86" s="4">
        <v>6785.0632930000002</v>
      </c>
      <c r="N86" s="4"/>
      <c r="O86" s="4"/>
      <c r="P86" s="4"/>
    </row>
    <row r="87" spans="1:16">
      <c r="A87" s="4" t="s">
        <v>166</v>
      </c>
      <c r="B87" s="4"/>
      <c r="C87" s="4" t="s">
        <v>38</v>
      </c>
      <c r="D87" s="4" t="s">
        <v>73</v>
      </c>
      <c r="E87" s="6" t="s">
        <v>165</v>
      </c>
      <c r="F87" s="4" t="s">
        <v>16</v>
      </c>
      <c r="G87" s="4" t="s">
        <v>23</v>
      </c>
      <c r="H87" s="4">
        <v>37176</v>
      </c>
      <c r="I87" s="4">
        <v>100</v>
      </c>
      <c r="J87" s="4">
        <v>31829</v>
      </c>
      <c r="K87" s="4">
        <v>35639</v>
      </c>
      <c r="L87" s="4">
        <v>21</v>
      </c>
      <c r="M87" s="4">
        <v>6753.5952420000003</v>
      </c>
      <c r="N87" s="4"/>
      <c r="O87" s="4"/>
      <c r="P87" s="4"/>
    </row>
    <row r="88" spans="1:16">
      <c r="A88" s="4" t="s">
        <v>167</v>
      </c>
      <c r="B88" s="4"/>
      <c r="C88" s="4" t="s">
        <v>38</v>
      </c>
      <c r="D88" s="4" t="s">
        <v>168</v>
      </c>
      <c r="E88" s="6" t="s">
        <v>165</v>
      </c>
      <c r="F88" s="4" t="s">
        <v>123</v>
      </c>
      <c r="G88" s="4" t="s">
        <v>23</v>
      </c>
      <c r="H88" s="4">
        <v>29251</v>
      </c>
      <c r="I88" s="4">
        <v>95</v>
      </c>
      <c r="J88" s="4">
        <v>25060</v>
      </c>
      <c r="K88" s="4">
        <v>28038</v>
      </c>
      <c r="L88" s="4">
        <v>8</v>
      </c>
      <c r="M88" s="4">
        <v>5994.7468339999996</v>
      </c>
      <c r="N88" s="4"/>
      <c r="O88" s="4"/>
      <c r="P88" s="4"/>
    </row>
    <row r="89" spans="1:16">
      <c r="A89" s="4" t="s">
        <v>169</v>
      </c>
      <c r="B89" s="4"/>
      <c r="C89" s="4" t="s">
        <v>13</v>
      </c>
      <c r="D89" s="4" t="s">
        <v>170</v>
      </c>
      <c r="E89" s="6" t="s">
        <v>165</v>
      </c>
      <c r="F89" s="4" t="s">
        <v>22</v>
      </c>
      <c r="G89" s="4" t="s">
        <v>23</v>
      </c>
      <c r="H89" s="4">
        <v>36431</v>
      </c>
      <c r="I89" s="4">
        <v>108</v>
      </c>
      <c r="J89" s="4">
        <v>31262</v>
      </c>
      <c r="K89" s="4">
        <v>35043</v>
      </c>
      <c r="L89" s="4">
        <v>11</v>
      </c>
      <c r="M89" s="4">
        <v>3285.8345220000001</v>
      </c>
      <c r="N89" s="4"/>
      <c r="O89" s="4"/>
      <c r="P89" s="4"/>
    </row>
    <row r="90" spans="1:16">
      <c r="A90" s="4" t="s">
        <v>171</v>
      </c>
      <c r="B90" s="4"/>
      <c r="C90" s="4" t="s">
        <v>29</v>
      </c>
      <c r="D90" s="4" t="s">
        <v>32</v>
      </c>
      <c r="E90" s="6" t="s">
        <v>165</v>
      </c>
      <c r="F90" s="4" t="s">
        <v>22</v>
      </c>
      <c r="G90" s="4" t="s">
        <v>23</v>
      </c>
      <c r="H90" s="4">
        <v>22004</v>
      </c>
      <c r="I90" s="4">
        <v>80</v>
      </c>
      <c r="J90" s="4">
        <v>18735</v>
      </c>
      <c r="K90" s="4">
        <v>21127</v>
      </c>
      <c r="L90" s="4">
        <v>4</v>
      </c>
      <c r="M90" s="4">
        <v>1632.4727820000001</v>
      </c>
      <c r="N90" s="4"/>
      <c r="O90" s="4"/>
      <c r="P90" s="4"/>
    </row>
    <row r="91" spans="1:16">
      <c r="A91" s="4" t="s">
        <v>172</v>
      </c>
      <c r="B91" s="4"/>
      <c r="C91" s="4" t="s">
        <v>19</v>
      </c>
      <c r="D91" s="4" t="s">
        <v>168</v>
      </c>
      <c r="E91" s="6" t="s">
        <v>173</v>
      </c>
      <c r="F91" s="4" t="s">
        <v>123</v>
      </c>
      <c r="G91" s="4" t="s">
        <v>23</v>
      </c>
      <c r="H91" s="4">
        <v>16644</v>
      </c>
      <c r="I91" s="4">
        <v>10</v>
      </c>
      <c r="J91" s="4">
        <v>5055</v>
      </c>
      <c r="K91" s="4">
        <v>15831</v>
      </c>
      <c r="L91" s="4">
        <v>5</v>
      </c>
      <c r="M91" s="4">
        <v>6386.4642320000003</v>
      </c>
      <c r="N91" s="4"/>
      <c r="O91" s="4"/>
      <c r="P91" s="4"/>
    </row>
    <row r="92" spans="1:16">
      <c r="A92" s="4" t="s">
        <v>174</v>
      </c>
      <c r="B92" s="4"/>
      <c r="C92" s="4" t="s">
        <v>29</v>
      </c>
      <c r="D92" s="4" t="s">
        <v>137</v>
      </c>
      <c r="E92" s="6" t="s">
        <v>173</v>
      </c>
      <c r="F92" s="4" t="s">
        <v>123</v>
      </c>
      <c r="G92" s="4" t="s">
        <v>23</v>
      </c>
      <c r="H92" s="4">
        <v>45285</v>
      </c>
      <c r="I92" s="4">
        <v>190</v>
      </c>
      <c r="J92" s="4">
        <v>30225</v>
      </c>
      <c r="K92" s="4">
        <v>43298</v>
      </c>
      <c r="L92" s="4">
        <v>11</v>
      </c>
      <c r="M92" s="4">
        <v>4728.0124059999998</v>
      </c>
      <c r="N92" s="4"/>
      <c r="O92" s="4"/>
      <c r="P92" s="4"/>
    </row>
    <row r="93" spans="1:16">
      <c r="A93" s="4" t="s">
        <v>175</v>
      </c>
      <c r="B93" s="4"/>
      <c r="C93" s="4" t="s">
        <v>13</v>
      </c>
      <c r="D93" s="4" t="s">
        <v>176</v>
      </c>
      <c r="E93" s="6" t="s">
        <v>173</v>
      </c>
      <c r="F93" s="4" t="s">
        <v>177</v>
      </c>
      <c r="G93" s="4" t="s">
        <v>23</v>
      </c>
      <c r="H93" s="4">
        <v>16227</v>
      </c>
      <c r="I93" s="4">
        <v>40</v>
      </c>
      <c r="J93" s="4">
        <v>9438</v>
      </c>
      <c r="K93" s="4">
        <v>15611</v>
      </c>
      <c r="L93" s="4">
        <v>3</v>
      </c>
      <c r="M93" s="4">
        <v>1991.9438399999999</v>
      </c>
      <c r="N93" s="4"/>
      <c r="O93" s="4"/>
      <c r="P93" s="4"/>
    </row>
    <row r="94" spans="1:16">
      <c r="A94" s="4" t="s">
        <v>178</v>
      </c>
      <c r="B94" s="4"/>
      <c r="C94" s="4" t="s">
        <v>29</v>
      </c>
      <c r="D94" s="4" t="s">
        <v>179</v>
      </c>
      <c r="E94" s="6" t="s">
        <v>173</v>
      </c>
      <c r="F94" s="4" t="s">
        <v>54</v>
      </c>
      <c r="G94" s="4" t="s">
        <v>23</v>
      </c>
      <c r="H94" s="4">
        <v>7409</v>
      </c>
      <c r="I94" s="4">
        <v>10</v>
      </c>
      <c r="J94" s="4">
        <v>5009</v>
      </c>
      <c r="K94" s="4">
        <v>7160</v>
      </c>
      <c r="L94" s="4">
        <v>12</v>
      </c>
      <c r="M94" s="4">
        <v>1472.110115</v>
      </c>
      <c r="N94" s="4"/>
      <c r="O94" s="4"/>
      <c r="P94" s="4"/>
    </row>
    <row r="95" spans="1:16">
      <c r="A95" s="4" t="s">
        <v>180</v>
      </c>
      <c r="B95" s="4"/>
      <c r="C95" s="4" t="s">
        <v>19</v>
      </c>
      <c r="D95" s="4" t="s">
        <v>30</v>
      </c>
      <c r="E95" s="6" t="s">
        <v>181</v>
      </c>
      <c r="F95" s="4" t="s">
        <v>27</v>
      </c>
      <c r="G95" s="4" t="s">
        <v>23</v>
      </c>
      <c r="H95" s="4">
        <v>17582</v>
      </c>
      <c r="I95" s="4">
        <v>56</v>
      </c>
      <c r="J95" s="4">
        <v>9848</v>
      </c>
      <c r="K95" s="4">
        <v>16558</v>
      </c>
      <c r="L95" s="4">
        <v>12</v>
      </c>
      <c r="M95" s="4">
        <v>6846.4479149999997</v>
      </c>
      <c r="N95" s="4"/>
      <c r="O95" s="4"/>
      <c r="P95" s="4"/>
    </row>
    <row r="96" spans="1:16">
      <c r="A96" s="4" t="s">
        <v>182</v>
      </c>
      <c r="B96" s="4"/>
      <c r="C96" s="4" t="s">
        <v>29</v>
      </c>
      <c r="D96" s="4" t="s">
        <v>73</v>
      </c>
      <c r="E96" s="6" t="s">
        <v>181</v>
      </c>
      <c r="F96" s="4" t="s">
        <v>27</v>
      </c>
      <c r="G96" s="4" t="s">
        <v>47</v>
      </c>
      <c r="H96" s="4">
        <v>45711</v>
      </c>
      <c r="I96" s="4">
        <v>130</v>
      </c>
      <c r="J96" s="4">
        <v>23052</v>
      </c>
      <c r="K96" s="4">
        <v>42375</v>
      </c>
      <c r="L96" s="4">
        <v>11</v>
      </c>
      <c r="M96" s="4">
        <v>6417.8761690000001</v>
      </c>
      <c r="N96" s="4"/>
      <c r="O96" s="4"/>
      <c r="P96" s="4"/>
    </row>
    <row r="97" spans="1:16">
      <c r="A97" s="4" t="s">
        <v>183</v>
      </c>
      <c r="B97" s="4"/>
      <c r="C97" s="4" t="s">
        <v>38</v>
      </c>
      <c r="D97" s="4" t="s">
        <v>30</v>
      </c>
      <c r="E97" s="6" t="s">
        <v>181</v>
      </c>
      <c r="F97" s="4" t="s">
        <v>16</v>
      </c>
      <c r="G97" s="4" t="s">
        <v>47</v>
      </c>
      <c r="H97" s="4">
        <v>48562</v>
      </c>
      <c r="I97" s="4">
        <v>150</v>
      </c>
      <c r="J97" s="4">
        <v>29108</v>
      </c>
      <c r="K97" s="4">
        <v>45570</v>
      </c>
      <c r="L97" s="4">
        <v>11</v>
      </c>
      <c r="M97" s="4">
        <v>6346.6330239999998</v>
      </c>
      <c r="N97" s="4"/>
      <c r="O97" s="4"/>
      <c r="P97" s="4"/>
    </row>
    <row r="98" spans="1:16">
      <c r="A98" s="4" t="s">
        <v>184</v>
      </c>
      <c r="B98" s="4"/>
      <c r="C98" s="4" t="s">
        <v>29</v>
      </c>
      <c r="D98" s="4" t="s">
        <v>35</v>
      </c>
      <c r="E98" s="6" t="s">
        <v>181</v>
      </c>
      <c r="F98" s="4" t="s">
        <v>16</v>
      </c>
      <c r="G98" s="4" t="s">
        <v>17</v>
      </c>
      <c r="H98" s="4">
        <v>47394</v>
      </c>
      <c r="I98" s="4">
        <v>184</v>
      </c>
      <c r="J98" s="4">
        <v>22712</v>
      </c>
      <c r="K98" s="4">
        <v>41918</v>
      </c>
      <c r="L98" s="4">
        <v>24</v>
      </c>
      <c r="M98" s="4">
        <v>4701.4962370000003</v>
      </c>
      <c r="N98" s="4"/>
      <c r="O98" s="4"/>
      <c r="P98" s="4"/>
    </row>
    <row r="99" spans="1:16">
      <c r="A99" s="4" t="s">
        <v>185</v>
      </c>
      <c r="B99" s="4"/>
      <c r="C99" s="4" t="s">
        <v>29</v>
      </c>
      <c r="D99" s="4" t="s">
        <v>35</v>
      </c>
      <c r="E99" s="6" t="s">
        <v>181</v>
      </c>
      <c r="F99" s="4" t="s">
        <v>16</v>
      </c>
      <c r="G99" s="4" t="s">
        <v>23</v>
      </c>
      <c r="H99" s="4">
        <v>66554</v>
      </c>
      <c r="I99" s="4">
        <v>169</v>
      </c>
      <c r="J99" s="4">
        <v>39206</v>
      </c>
      <c r="K99" s="4">
        <v>62109</v>
      </c>
      <c r="L99" s="4">
        <v>6</v>
      </c>
      <c r="M99" s="4">
        <v>1890.885935</v>
      </c>
      <c r="N99" s="4"/>
      <c r="O99" s="4"/>
      <c r="P99" s="4"/>
    </row>
    <row r="100" spans="1:16">
      <c r="A100" s="4" t="s">
        <v>186</v>
      </c>
      <c r="B100" s="4"/>
      <c r="C100" s="4" t="s">
        <v>13</v>
      </c>
      <c r="D100" s="4" t="s">
        <v>14</v>
      </c>
      <c r="E100" s="6" t="s">
        <v>181</v>
      </c>
      <c r="F100" s="4" t="s">
        <v>22</v>
      </c>
      <c r="G100" s="4" t="s">
        <v>23</v>
      </c>
      <c r="H100" s="4">
        <v>9730</v>
      </c>
      <c r="I100" s="4">
        <v>45</v>
      </c>
      <c r="J100" s="4">
        <v>2971</v>
      </c>
      <c r="K100" s="4">
        <v>5102</v>
      </c>
      <c r="L100" s="4">
        <v>3</v>
      </c>
      <c r="M100" s="4">
        <v>1778.9379349999999</v>
      </c>
      <c r="N100" s="4"/>
      <c r="O100" s="4"/>
      <c r="P100" s="4"/>
    </row>
    <row r="101" spans="1:16">
      <c r="A101" s="4" t="s">
        <v>187</v>
      </c>
      <c r="B101" s="4" t="s">
        <v>188</v>
      </c>
      <c r="C101" s="4" t="s">
        <v>29</v>
      </c>
      <c r="D101" s="4" t="s">
        <v>32</v>
      </c>
      <c r="E101" s="6" t="s">
        <v>181</v>
      </c>
      <c r="F101" s="4" t="s">
        <v>189</v>
      </c>
      <c r="G101" s="4" t="s">
        <v>47</v>
      </c>
      <c r="H101" s="4">
        <v>69757</v>
      </c>
      <c r="I101" s="4">
        <v>199</v>
      </c>
      <c r="J101" s="4">
        <v>41258</v>
      </c>
      <c r="K101" s="4">
        <v>65374</v>
      </c>
      <c r="L101" s="4">
        <v>20</v>
      </c>
      <c r="M101" s="4">
        <v>1510.6153200000001</v>
      </c>
      <c r="N101" s="4"/>
      <c r="O101" s="4"/>
      <c r="P101" s="4"/>
    </row>
    <row r="102" spans="1:16">
      <c r="A102" s="4" t="s">
        <v>190</v>
      </c>
      <c r="B102" s="4"/>
      <c r="C102" s="4" t="s">
        <v>19</v>
      </c>
      <c r="D102" s="4" t="s">
        <v>20</v>
      </c>
      <c r="E102" s="6" t="s">
        <v>191</v>
      </c>
      <c r="F102" s="4" t="s">
        <v>22</v>
      </c>
      <c r="G102" s="4" t="s">
        <v>23</v>
      </c>
      <c r="H102" s="4">
        <v>8862</v>
      </c>
      <c r="I102" s="4">
        <v>30</v>
      </c>
      <c r="J102" s="4">
        <v>1359</v>
      </c>
      <c r="K102" s="4">
        <v>7114</v>
      </c>
      <c r="L102" s="4">
        <v>1</v>
      </c>
      <c r="M102" s="4">
        <v>1481.9451570000001</v>
      </c>
      <c r="N102" s="4"/>
      <c r="O102" s="4"/>
      <c r="P102" s="4"/>
    </row>
    <row r="103" spans="1:16">
      <c r="A103" s="4" t="s">
        <v>192</v>
      </c>
      <c r="B103" s="4"/>
      <c r="C103" s="4" t="s">
        <v>38</v>
      </c>
      <c r="D103" s="4" t="s">
        <v>35</v>
      </c>
      <c r="E103" s="6" t="s">
        <v>193</v>
      </c>
      <c r="F103" s="4" t="s">
        <v>27</v>
      </c>
      <c r="G103" s="4" t="s">
        <v>23</v>
      </c>
      <c r="H103" s="4">
        <v>7229</v>
      </c>
      <c r="I103" s="4">
        <v>20</v>
      </c>
      <c r="J103" s="4">
        <v>5668</v>
      </c>
      <c r="K103" s="4">
        <v>6760</v>
      </c>
      <c r="L103" s="4">
        <v>3</v>
      </c>
      <c r="M103" s="4">
        <v>6812.588702</v>
      </c>
      <c r="N103" s="4"/>
      <c r="O103" s="4"/>
      <c r="P103" s="4"/>
    </row>
    <row r="104" spans="1:16">
      <c r="A104" s="4" t="s">
        <v>194</v>
      </c>
      <c r="B104" s="4"/>
      <c r="C104" s="4" t="s">
        <v>13</v>
      </c>
      <c r="D104" s="4" t="s">
        <v>90</v>
      </c>
      <c r="E104" s="6" t="s">
        <v>193</v>
      </c>
      <c r="F104" s="4" t="s">
        <v>27</v>
      </c>
      <c r="G104" s="4" t="s">
        <v>23</v>
      </c>
      <c r="H104" s="4">
        <v>115544</v>
      </c>
      <c r="I104" s="4">
        <v>412</v>
      </c>
      <c r="J104" s="4">
        <v>79182</v>
      </c>
      <c r="K104" s="4">
        <v>109463</v>
      </c>
      <c r="L104" s="4">
        <v>56</v>
      </c>
      <c r="M104" s="4">
        <v>6721.0944529999997</v>
      </c>
      <c r="N104" s="4"/>
      <c r="O104" s="4"/>
      <c r="P104" s="4"/>
    </row>
    <row r="105" spans="1:16">
      <c r="A105" s="4" t="s">
        <v>195</v>
      </c>
      <c r="B105" s="4"/>
      <c r="C105" s="4" t="s">
        <v>13</v>
      </c>
      <c r="D105" s="4" t="s">
        <v>14</v>
      </c>
      <c r="E105" s="6" t="s">
        <v>193</v>
      </c>
      <c r="F105" s="4" t="s">
        <v>27</v>
      </c>
      <c r="G105" s="4" t="s">
        <v>47</v>
      </c>
      <c r="H105" s="4">
        <v>48211</v>
      </c>
      <c r="I105" s="4">
        <v>160</v>
      </c>
      <c r="J105" s="4">
        <v>30157</v>
      </c>
      <c r="K105" s="4">
        <v>43810</v>
      </c>
      <c r="L105" s="4">
        <v>14</v>
      </c>
      <c r="M105" s="4">
        <v>6708.4633510000003</v>
      </c>
      <c r="N105" s="4"/>
      <c r="O105" s="4"/>
      <c r="P105" s="4"/>
    </row>
    <row r="106" spans="1:16">
      <c r="A106" s="4" t="s">
        <v>196</v>
      </c>
      <c r="B106" s="4"/>
      <c r="C106" s="4" t="s">
        <v>13</v>
      </c>
      <c r="D106" s="4" t="s">
        <v>73</v>
      </c>
      <c r="E106" s="6" t="s">
        <v>193</v>
      </c>
      <c r="F106" s="4" t="s">
        <v>27</v>
      </c>
      <c r="G106" s="4" t="s">
        <v>23</v>
      </c>
      <c r="H106" s="4">
        <v>134847</v>
      </c>
      <c r="I106" s="4">
        <v>450</v>
      </c>
      <c r="J106" s="4">
        <v>104268</v>
      </c>
      <c r="K106" s="4">
        <v>128470</v>
      </c>
      <c r="L106" s="4">
        <v>125</v>
      </c>
      <c r="M106" s="4">
        <v>6040.5955780000004</v>
      </c>
      <c r="N106" s="4"/>
      <c r="O106" s="4"/>
      <c r="P106" s="4"/>
    </row>
    <row r="107" spans="1:16">
      <c r="A107" s="4" t="s">
        <v>197</v>
      </c>
      <c r="B107" s="4"/>
      <c r="C107" s="4" t="s">
        <v>13</v>
      </c>
      <c r="D107" s="4" t="s">
        <v>90</v>
      </c>
      <c r="E107" s="6" t="s">
        <v>193</v>
      </c>
      <c r="F107" s="4" t="s">
        <v>16</v>
      </c>
      <c r="G107" s="4" t="s">
        <v>23</v>
      </c>
      <c r="H107" s="4">
        <v>35178</v>
      </c>
      <c r="I107" s="4">
        <v>155</v>
      </c>
      <c r="J107" s="4">
        <v>23374</v>
      </c>
      <c r="K107" s="4">
        <v>33779</v>
      </c>
      <c r="L107" s="4">
        <v>8</v>
      </c>
      <c r="M107" s="4">
        <v>5738.8090890000003</v>
      </c>
      <c r="N107" s="4"/>
      <c r="O107" s="4"/>
      <c r="P107" s="4"/>
    </row>
    <row r="108" spans="1:16">
      <c r="A108" s="4" t="s">
        <v>198</v>
      </c>
      <c r="B108" s="4"/>
      <c r="C108" s="4" t="s">
        <v>13</v>
      </c>
      <c r="D108" s="4" t="s">
        <v>14</v>
      </c>
      <c r="E108" s="6" t="s">
        <v>193</v>
      </c>
      <c r="F108" s="4" t="s">
        <v>16</v>
      </c>
      <c r="G108" s="4" t="s">
        <v>23</v>
      </c>
      <c r="H108" s="4">
        <v>43117</v>
      </c>
      <c r="I108" s="4">
        <v>100</v>
      </c>
      <c r="J108" s="4">
        <v>6478</v>
      </c>
      <c r="K108" s="4">
        <v>27405</v>
      </c>
      <c r="L108" s="4">
        <v>8</v>
      </c>
      <c r="M108" s="4">
        <v>4250.4304389999998</v>
      </c>
      <c r="N108" s="4"/>
      <c r="O108" s="4"/>
      <c r="P108" s="4"/>
    </row>
    <row r="109" spans="1:16">
      <c r="A109" s="4" t="s">
        <v>199</v>
      </c>
      <c r="B109" s="4"/>
      <c r="C109" s="4" t="s">
        <v>38</v>
      </c>
      <c r="D109" s="4" t="s">
        <v>200</v>
      </c>
      <c r="E109" s="6" t="s">
        <v>193</v>
      </c>
      <c r="F109" s="4" t="s">
        <v>16</v>
      </c>
      <c r="G109" s="4" t="s">
        <v>23</v>
      </c>
      <c r="H109" s="4">
        <v>510778</v>
      </c>
      <c r="I109" s="4">
        <v>1290</v>
      </c>
      <c r="J109" s="4">
        <v>70777</v>
      </c>
      <c r="K109" s="4">
        <v>436133</v>
      </c>
      <c r="L109" s="4">
        <v>6</v>
      </c>
      <c r="M109" s="4">
        <v>3870.2538669999999</v>
      </c>
      <c r="N109" s="4"/>
      <c r="O109" s="4"/>
      <c r="P109" s="4"/>
    </row>
    <row r="110" spans="1:16">
      <c r="A110" s="4" t="s">
        <v>201</v>
      </c>
      <c r="B110" s="4"/>
      <c r="C110" s="4" t="s">
        <v>19</v>
      </c>
      <c r="D110" s="4" t="s">
        <v>25</v>
      </c>
      <c r="E110" s="6" t="s">
        <v>193</v>
      </c>
      <c r="F110" s="4" t="s">
        <v>16</v>
      </c>
      <c r="G110" s="4" t="s">
        <v>23</v>
      </c>
      <c r="H110" s="4">
        <v>13700</v>
      </c>
      <c r="I110" s="4">
        <v>63</v>
      </c>
      <c r="J110" s="4">
        <v>3609</v>
      </c>
      <c r="K110" s="4">
        <v>12644</v>
      </c>
      <c r="L110" s="4">
        <v>4</v>
      </c>
      <c r="M110" s="4">
        <v>2032.700147</v>
      </c>
      <c r="N110" s="4"/>
      <c r="O110" s="4"/>
      <c r="P110" s="4"/>
    </row>
    <row r="111" spans="1:16">
      <c r="A111" s="4" t="s">
        <v>202</v>
      </c>
      <c r="B111" s="4"/>
      <c r="C111" s="4" t="s">
        <v>29</v>
      </c>
      <c r="D111" s="4" t="s">
        <v>50</v>
      </c>
      <c r="E111" s="6" t="s">
        <v>193</v>
      </c>
      <c r="F111" s="4" t="s">
        <v>123</v>
      </c>
      <c r="G111" s="4" t="s">
        <v>17</v>
      </c>
      <c r="H111" s="4">
        <v>13075</v>
      </c>
      <c r="I111" s="4">
        <v>74</v>
      </c>
      <c r="J111" s="4">
        <v>5980</v>
      </c>
      <c r="K111" s="4">
        <v>12114</v>
      </c>
      <c r="L111" s="4">
        <v>15</v>
      </c>
      <c r="M111" s="4">
        <v>1936.1307979999999</v>
      </c>
      <c r="N111" s="4"/>
      <c r="O111" s="4"/>
      <c r="P111" s="4"/>
    </row>
    <row r="112" spans="1:16">
      <c r="A112" s="4" t="s">
        <v>203</v>
      </c>
      <c r="B112" s="4"/>
      <c r="C112" s="4" t="s">
        <v>13</v>
      </c>
      <c r="D112" s="4" t="s">
        <v>50</v>
      </c>
      <c r="E112" s="6" t="s">
        <v>193</v>
      </c>
      <c r="F112" s="4" t="s">
        <v>22</v>
      </c>
      <c r="G112" s="4" t="s">
        <v>23</v>
      </c>
      <c r="H112" s="4">
        <v>69540</v>
      </c>
      <c r="I112" s="4">
        <v>204</v>
      </c>
      <c r="J112" s="4">
        <v>28713</v>
      </c>
      <c r="K112" s="4">
        <v>62829</v>
      </c>
      <c r="L112" s="4">
        <v>15</v>
      </c>
      <c r="M112" s="4">
        <v>1838.9877300000001</v>
      </c>
      <c r="N112" s="4"/>
      <c r="O112" s="4"/>
      <c r="P112" s="4"/>
    </row>
    <row r="113" spans="1:16">
      <c r="A113" s="4" t="s">
        <v>204</v>
      </c>
      <c r="B113" s="4"/>
      <c r="C113" s="4" t="s">
        <v>19</v>
      </c>
      <c r="D113" s="4" t="s">
        <v>73</v>
      </c>
      <c r="E113" s="6" t="s">
        <v>193</v>
      </c>
      <c r="F113" s="4" t="s">
        <v>130</v>
      </c>
      <c r="G113" s="4" t="s">
        <v>47</v>
      </c>
      <c r="H113" s="4">
        <v>65983</v>
      </c>
      <c r="I113" s="4">
        <v>212</v>
      </c>
      <c r="J113" s="4">
        <v>8536</v>
      </c>
      <c r="K113" s="4">
        <v>57434</v>
      </c>
      <c r="L113" s="4">
        <v>3</v>
      </c>
      <c r="M113" s="4">
        <v>1599.076249</v>
      </c>
      <c r="N113" s="4"/>
      <c r="O113" s="4"/>
      <c r="P113" s="4"/>
    </row>
    <row r="114" spans="1:16">
      <c r="A114" s="4" t="s">
        <v>205</v>
      </c>
      <c r="B114" s="4"/>
      <c r="C114" s="4" t="s">
        <v>13</v>
      </c>
      <c r="D114" s="4" t="s">
        <v>32</v>
      </c>
      <c r="E114" s="6" t="s">
        <v>193</v>
      </c>
      <c r="F114" s="4" t="s">
        <v>159</v>
      </c>
      <c r="G114" s="4" t="s">
        <v>23</v>
      </c>
      <c r="H114" s="4">
        <v>21478</v>
      </c>
      <c r="I114" s="4">
        <v>50</v>
      </c>
      <c r="J114" s="4">
        <v>15548</v>
      </c>
      <c r="K114" s="4">
        <v>20651</v>
      </c>
      <c r="L114" s="4">
        <v>24</v>
      </c>
      <c r="M114" s="4">
        <v>1541.2140469999999</v>
      </c>
      <c r="N114" s="4"/>
      <c r="O114" s="4"/>
      <c r="P114" s="4"/>
    </row>
    <row r="115" spans="1:16">
      <c r="A115" s="4" t="s">
        <v>206</v>
      </c>
      <c r="B115" s="4"/>
      <c r="C115" s="4" t="s">
        <v>29</v>
      </c>
      <c r="D115" s="4" t="s">
        <v>73</v>
      </c>
      <c r="E115" s="6" t="s">
        <v>207</v>
      </c>
      <c r="F115" s="4" t="s">
        <v>16</v>
      </c>
      <c r="G115" s="4" t="s">
        <v>23</v>
      </c>
      <c r="H115" s="4">
        <v>9515</v>
      </c>
      <c r="I115" s="4">
        <v>30</v>
      </c>
      <c r="J115" s="4">
        <v>6169</v>
      </c>
      <c r="K115" s="4">
        <v>9138</v>
      </c>
      <c r="L115" s="4">
        <v>3</v>
      </c>
      <c r="M115" s="4">
        <v>5776.508186</v>
      </c>
      <c r="N115" s="4"/>
      <c r="O115" s="4"/>
      <c r="P115" s="4"/>
    </row>
    <row r="116" spans="1:16">
      <c r="A116" s="4" t="s">
        <v>208</v>
      </c>
      <c r="B116" s="4"/>
      <c r="C116" s="4" t="s">
        <v>19</v>
      </c>
      <c r="D116" s="4" t="s">
        <v>32</v>
      </c>
      <c r="E116" s="6" t="s">
        <v>207</v>
      </c>
      <c r="F116" s="4" t="s">
        <v>42</v>
      </c>
      <c r="G116" s="4" t="s">
        <v>23</v>
      </c>
      <c r="H116" s="4">
        <v>20548</v>
      </c>
      <c r="I116" s="4">
        <v>40</v>
      </c>
      <c r="J116" s="4">
        <v>14259</v>
      </c>
      <c r="K116" s="4">
        <v>19654</v>
      </c>
      <c r="L116" s="4">
        <v>13</v>
      </c>
      <c r="M116" s="4">
        <v>3060.4247690000002</v>
      </c>
      <c r="N116" s="4"/>
      <c r="O116" s="4"/>
      <c r="P116" s="4"/>
    </row>
    <row r="117" spans="1:16">
      <c r="A117" s="4" t="s">
        <v>209</v>
      </c>
      <c r="B117" s="4"/>
      <c r="C117" s="4" t="s">
        <v>38</v>
      </c>
      <c r="D117" s="4" t="s">
        <v>210</v>
      </c>
      <c r="E117" s="6" t="s">
        <v>207</v>
      </c>
      <c r="F117" s="4" t="s">
        <v>46</v>
      </c>
      <c r="G117" s="4" t="s">
        <v>17</v>
      </c>
      <c r="H117" s="4">
        <v>94340</v>
      </c>
      <c r="I117" s="4">
        <v>250</v>
      </c>
      <c r="J117" s="4">
        <v>16955</v>
      </c>
      <c r="K117" s="4">
        <v>76971</v>
      </c>
      <c r="L117" s="4">
        <v>13</v>
      </c>
      <c r="M117" s="4">
        <v>1517.244377</v>
      </c>
      <c r="N117" s="4"/>
      <c r="O117" s="4"/>
      <c r="P117" s="4"/>
    </row>
    <row r="118" spans="1:16">
      <c r="A118" s="4" t="s">
        <v>211</v>
      </c>
      <c r="B118" s="4"/>
      <c r="C118" s="4" t="s">
        <v>19</v>
      </c>
      <c r="D118" s="4" t="s">
        <v>30</v>
      </c>
      <c r="E118" s="6" t="s">
        <v>212</v>
      </c>
      <c r="F118" s="4" t="s">
        <v>16</v>
      </c>
      <c r="G118" s="4" t="s">
        <v>23</v>
      </c>
      <c r="H118" s="4">
        <v>114723</v>
      </c>
      <c r="I118" s="4">
        <v>350</v>
      </c>
      <c r="J118" s="4">
        <v>14623</v>
      </c>
      <c r="K118" s="4">
        <v>92063</v>
      </c>
      <c r="L118" s="4">
        <v>6</v>
      </c>
      <c r="M118" s="4">
        <v>4742.0086369999999</v>
      </c>
      <c r="N118" s="4"/>
      <c r="O118" s="4"/>
      <c r="P118" s="4"/>
    </row>
    <row r="119" spans="1:16">
      <c r="A119" s="4" t="s">
        <v>213</v>
      </c>
      <c r="B119" s="4"/>
      <c r="C119" s="4" t="s">
        <v>29</v>
      </c>
      <c r="D119" s="4" t="s">
        <v>32</v>
      </c>
      <c r="E119" s="6" t="s">
        <v>212</v>
      </c>
      <c r="F119" s="4" t="s">
        <v>22</v>
      </c>
      <c r="G119" s="4" t="s">
        <v>23</v>
      </c>
      <c r="H119" s="4">
        <v>14581</v>
      </c>
      <c r="I119" s="4">
        <v>85</v>
      </c>
      <c r="J119" s="4">
        <v>6970</v>
      </c>
      <c r="K119" s="4">
        <v>8882</v>
      </c>
      <c r="L119" s="4">
        <v>4</v>
      </c>
      <c r="M119" s="4">
        <v>2636.2021239999999</v>
      </c>
      <c r="N119" s="4"/>
      <c r="O119" s="4"/>
      <c r="P119" s="4"/>
    </row>
    <row r="120" spans="1:16">
      <c r="A120" s="4" t="s">
        <v>214</v>
      </c>
      <c r="B120" s="4"/>
      <c r="C120" s="4" t="s">
        <v>38</v>
      </c>
      <c r="D120" s="4" t="s">
        <v>32</v>
      </c>
      <c r="E120" s="6" t="s">
        <v>215</v>
      </c>
      <c r="F120" s="4" t="s">
        <v>16</v>
      </c>
      <c r="G120" s="4" t="s">
        <v>23</v>
      </c>
      <c r="H120" s="4">
        <v>19461</v>
      </c>
      <c r="I120" s="4">
        <v>74</v>
      </c>
      <c r="J120" s="4">
        <v>14647</v>
      </c>
      <c r="K120" s="4">
        <v>18731</v>
      </c>
      <c r="L120" s="4">
        <v>9</v>
      </c>
      <c r="M120" s="4">
        <v>7311.9987499999997</v>
      </c>
      <c r="N120" s="4"/>
      <c r="O120" s="4"/>
      <c r="P120" s="4"/>
    </row>
    <row r="121" spans="1:16">
      <c r="A121" s="4" t="s">
        <v>216</v>
      </c>
      <c r="B121" s="4"/>
      <c r="C121" s="4" t="s">
        <v>19</v>
      </c>
      <c r="D121" s="4" t="s">
        <v>32</v>
      </c>
      <c r="E121" s="6" t="s">
        <v>215</v>
      </c>
      <c r="F121" s="4" t="s">
        <v>22</v>
      </c>
      <c r="G121" s="4" t="s">
        <v>23</v>
      </c>
      <c r="H121" s="4">
        <v>27032</v>
      </c>
      <c r="I121" s="4">
        <v>110</v>
      </c>
      <c r="J121" s="4">
        <v>21893</v>
      </c>
      <c r="K121" s="4">
        <v>26127</v>
      </c>
      <c r="L121" s="4">
        <v>5</v>
      </c>
      <c r="M121" s="4">
        <v>5292.8969129999996</v>
      </c>
      <c r="N121" s="4"/>
      <c r="O121" s="4"/>
      <c r="P121" s="4"/>
    </row>
    <row r="122" spans="1:16">
      <c r="A122" s="4" t="s">
        <v>217</v>
      </c>
      <c r="B122" s="4"/>
      <c r="C122" s="4" t="s">
        <v>19</v>
      </c>
      <c r="D122" s="4" t="s">
        <v>79</v>
      </c>
      <c r="E122" s="6" t="s">
        <v>218</v>
      </c>
      <c r="F122" s="4" t="s">
        <v>16</v>
      </c>
      <c r="G122" s="4" t="s">
        <v>23</v>
      </c>
      <c r="H122" s="4">
        <v>7628</v>
      </c>
      <c r="I122" s="4">
        <v>19</v>
      </c>
      <c r="J122" s="4">
        <v>5048</v>
      </c>
      <c r="K122" s="4">
        <v>7154</v>
      </c>
      <c r="L122" s="4">
        <v>5</v>
      </c>
      <c r="M122" s="4">
        <v>6684.0628040000001</v>
      </c>
      <c r="N122" s="4"/>
      <c r="O122" s="4"/>
      <c r="P122" s="4"/>
    </row>
    <row r="123" spans="1:16">
      <c r="A123" s="4" t="s">
        <v>219</v>
      </c>
      <c r="B123" s="4"/>
      <c r="C123" s="4" t="s">
        <v>13</v>
      </c>
      <c r="D123" s="4" t="s">
        <v>73</v>
      </c>
      <c r="E123" s="6" t="s">
        <v>220</v>
      </c>
      <c r="F123" s="4" t="s">
        <v>16</v>
      </c>
      <c r="G123" s="4" t="s">
        <v>23</v>
      </c>
      <c r="H123" s="4">
        <v>7806</v>
      </c>
      <c r="I123" s="4">
        <v>20</v>
      </c>
      <c r="J123" s="4">
        <v>3150</v>
      </c>
      <c r="K123" s="4">
        <v>7247</v>
      </c>
      <c r="L123" s="4">
        <v>1</v>
      </c>
      <c r="M123" s="4">
        <v>6162.3208329999998</v>
      </c>
      <c r="N123" s="4"/>
      <c r="O123" s="4"/>
      <c r="P123" s="4"/>
    </row>
    <row r="124" spans="1:16">
      <c r="A124" s="4" t="s">
        <v>221</v>
      </c>
      <c r="B124" s="4"/>
      <c r="C124" s="4" t="s">
        <v>38</v>
      </c>
      <c r="D124" s="4" t="s">
        <v>50</v>
      </c>
      <c r="E124" s="6" t="s">
        <v>222</v>
      </c>
      <c r="F124" s="4" t="s">
        <v>16</v>
      </c>
      <c r="G124" s="4" t="s">
        <v>47</v>
      </c>
      <c r="H124" s="4">
        <v>31443</v>
      </c>
      <c r="I124" s="4">
        <v>70</v>
      </c>
      <c r="J124" s="4">
        <v>19134</v>
      </c>
      <c r="K124" s="4">
        <v>28059</v>
      </c>
      <c r="L124" s="4">
        <v>9</v>
      </c>
      <c r="M124" s="4">
        <v>2122.7658879999999</v>
      </c>
      <c r="N124" s="4"/>
      <c r="O124" s="4"/>
      <c r="P124" s="4"/>
    </row>
    <row r="125" spans="1:16">
      <c r="A125" s="4" t="s">
        <v>223</v>
      </c>
      <c r="B125" s="4"/>
      <c r="C125" s="4" t="s">
        <v>19</v>
      </c>
      <c r="D125" s="4" t="s">
        <v>25</v>
      </c>
      <c r="E125" s="6" t="s">
        <v>224</v>
      </c>
      <c r="F125" s="4" t="s">
        <v>16</v>
      </c>
      <c r="G125" s="4" t="s">
        <v>23</v>
      </c>
      <c r="H125" s="4">
        <v>29107</v>
      </c>
      <c r="I125" s="4">
        <v>64</v>
      </c>
      <c r="J125" s="4">
        <v>4047</v>
      </c>
      <c r="K125" s="4">
        <v>27357</v>
      </c>
      <c r="L125" s="4">
        <v>9</v>
      </c>
      <c r="M125" s="4">
        <v>3339.454322</v>
      </c>
      <c r="N125" s="4"/>
      <c r="O125" s="4"/>
      <c r="P125" s="4"/>
    </row>
    <row r="126" spans="1:16">
      <c r="A126" s="4" t="s">
        <v>225</v>
      </c>
      <c r="B126" s="4"/>
      <c r="C126" s="4" t="s">
        <v>13</v>
      </c>
      <c r="D126" s="4" t="s">
        <v>79</v>
      </c>
      <c r="E126" s="6" t="s">
        <v>224</v>
      </c>
      <c r="F126" s="4" t="s">
        <v>42</v>
      </c>
      <c r="G126" s="4" t="s">
        <v>23</v>
      </c>
      <c r="H126" s="4">
        <v>12451</v>
      </c>
      <c r="I126" s="4">
        <v>30</v>
      </c>
      <c r="J126" s="4">
        <v>2987</v>
      </c>
      <c r="K126" s="4">
        <v>11295</v>
      </c>
      <c r="L126" s="4">
        <v>4</v>
      </c>
      <c r="M126" s="4">
        <v>2127.323828</v>
      </c>
      <c r="N126" s="4"/>
      <c r="O126" s="4"/>
      <c r="P126" s="4"/>
    </row>
    <row r="127" spans="1:16">
      <c r="A127" s="4" t="s">
        <v>226</v>
      </c>
      <c r="B127" s="4"/>
      <c r="C127" s="4" t="s">
        <v>13</v>
      </c>
      <c r="D127" s="4" t="s">
        <v>73</v>
      </c>
      <c r="E127" s="6" t="s">
        <v>224</v>
      </c>
      <c r="F127" s="4" t="s">
        <v>227</v>
      </c>
      <c r="G127" s="4" t="s">
        <v>17</v>
      </c>
      <c r="H127" s="4">
        <v>12176</v>
      </c>
      <c r="I127" s="4">
        <v>10</v>
      </c>
      <c r="J127" s="4">
        <v>5460</v>
      </c>
      <c r="K127" s="4">
        <v>11154</v>
      </c>
      <c r="L127" s="4">
        <v>10</v>
      </c>
      <c r="M127" s="4">
        <v>1816.030806</v>
      </c>
      <c r="N127" s="4"/>
      <c r="O127" s="4"/>
      <c r="P127" s="4"/>
    </row>
    <row r="128" spans="1:16">
      <c r="A128" s="4" t="s">
        <v>228</v>
      </c>
      <c r="B128" s="4"/>
      <c r="C128" s="4" t="s">
        <v>19</v>
      </c>
      <c r="D128" s="4" t="s">
        <v>25</v>
      </c>
      <c r="E128" s="6" t="s">
        <v>229</v>
      </c>
      <c r="F128" s="4" t="s">
        <v>16</v>
      </c>
      <c r="G128" s="4" t="s">
        <v>23</v>
      </c>
      <c r="H128" s="4">
        <v>7472</v>
      </c>
      <c r="I128" s="4">
        <v>10</v>
      </c>
      <c r="J128" s="4">
        <v>1191</v>
      </c>
      <c r="K128" s="4">
        <v>5883</v>
      </c>
      <c r="L128" s="4">
        <v>1</v>
      </c>
      <c r="M128" s="4">
        <v>2183.952037</v>
      </c>
      <c r="N128" s="4"/>
      <c r="O128" s="4"/>
      <c r="P128" s="4"/>
    </row>
    <row r="129" spans="1:16">
      <c r="A129" s="4" t="s">
        <v>230</v>
      </c>
      <c r="B129" s="4"/>
      <c r="C129" s="4" t="s">
        <v>29</v>
      </c>
      <c r="D129" s="4" t="s">
        <v>32</v>
      </c>
      <c r="E129" s="6" t="s">
        <v>231</v>
      </c>
      <c r="F129" s="4" t="s">
        <v>16</v>
      </c>
      <c r="G129" s="4" t="s">
        <v>23</v>
      </c>
      <c r="H129" s="4">
        <v>42451</v>
      </c>
      <c r="I129" s="4">
        <v>122</v>
      </c>
      <c r="J129" s="4">
        <v>29142</v>
      </c>
      <c r="K129" s="4">
        <v>41093</v>
      </c>
      <c r="L129" s="4">
        <v>7</v>
      </c>
      <c r="M129" s="4">
        <v>1530.553686</v>
      </c>
      <c r="N129" s="4"/>
      <c r="O129" s="4"/>
      <c r="P129" s="4"/>
    </row>
    <row r="130" spans="1:16">
      <c r="A130" s="4" t="s">
        <v>232</v>
      </c>
      <c r="B130" s="4"/>
      <c r="C130" s="4" t="s">
        <v>13</v>
      </c>
      <c r="D130" s="4" t="s">
        <v>73</v>
      </c>
      <c r="E130" s="6" t="s">
        <v>231</v>
      </c>
      <c r="F130" s="4" t="s">
        <v>123</v>
      </c>
      <c r="G130" s="4" t="s">
        <v>23</v>
      </c>
      <c r="H130" s="4">
        <v>10677</v>
      </c>
      <c r="I130" s="4">
        <v>88</v>
      </c>
      <c r="J130" s="4">
        <v>7247</v>
      </c>
      <c r="K130" s="4">
        <v>10338</v>
      </c>
      <c r="L130" s="4">
        <v>3</v>
      </c>
      <c r="M130" s="4">
        <v>1483.452706</v>
      </c>
      <c r="N130" s="4"/>
      <c r="O130" s="4"/>
      <c r="P130" s="4"/>
    </row>
    <row r="131" spans="1:16">
      <c r="A131" s="4" t="s">
        <v>233</v>
      </c>
      <c r="B131" s="4"/>
      <c r="C131" s="4" t="s">
        <v>19</v>
      </c>
      <c r="D131" s="4" t="s">
        <v>32</v>
      </c>
      <c r="E131" s="6" t="s">
        <v>234</v>
      </c>
      <c r="F131" s="4" t="s">
        <v>27</v>
      </c>
      <c r="G131" s="4" t="s">
        <v>23</v>
      </c>
      <c r="H131" s="4">
        <v>8217</v>
      </c>
      <c r="I131" s="4">
        <v>25</v>
      </c>
      <c r="J131" s="4">
        <v>5740</v>
      </c>
      <c r="K131" s="4">
        <v>8009</v>
      </c>
      <c r="L131" s="4">
        <v>11</v>
      </c>
      <c r="M131" s="4">
        <v>6051.3346229999997</v>
      </c>
      <c r="N131" s="4"/>
      <c r="O131" s="4"/>
      <c r="P131" s="4"/>
    </row>
    <row r="132" spans="1:16">
      <c r="A132" s="4" t="s">
        <v>235</v>
      </c>
      <c r="B132" s="4"/>
      <c r="C132" s="4" t="s">
        <v>19</v>
      </c>
      <c r="D132" s="4" t="s">
        <v>236</v>
      </c>
      <c r="E132" s="6" t="s">
        <v>234</v>
      </c>
      <c r="F132" s="4" t="s">
        <v>159</v>
      </c>
      <c r="G132" s="4" t="s">
        <v>23</v>
      </c>
      <c r="H132" s="4">
        <v>7530</v>
      </c>
      <c r="I132" s="4">
        <v>20</v>
      </c>
      <c r="J132" s="4">
        <v>5468</v>
      </c>
      <c r="K132" s="4">
        <v>7298</v>
      </c>
      <c r="L132" s="4">
        <v>3</v>
      </c>
      <c r="M132" s="4">
        <v>5038.7140669999999</v>
      </c>
      <c r="N132" s="4"/>
      <c r="O132" s="4"/>
      <c r="P132" s="4"/>
    </row>
    <row r="133" spans="1:16">
      <c r="A133" s="4" t="s">
        <v>237</v>
      </c>
      <c r="B133" s="4"/>
      <c r="C133" s="4" t="s">
        <v>13</v>
      </c>
      <c r="D133" s="4" t="s">
        <v>73</v>
      </c>
      <c r="E133" s="6" t="s">
        <v>238</v>
      </c>
      <c r="F133" s="4" t="s">
        <v>16</v>
      </c>
      <c r="G133" s="4" t="s">
        <v>23</v>
      </c>
      <c r="H133" s="4">
        <v>272509</v>
      </c>
      <c r="I133" s="4">
        <v>736</v>
      </c>
      <c r="J133" s="4">
        <v>89526</v>
      </c>
      <c r="K133" s="4">
        <v>237859</v>
      </c>
      <c r="L133" s="4">
        <v>69</v>
      </c>
      <c r="M133" s="4">
        <v>8168.3470770000004</v>
      </c>
      <c r="N133" s="4"/>
      <c r="O133" s="4"/>
      <c r="P133" s="4"/>
    </row>
    <row r="134" spans="1:16">
      <c r="A134" s="4" t="s">
        <v>239</v>
      </c>
      <c r="B134" s="4"/>
      <c r="C134" s="4" t="s">
        <v>13</v>
      </c>
      <c r="D134" s="4" t="s">
        <v>73</v>
      </c>
      <c r="E134" s="6" t="s">
        <v>238</v>
      </c>
      <c r="F134" s="4" t="s">
        <v>16</v>
      </c>
      <c r="G134" s="4" t="s">
        <v>23</v>
      </c>
      <c r="H134" s="4">
        <v>106392</v>
      </c>
      <c r="I134" s="4">
        <v>299</v>
      </c>
      <c r="J134" s="4">
        <v>39599</v>
      </c>
      <c r="K134" s="4">
        <v>94941</v>
      </c>
      <c r="L134" s="4">
        <v>3</v>
      </c>
      <c r="M134" s="4">
        <v>6542.6124280000004</v>
      </c>
      <c r="N134" s="4"/>
      <c r="O134" s="4"/>
      <c r="P134" s="4"/>
    </row>
    <row r="135" spans="1:16">
      <c r="A135" s="4" t="s">
        <v>240</v>
      </c>
      <c r="B135" s="4"/>
      <c r="C135" s="4" t="s">
        <v>29</v>
      </c>
      <c r="D135" s="4" t="s">
        <v>14</v>
      </c>
      <c r="E135" s="6" t="s">
        <v>238</v>
      </c>
      <c r="F135" s="4" t="s">
        <v>16</v>
      </c>
      <c r="G135" s="4" t="s">
        <v>23</v>
      </c>
      <c r="H135" s="4">
        <v>9060</v>
      </c>
      <c r="I135" s="4">
        <v>30</v>
      </c>
      <c r="J135" s="4">
        <v>5190</v>
      </c>
      <c r="K135" s="4">
        <v>8621</v>
      </c>
      <c r="L135" s="4">
        <v>14</v>
      </c>
      <c r="M135" s="4">
        <v>4934.8515630000002</v>
      </c>
      <c r="N135" s="4"/>
      <c r="O135" s="4"/>
      <c r="P135" s="4"/>
    </row>
    <row r="136" spans="1:16">
      <c r="A136" s="4" t="s">
        <v>241</v>
      </c>
      <c r="B136" s="4"/>
      <c r="C136" s="4" t="s">
        <v>29</v>
      </c>
      <c r="D136" s="4" t="s">
        <v>32</v>
      </c>
      <c r="E136" s="6" t="s">
        <v>238</v>
      </c>
      <c r="F136" s="4" t="s">
        <v>16</v>
      </c>
      <c r="G136" s="4" t="s">
        <v>23</v>
      </c>
      <c r="H136" s="4">
        <v>116926</v>
      </c>
      <c r="I136" s="4">
        <v>321</v>
      </c>
      <c r="J136" s="4">
        <v>69132</v>
      </c>
      <c r="K136" s="4">
        <v>111957</v>
      </c>
      <c r="L136" s="4">
        <v>22</v>
      </c>
      <c r="M136" s="4">
        <v>4918.0409820000004</v>
      </c>
      <c r="N136" s="4"/>
      <c r="O136" s="4"/>
      <c r="P136" s="4"/>
    </row>
    <row r="137" spans="1:16">
      <c r="A137" s="4" t="s">
        <v>242</v>
      </c>
      <c r="B137" s="4"/>
      <c r="C137" s="4" t="s">
        <v>38</v>
      </c>
      <c r="D137" s="4" t="s">
        <v>73</v>
      </c>
      <c r="E137" s="6" t="s">
        <v>238</v>
      </c>
      <c r="F137" s="4" t="s">
        <v>16</v>
      </c>
      <c r="G137" s="4" t="s">
        <v>23</v>
      </c>
      <c r="H137" s="4">
        <v>45402</v>
      </c>
      <c r="I137" s="4">
        <v>122</v>
      </c>
      <c r="J137" s="4">
        <v>17284</v>
      </c>
      <c r="K137" s="4">
        <v>27542</v>
      </c>
      <c r="L137" s="4">
        <v>5</v>
      </c>
      <c r="M137" s="4">
        <v>2163.2653460000001</v>
      </c>
      <c r="N137" s="4"/>
      <c r="O137" s="4"/>
      <c r="P137" s="4"/>
    </row>
    <row r="138" spans="1:16">
      <c r="A138" s="4" t="s">
        <v>243</v>
      </c>
      <c r="B138" s="4"/>
      <c r="C138" s="4" t="s">
        <v>29</v>
      </c>
      <c r="D138" s="4" t="s">
        <v>32</v>
      </c>
      <c r="E138" s="6" t="s">
        <v>238</v>
      </c>
      <c r="F138" s="4" t="s">
        <v>123</v>
      </c>
      <c r="G138" s="4" t="s">
        <v>23</v>
      </c>
      <c r="H138" s="4">
        <v>84306</v>
      </c>
      <c r="I138" s="4">
        <v>185</v>
      </c>
      <c r="J138" s="4">
        <v>45376</v>
      </c>
      <c r="K138" s="4">
        <v>79935</v>
      </c>
      <c r="L138" s="4">
        <v>3</v>
      </c>
      <c r="M138" s="4">
        <v>1809.5909610000001</v>
      </c>
      <c r="N138" s="4"/>
      <c r="O138" s="4"/>
      <c r="P138" s="4"/>
    </row>
    <row r="139" spans="1:16">
      <c r="A139" s="4" t="s">
        <v>244</v>
      </c>
      <c r="B139" s="4"/>
      <c r="C139" s="4" t="s">
        <v>13</v>
      </c>
      <c r="D139" s="4" t="s">
        <v>14</v>
      </c>
      <c r="E139" s="6" t="s">
        <v>238</v>
      </c>
      <c r="F139" s="4" t="s">
        <v>22</v>
      </c>
      <c r="G139" s="4" t="s">
        <v>23</v>
      </c>
      <c r="H139" s="4">
        <v>88499</v>
      </c>
      <c r="I139" s="4">
        <v>186</v>
      </c>
      <c r="J139" s="4">
        <v>18950</v>
      </c>
      <c r="K139" s="4">
        <v>71458</v>
      </c>
      <c r="L139" s="4">
        <v>5</v>
      </c>
      <c r="M139" s="4">
        <v>1803.1398119999999</v>
      </c>
      <c r="N139" s="4"/>
      <c r="O139" s="4"/>
      <c r="P139" s="4"/>
    </row>
    <row r="140" spans="1:16">
      <c r="A140" s="4" t="s">
        <v>245</v>
      </c>
      <c r="B140" s="4"/>
      <c r="C140" s="4" t="s">
        <v>13</v>
      </c>
      <c r="D140" s="4" t="s">
        <v>145</v>
      </c>
      <c r="E140" s="6" t="s">
        <v>238</v>
      </c>
      <c r="F140" s="4" t="s">
        <v>54</v>
      </c>
      <c r="G140" s="4" t="s">
        <v>23</v>
      </c>
      <c r="H140" s="4">
        <v>77748</v>
      </c>
      <c r="I140" s="4">
        <v>227</v>
      </c>
      <c r="J140" s="4">
        <v>6170</v>
      </c>
      <c r="K140" s="4">
        <v>53603</v>
      </c>
      <c r="L140" s="4">
        <v>3</v>
      </c>
      <c r="M140" s="4">
        <v>1498.3009</v>
      </c>
      <c r="N140" s="4"/>
      <c r="O140" s="4"/>
      <c r="P140" s="4"/>
    </row>
    <row r="141" spans="1:16">
      <c r="A141" s="4" t="s">
        <v>246</v>
      </c>
      <c r="B141" s="4"/>
      <c r="C141" s="4" t="s">
        <v>38</v>
      </c>
      <c r="D141" s="4" t="s">
        <v>32</v>
      </c>
      <c r="E141" s="6" t="s">
        <v>247</v>
      </c>
      <c r="F141" s="4" t="s">
        <v>16</v>
      </c>
      <c r="G141" s="4" t="s">
        <v>23</v>
      </c>
      <c r="H141" s="4">
        <v>10191</v>
      </c>
      <c r="I141" s="4">
        <v>75</v>
      </c>
      <c r="J141" s="4">
        <v>1243</v>
      </c>
      <c r="K141" s="4">
        <v>8897</v>
      </c>
      <c r="L141" s="4">
        <v>3</v>
      </c>
      <c r="M141" s="4">
        <v>2365.9143720000002</v>
      </c>
      <c r="N141" s="4"/>
      <c r="O141" s="4"/>
      <c r="P141" s="4"/>
    </row>
    <row r="142" spans="1:16">
      <c r="A142" s="4" t="s">
        <v>248</v>
      </c>
      <c r="B142" s="4"/>
      <c r="C142" s="4" t="s">
        <v>29</v>
      </c>
      <c r="D142" s="4" t="s">
        <v>25</v>
      </c>
      <c r="E142" s="6" t="s">
        <v>249</v>
      </c>
      <c r="F142" s="4" t="s">
        <v>16</v>
      </c>
      <c r="G142" s="4" t="s">
        <v>23</v>
      </c>
      <c r="H142" s="4">
        <v>10093</v>
      </c>
      <c r="I142" s="4">
        <v>65</v>
      </c>
      <c r="J142" s="4">
        <v>3901</v>
      </c>
      <c r="K142" s="4">
        <v>9645</v>
      </c>
      <c r="L142" s="4">
        <v>2</v>
      </c>
      <c r="M142" s="4">
        <v>3105.2830039999999</v>
      </c>
      <c r="N142" s="4"/>
      <c r="O142" s="4"/>
      <c r="P142" s="4"/>
    </row>
    <row r="143" spans="1:16">
      <c r="A143" s="4" t="s">
        <v>250</v>
      </c>
      <c r="B143" s="4"/>
      <c r="C143" s="4" t="s">
        <v>13</v>
      </c>
      <c r="D143" s="4" t="s">
        <v>32</v>
      </c>
      <c r="E143" s="6" t="s">
        <v>251</v>
      </c>
      <c r="F143" s="4" t="s">
        <v>16</v>
      </c>
      <c r="G143" s="4" t="s">
        <v>23</v>
      </c>
      <c r="H143" s="4">
        <v>9328</v>
      </c>
      <c r="I143" s="4">
        <v>56</v>
      </c>
      <c r="J143" s="4">
        <v>7102</v>
      </c>
      <c r="K143" s="4">
        <v>8925</v>
      </c>
      <c r="L143" s="4">
        <v>5</v>
      </c>
      <c r="M143" s="4">
        <v>3408.0760489999998</v>
      </c>
      <c r="N143" s="4"/>
      <c r="O143" s="4"/>
      <c r="P143" s="4"/>
    </row>
    <row r="144" spans="1:16">
      <c r="A144" s="4" t="s">
        <v>252</v>
      </c>
      <c r="B144" s="4"/>
      <c r="C144" s="4" t="s">
        <v>13</v>
      </c>
      <c r="D144" s="4" t="s">
        <v>50</v>
      </c>
      <c r="E144" s="6" t="s">
        <v>253</v>
      </c>
      <c r="F144" s="4" t="s">
        <v>27</v>
      </c>
      <c r="G144" s="4" t="s">
        <v>47</v>
      </c>
      <c r="H144" s="4">
        <v>24464</v>
      </c>
      <c r="I144" s="4">
        <v>0</v>
      </c>
      <c r="J144" s="4">
        <v>3275</v>
      </c>
      <c r="K144" s="4">
        <v>21993</v>
      </c>
      <c r="L144" s="4">
        <v>6</v>
      </c>
      <c r="M144" s="4">
        <v>2959.1149730000002</v>
      </c>
      <c r="N144" s="4"/>
      <c r="O144" s="4"/>
      <c r="P144" s="4"/>
    </row>
    <row r="145" spans="1:16">
      <c r="A145" s="4" t="s">
        <v>254</v>
      </c>
      <c r="B145" s="4"/>
      <c r="C145" s="4" t="s">
        <v>13</v>
      </c>
      <c r="D145" s="4" t="s">
        <v>73</v>
      </c>
      <c r="E145" s="6" t="s">
        <v>255</v>
      </c>
      <c r="F145" s="4" t="s">
        <v>16</v>
      </c>
      <c r="G145" s="4" t="s">
        <v>23</v>
      </c>
      <c r="H145" s="4">
        <v>8111</v>
      </c>
      <c r="I145" s="4">
        <v>0</v>
      </c>
      <c r="J145" s="4">
        <v>4346</v>
      </c>
      <c r="K145" s="4">
        <v>6163</v>
      </c>
      <c r="L145" s="4">
        <v>1</v>
      </c>
      <c r="M145" s="4">
        <v>5000.7612060000001</v>
      </c>
      <c r="N145" s="4"/>
      <c r="O145" s="4"/>
      <c r="P145" s="4"/>
    </row>
    <row r="146" spans="1:16">
      <c r="A146" s="4" t="s">
        <v>256</v>
      </c>
      <c r="B146" s="4"/>
      <c r="C146" s="4" t="s">
        <v>38</v>
      </c>
      <c r="D146" s="4" t="s">
        <v>73</v>
      </c>
      <c r="E146" s="6" t="s">
        <v>255</v>
      </c>
      <c r="F146" s="4" t="s">
        <v>46</v>
      </c>
      <c r="G146" s="4" t="s">
        <v>23</v>
      </c>
      <c r="H146" s="4">
        <v>25532</v>
      </c>
      <c r="I146" s="4">
        <v>140</v>
      </c>
      <c r="J146" s="4">
        <v>15219</v>
      </c>
      <c r="K146" s="4">
        <v>21497</v>
      </c>
      <c r="L146" s="4">
        <v>9</v>
      </c>
      <c r="M146" s="4">
        <v>6047.1741089999996</v>
      </c>
      <c r="N146" s="4"/>
      <c r="O146" s="4"/>
      <c r="P146" s="4"/>
    </row>
    <row r="147" spans="1:16">
      <c r="A147" s="4" t="s">
        <v>257</v>
      </c>
      <c r="B147" s="4"/>
      <c r="C147" s="4" t="s">
        <v>29</v>
      </c>
      <c r="D147" s="4" t="s">
        <v>32</v>
      </c>
      <c r="E147" s="6" t="s">
        <v>258</v>
      </c>
      <c r="F147" s="4" t="s">
        <v>22</v>
      </c>
      <c r="G147" s="4" t="s">
        <v>23</v>
      </c>
      <c r="H147" s="4">
        <v>28553</v>
      </c>
      <c r="I147" s="4">
        <v>90</v>
      </c>
      <c r="J147" s="4">
        <v>11390</v>
      </c>
      <c r="K147" s="4">
        <v>23355</v>
      </c>
      <c r="L147" s="4">
        <v>13</v>
      </c>
      <c r="M147" s="4">
        <v>5573.1123960000004</v>
      </c>
      <c r="N147" s="4"/>
      <c r="O147" s="4"/>
      <c r="P147" s="4"/>
    </row>
    <row r="148" spans="1:16">
      <c r="A148" s="4" t="s">
        <v>259</v>
      </c>
      <c r="B148" s="4"/>
      <c r="C148" s="4" t="s">
        <v>19</v>
      </c>
      <c r="D148" s="4" t="s">
        <v>137</v>
      </c>
      <c r="E148" s="6" t="s">
        <v>260</v>
      </c>
      <c r="F148" s="4" t="s">
        <v>16</v>
      </c>
      <c r="G148" s="4" t="s">
        <v>23</v>
      </c>
      <c r="H148" s="4">
        <v>29393</v>
      </c>
      <c r="I148" s="4">
        <v>70</v>
      </c>
      <c r="J148" s="4">
        <v>3277</v>
      </c>
      <c r="K148" s="4">
        <v>25959</v>
      </c>
      <c r="L148" s="4">
        <v>19</v>
      </c>
      <c r="M148" s="4">
        <v>2120.7576979999999</v>
      </c>
      <c r="N148" s="4"/>
      <c r="O148" s="4"/>
      <c r="P148" s="4"/>
    </row>
    <row r="149" spans="1:16">
      <c r="A149" s="4" t="s">
        <v>261</v>
      </c>
      <c r="B149" s="4"/>
      <c r="C149" s="4" t="s">
        <v>13</v>
      </c>
      <c r="D149" s="4" t="s">
        <v>14</v>
      </c>
      <c r="E149" s="6" t="s">
        <v>262</v>
      </c>
      <c r="F149" s="4" t="s">
        <v>52</v>
      </c>
      <c r="G149" s="4" t="s">
        <v>23</v>
      </c>
      <c r="H149" s="4">
        <v>39212</v>
      </c>
      <c r="I149" s="4">
        <v>260</v>
      </c>
      <c r="J149" s="4">
        <v>31317</v>
      </c>
      <c r="K149" s="4">
        <v>37660</v>
      </c>
      <c r="L149" s="4">
        <v>1</v>
      </c>
      <c r="M149" s="4">
        <v>3621.4177030000001</v>
      </c>
      <c r="N149" s="4"/>
      <c r="O149" s="4"/>
      <c r="P149" s="4"/>
    </row>
    <row r="150" spans="1:16">
      <c r="A150" s="4" t="s">
        <v>263</v>
      </c>
      <c r="B150" s="4"/>
      <c r="C150" s="4" t="s">
        <v>38</v>
      </c>
      <c r="D150" s="4" t="s">
        <v>35</v>
      </c>
      <c r="E150" s="6" t="s">
        <v>264</v>
      </c>
      <c r="F150" s="4" t="s">
        <v>16</v>
      </c>
      <c r="G150" s="4" t="s">
        <v>23</v>
      </c>
      <c r="H150" s="4">
        <v>14137</v>
      </c>
      <c r="I150" s="4">
        <v>44</v>
      </c>
      <c r="J150" s="4">
        <v>9300</v>
      </c>
      <c r="K150" s="4">
        <v>13110</v>
      </c>
      <c r="L150" s="4">
        <v>8</v>
      </c>
      <c r="M150" s="4">
        <v>6345.4603379999999</v>
      </c>
      <c r="N150" s="4"/>
      <c r="O150" s="4"/>
      <c r="P150" s="4"/>
    </row>
    <row r="151" spans="1:16">
      <c r="A151" s="4" t="s">
        <v>265</v>
      </c>
      <c r="B151" s="4"/>
      <c r="C151" s="4" t="s">
        <v>38</v>
      </c>
      <c r="D151" s="4" t="s">
        <v>14</v>
      </c>
      <c r="E151" s="6" t="s">
        <v>264</v>
      </c>
      <c r="F151" s="4" t="s">
        <v>16</v>
      </c>
      <c r="G151" s="4" t="s">
        <v>23</v>
      </c>
      <c r="H151" s="4">
        <v>7921</v>
      </c>
      <c r="I151" s="4">
        <v>50</v>
      </c>
      <c r="J151" s="4">
        <v>4727</v>
      </c>
      <c r="K151" s="4">
        <v>6513</v>
      </c>
      <c r="L151" s="4">
        <v>11</v>
      </c>
      <c r="M151" s="4">
        <v>5379.00144</v>
      </c>
      <c r="N151" s="4"/>
      <c r="O151" s="4"/>
      <c r="P151" s="4"/>
    </row>
    <row r="152" spans="1:16">
      <c r="A152" s="4" t="s">
        <v>266</v>
      </c>
      <c r="B152" s="4"/>
      <c r="C152" s="4" t="s">
        <v>38</v>
      </c>
      <c r="D152" s="4" t="s">
        <v>25</v>
      </c>
      <c r="E152" s="6" t="s">
        <v>267</v>
      </c>
      <c r="F152" s="4" t="s">
        <v>16</v>
      </c>
      <c r="G152" s="4" t="s">
        <v>23</v>
      </c>
      <c r="H152" s="4">
        <v>11025</v>
      </c>
      <c r="I152" s="4">
        <v>50</v>
      </c>
      <c r="J152" s="4">
        <v>7974</v>
      </c>
      <c r="K152" s="4">
        <v>10311</v>
      </c>
      <c r="L152" s="4">
        <v>4</v>
      </c>
      <c r="M152" s="4">
        <v>1657.159766</v>
      </c>
      <c r="N152" s="4"/>
      <c r="O152" s="4"/>
      <c r="P152" s="4"/>
    </row>
    <row r="153" spans="1:16">
      <c r="A153" s="4" t="s">
        <v>268</v>
      </c>
      <c r="B153" s="4"/>
      <c r="C153" s="4" t="s">
        <v>38</v>
      </c>
      <c r="D153" s="4" t="s">
        <v>269</v>
      </c>
      <c r="E153" s="6" t="s">
        <v>267</v>
      </c>
      <c r="F153" s="4" t="s">
        <v>16</v>
      </c>
      <c r="G153" s="4" t="s">
        <v>23</v>
      </c>
      <c r="H153" s="4">
        <v>14922</v>
      </c>
      <c r="I153" s="4">
        <v>99</v>
      </c>
      <c r="J153" s="4">
        <v>10713</v>
      </c>
      <c r="K153" s="4">
        <v>13992</v>
      </c>
      <c r="L153" s="4">
        <v>5</v>
      </c>
      <c r="M153" s="4">
        <v>1578.876432</v>
      </c>
      <c r="N153" s="4"/>
      <c r="O153" s="4"/>
      <c r="P153" s="4"/>
    </row>
    <row r="154" spans="1:16">
      <c r="A154" s="4" t="s">
        <v>270</v>
      </c>
      <c r="B154" s="4"/>
      <c r="C154" s="4" t="s">
        <v>29</v>
      </c>
      <c r="D154" s="4" t="s">
        <v>61</v>
      </c>
      <c r="E154" s="6" t="s">
        <v>267</v>
      </c>
      <c r="F154" s="4" t="s">
        <v>22</v>
      </c>
      <c r="G154" s="4" t="s">
        <v>23</v>
      </c>
      <c r="H154" s="4">
        <v>7427</v>
      </c>
      <c r="I154" s="4">
        <v>0</v>
      </c>
      <c r="J154" s="4">
        <v>4752</v>
      </c>
      <c r="K154" s="4">
        <v>6566</v>
      </c>
      <c r="L154" s="4">
        <v>1</v>
      </c>
      <c r="M154" s="4">
        <v>1504.784161</v>
      </c>
      <c r="N154" s="4"/>
      <c r="O154" s="4"/>
      <c r="P154" s="4"/>
    </row>
    <row r="155" spans="1:16">
      <c r="A155" s="4" t="s">
        <v>271</v>
      </c>
      <c r="B155" s="4"/>
      <c r="C155" s="4" t="s">
        <v>13</v>
      </c>
      <c r="D155" s="4" t="s">
        <v>50</v>
      </c>
      <c r="E155" s="6" t="s">
        <v>272</v>
      </c>
      <c r="F155" s="4" t="s">
        <v>46</v>
      </c>
      <c r="G155" s="4" t="s">
        <v>23</v>
      </c>
      <c r="H155" s="4">
        <v>14553</v>
      </c>
      <c r="I155" s="4">
        <v>47</v>
      </c>
      <c r="J155" s="4">
        <v>6119</v>
      </c>
      <c r="K155" s="4">
        <v>12505</v>
      </c>
      <c r="L155" s="4">
        <v>11</v>
      </c>
      <c r="M155" s="4">
        <v>6968.00047</v>
      </c>
      <c r="N155" s="4"/>
      <c r="O155" s="4"/>
      <c r="P155" s="4"/>
    </row>
    <row r="156" spans="1:16">
      <c r="A156" s="4" t="s">
        <v>273</v>
      </c>
      <c r="B156" s="4"/>
      <c r="C156" s="4" t="s">
        <v>13</v>
      </c>
      <c r="D156" s="4" t="s">
        <v>14</v>
      </c>
      <c r="E156" s="6" t="s">
        <v>274</v>
      </c>
      <c r="F156" s="4" t="s">
        <v>27</v>
      </c>
      <c r="G156" s="4" t="s">
        <v>23</v>
      </c>
      <c r="H156" s="4">
        <v>10350</v>
      </c>
      <c r="I156" s="4">
        <v>66</v>
      </c>
      <c r="J156" s="4">
        <v>723</v>
      </c>
      <c r="K156" s="4">
        <v>8720</v>
      </c>
      <c r="L156" s="4">
        <v>14</v>
      </c>
      <c r="M156" s="4">
        <v>6774.202636</v>
      </c>
      <c r="N156" s="4"/>
      <c r="O156" s="4"/>
      <c r="P156" s="4"/>
    </row>
    <row r="157" spans="1:16">
      <c r="A157" s="4" t="s">
        <v>275</v>
      </c>
      <c r="B157" s="4"/>
      <c r="C157" s="4" t="s">
        <v>19</v>
      </c>
      <c r="D157" s="4" t="s">
        <v>73</v>
      </c>
      <c r="E157" s="6" t="s">
        <v>274</v>
      </c>
      <c r="F157" s="4" t="s">
        <v>22</v>
      </c>
      <c r="G157" s="4" t="s">
        <v>17</v>
      </c>
      <c r="H157" s="4">
        <v>18028</v>
      </c>
      <c r="I157" s="4">
        <v>89</v>
      </c>
      <c r="J157" s="4">
        <v>1851</v>
      </c>
      <c r="K157" s="4">
        <v>14926</v>
      </c>
      <c r="L157" s="4">
        <v>24</v>
      </c>
      <c r="M157" s="4">
        <v>1572.24171</v>
      </c>
      <c r="N157" s="4"/>
      <c r="O157" s="4"/>
      <c r="P157" s="4"/>
    </row>
    <row r="158" spans="1:16">
      <c r="A158" s="4" t="s">
        <v>276</v>
      </c>
      <c r="B158" s="4"/>
      <c r="C158" s="4" t="s">
        <v>19</v>
      </c>
      <c r="D158" s="4" t="s">
        <v>14</v>
      </c>
      <c r="E158" s="6" t="s">
        <v>277</v>
      </c>
      <c r="F158" s="4" t="s">
        <v>16</v>
      </c>
      <c r="G158" s="4" t="s">
        <v>23</v>
      </c>
      <c r="H158" s="4">
        <v>12391</v>
      </c>
      <c r="I158" s="4">
        <v>40</v>
      </c>
      <c r="J158" s="4">
        <v>5756</v>
      </c>
      <c r="K158" s="4">
        <v>11636</v>
      </c>
      <c r="L158" s="4">
        <v>4</v>
      </c>
      <c r="M158" s="4">
        <v>3069.1234829999999</v>
      </c>
      <c r="N158" s="4"/>
      <c r="O158" s="4"/>
      <c r="P158" s="4"/>
    </row>
    <row r="159" spans="1:16">
      <c r="A159" s="4" t="s">
        <v>278</v>
      </c>
      <c r="B159" s="4"/>
      <c r="C159" s="4" t="s">
        <v>29</v>
      </c>
      <c r="D159" s="4" t="s">
        <v>30</v>
      </c>
      <c r="E159" s="6" t="s">
        <v>279</v>
      </c>
      <c r="F159" s="4" t="s">
        <v>27</v>
      </c>
      <c r="G159" s="4" t="s">
        <v>23</v>
      </c>
      <c r="H159" s="4">
        <v>14917</v>
      </c>
      <c r="I159" s="4">
        <v>10</v>
      </c>
      <c r="J159" s="4">
        <v>3065</v>
      </c>
      <c r="K159" s="4">
        <v>13109</v>
      </c>
      <c r="L159" s="4">
        <v>3</v>
      </c>
      <c r="M159" s="4">
        <v>1583.537104</v>
      </c>
      <c r="N159" s="4"/>
      <c r="O159" s="4"/>
      <c r="P159" s="4"/>
    </row>
    <row r="160" spans="1:16">
      <c r="A160" s="4" t="s">
        <v>280</v>
      </c>
      <c r="B160" s="4"/>
      <c r="C160" s="4" t="s">
        <v>13</v>
      </c>
      <c r="D160" s="4" t="s">
        <v>25</v>
      </c>
      <c r="E160" s="6" t="s">
        <v>281</v>
      </c>
      <c r="F160" s="4" t="s">
        <v>123</v>
      </c>
      <c r="G160" s="4" t="s">
        <v>23</v>
      </c>
      <c r="H160" s="4">
        <v>9560</v>
      </c>
      <c r="I160" s="4">
        <v>98</v>
      </c>
      <c r="J160" s="4">
        <v>3076</v>
      </c>
      <c r="K160" s="4">
        <v>6252</v>
      </c>
      <c r="L160" s="4">
        <v>17</v>
      </c>
      <c r="M160" s="4">
        <v>6420.2181229999997</v>
      </c>
      <c r="N160" s="4"/>
      <c r="O160" s="4"/>
      <c r="P160" s="4"/>
    </row>
    <row r="161" spans="1:16">
      <c r="A161" s="4" t="s">
        <v>282</v>
      </c>
      <c r="B161" s="4"/>
      <c r="C161" s="4" t="s">
        <v>19</v>
      </c>
      <c r="D161" s="4" t="s">
        <v>50</v>
      </c>
      <c r="E161" s="6" t="s">
        <v>283</v>
      </c>
      <c r="F161" s="4" t="s">
        <v>16</v>
      </c>
      <c r="G161" s="4" t="s">
        <v>23</v>
      </c>
      <c r="H161" s="4">
        <v>12606</v>
      </c>
      <c r="I161" s="4">
        <v>74</v>
      </c>
      <c r="J161" s="4">
        <v>8332</v>
      </c>
      <c r="K161" s="4">
        <v>11170</v>
      </c>
      <c r="L161" s="4">
        <v>5</v>
      </c>
      <c r="M161" s="4">
        <v>2002.5379889999999</v>
      </c>
      <c r="N161" s="4"/>
      <c r="O161" s="4"/>
      <c r="P161" s="4"/>
    </row>
    <row r="162" spans="1:16">
      <c r="A162" s="4" t="s">
        <v>284</v>
      </c>
      <c r="B162" s="4"/>
      <c r="C162" s="4" t="s">
        <v>13</v>
      </c>
      <c r="D162" s="4" t="s">
        <v>73</v>
      </c>
      <c r="E162" s="6" t="s">
        <v>285</v>
      </c>
      <c r="F162" s="4" t="s">
        <v>52</v>
      </c>
      <c r="G162" s="4" t="s">
        <v>23</v>
      </c>
      <c r="H162" s="4">
        <v>18022</v>
      </c>
      <c r="I162" s="4">
        <v>30</v>
      </c>
      <c r="J162" s="4">
        <v>10618</v>
      </c>
      <c r="K162" s="4">
        <v>16643</v>
      </c>
      <c r="L162" s="4">
        <v>15</v>
      </c>
      <c r="M162" s="4">
        <v>4051.1587490000002</v>
      </c>
      <c r="N162" s="4"/>
      <c r="O162" s="4"/>
      <c r="P162" s="4"/>
    </row>
    <row r="163" spans="1:16">
      <c r="A163" s="4" t="s">
        <v>286</v>
      </c>
      <c r="B163" s="4"/>
      <c r="C163" s="4" t="s">
        <v>13</v>
      </c>
      <c r="D163" s="4" t="s">
        <v>14</v>
      </c>
      <c r="E163" s="6" t="s">
        <v>287</v>
      </c>
      <c r="F163" s="4" t="s">
        <v>27</v>
      </c>
      <c r="G163" s="4" t="s">
        <v>23</v>
      </c>
      <c r="H163" s="4">
        <v>18401</v>
      </c>
      <c r="I163" s="4">
        <v>66</v>
      </c>
      <c r="J163" s="4">
        <v>11051</v>
      </c>
      <c r="K163" s="4">
        <v>17202</v>
      </c>
      <c r="L163" s="4">
        <v>26</v>
      </c>
      <c r="M163" s="4">
        <v>6571.4915520000004</v>
      </c>
      <c r="N163" s="4"/>
      <c r="O163" s="4"/>
      <c r="P163" s="4"/>
    </row>
    <row r="164" spans="1:16">
      <c r="A164" s="4" t="s">
        <v>288</v>
      </c>
      <c r="B164" s="4"/>
      <c r="C164" s="4" t="s">
        <v>13</v>
      </c>
      <c r="D164" s="4" t="s">
        <v>269</v>
      </c>
      <c r="E164" s="6" t="s">
        <v>287</v>
      </c>
      <c r="F164" s="4" t="s">
        <v>16</v>
      </c>
      <c r="G164" s="4" t="s">
        <v>23</v>
      </c>
      <c r="H164" s="4">
        <v>18412</v>
      </c>
      <c r="I164" s="4">
        <v>140</v>
      </c>
      <c r="J164" s="4">
        <v>5668</v>
      </c>
      <c r="K164" s="4">
        <v>16711</v>
      </c>
      <c r="L164" s="4">
        <v>12</v>
      </c>
      <c r="M164" s="4">
        <v>5244.3417399999998</v>
      </c>
      <c r="N164" s="4"/>
      <c r="O164" s="4"/>
      <c r="P164" s="4"/>
    </row>
    <row r="165" spans="1:16">
      <c r="A165" s="4" t="s">
        <v>289</v>
      </c>
      <c r="B165" s="4"/>
      <c r="C165" s="4" t="s">
        <v>29</v>
      </c>
      <c r="D165" s="4" t="s">
        <v>25</v>
      </c>
      <c r="E165" s="6" t="s">
        <v>287</v>
      </c>
      <c r="F165" s="4" t="s">
        <v>42</v>
      </c>
      <c r="G165" s="4" t="s">
        <v>23</v>
      </c>
      <c r="H165" s="4">
        <v>11697</v>
      </c>
      <c r="I165" s="4">
        <v>64</v>
      </c>
      <c r="J165" s="4">
        <v>6761</v>
      </c>
      <c r="K165" s="4">
        <v>10783</v>
      </c>
      <c r="L165" s="4">
        <v>3</v>
      </c>
      <c r="M165" s="4">
        <v>5218.0702309999997</v>
      </c>
      <c r="N165" s="4"/>
      <c r="O165" s="4"/>
      <c r="P165" s="4"/>
    </row>
    <row r="166" spans="1:16">
      <c r="A166" s="4" t="s">
        <v>290</v>
      </c>
      <c r="B166" s="4"/>
      <c r="C166" s="4" t="s">
        <v>13</v>
      </c>
      <c r="D166" s="4" t="s">
        <v>25</v>
      </c>
      <c r="E166" s="6" t="s">
        <v>287</v>
      </c>
      <c r="F166" s="4" t="s">
        <v>42</v>
      </c>
      <c r="G166" s="4" t="s">
        <v>23</v>
      </c>
      <c r="H166" s="4">
        <v>12220</v>
      </c>
      <c r="I166" s="4">
        <v>54</v>
      </c>
      <c r="J166" s="4">
        <v>7133</v>
      </c>
      <c r="K166" s="4">
        <v>11331</v>
      </c>
      <c r="L166" s="4">
        <v>3</v>
      </c>
      <c r="M166" s="4">
        <v>1478.392247</v>
      </c>
      <c r="N166" s="4"/>
      <c r="O166" s="4"/>
      <c r="P166" s="4"/>
    </row>
    <row r="167" spans="1:16">
      <c r="A167" s="4" t="s">
        <v>291</v>
      </c>
      <c r="B167" s="4"/>
      <c r="C167" s="4" t="s">
        <v>38</v>
      </c>
      <c r="D167" s="4" t="s">
        <v>14</v>
      </c>
      <c r="E167" s="6" t="s">
        <v>287</v>
      </c>
      <c r="F167" s="4" t="s">
        <v>130</v>
      </c>
      <c r="G167" s="4" t="s">
        <v>47</v>
      </c>
      <c r="H167" s="4">
        <v>49415</v>
      </c>
      <c r="I167" s="4">
        <v>144</v>
      </c>
      <c r="J167" s="4">
        <v>24692</v>
      </c>
      <c r="K167" s="4">
        <v>45565</v>
      </c>
      <c r="L167" s="4">
        <v>3</v>
      </c>
      <c r="M167" s="4">
        <v>1471.1757279999999</v>
      </c>
      <c r="N167" s="4"/>
      <c r="O167" s="4"/>
      <c r="P167" s="4"/>
    </row>
    <row r="168" spans="1:16">
      <c r="A168" s="4" t="s">
        <v>292</v>
      </c>
      <c r="B168" s="4"/>
      <c r="C168" s="4" t="s">
        <v>13</v>
      </c>
      <c r="D168" s="4" t="s">
        <v>32</v>
      </c>
      <c r="E168" s="6" t="s">
        <v>293</v>
      </c>
      <c r="F168" s="4" t="s">
        <v>27</v>
      </c>
      <c r="G168" s="4" t="s">
        <v>23</v>
      </c>
      <c r="H168" s="4">
        <v>1100942</v>
      </c>
      <c r="I168" s="4">
        <v>2984</v>
      </c>
      <c r="J168" s="4">
        <v>629973</v>
      </c>
      <c r="K168" s="4">
        <v>1041225</v>
      </c>
      <c r="L168" s="4">
        <v>147</v>
      </c>
      <c r="M168" s="4">
        <v>7979.3485890000002</v>
      </c>
      <c r="N168" s="4"/>
      <c r="O168" s="4"/>
      <c r="P168" s="4"/>
    </row>
    <row r="169" spans="1:16">
      <c r="A169" s="4" t="s">
        <v>294</v>
      </c>
      <c r="B169" s="4"/>
      <c r="C169" s="4" t="s">
        <v>13</v>
      </c>
      <c r="D169" s="4" t="s">
        <v>73</v>
      </c>
      <c r="E169" s="6" t="s">
        <v>293</v>
      </c>
      <c r="F169" s="4" t="s">
        <v>27</v>
      </c>
      <c r="G169" s="4" t="s">
        <v>23</v>
      </c>
      <c r="H169" s="4">
        <v>221720</v>
      </c>
      <c r="I169" s="4">
        <v>499</v>
      </c>
      <c r="J169" s="4">
        <v>35178</v>
      </c>
      <c r="K169" s="4">
        <v>196583</v>
      </c>
      <c r="L169" s="4">
        <v>69</v>
      </c>
      <c r="M169" s="4">
        <v>7890.221963</v>
      </c>
      <c r="N169" s="4"/>
      <c r="O169" s="4"/>
      <c r="P169" s="4"/>
    </row>
    <row r="170" spans="1:16">
      <c r="A170" s="4" t="s">
        <v>295</v>
      </c>
      <c r="B170" s="4"/>
      <c r="C170" s="4" t="s">
        <v>29</v>
      </c>
      <c r="D170" s="4" t="s">
        <v>73</v>
      </c>
      <c r="E170" s="6" t="s">
        <v>293</v>
      </c>
      <c r="F170" s="4" t="s">
        <v>27</v>
      </c>
      <c r="G170" s="4" t="s">
        <v>23</v>
      </c>
      <c r="H170" s="4">
        <v>325152</v>
      </c>
      <c r="I170" s="4">
        <v>854</v>
      </c>
      <c r="J170" s="4">
        <v>138319</v>
      </c>
      <c r="K170" s="4">
        <v>300133</v>
      </c>
      <c r="L170" s="4">
        <v>55</v>
      </c>
      <c r="M170" s="4">
        <v>7887.6126619999995</v>
      </c>
      <c r="N170" s="4"/>
      <c r="O170" s="4"/>
      <c r="P170" s="4"/>
    </row>
    <row r="171" spans="1:16">
      <c r="A171" s="4" t="s">
        <v>296</v>
      </c>
      <c r="B171" s="4"/>
      <c r="C171" s="4" t="s">
        <v>13</v>
      </c>
      <c r="D171" s="4" t="s">
        <v>50</v>
      </c>
      <c r="E171" s="6" t="s">
        <v>293</v>
      </c>
      <c r="F171" s="4" t="s">
        <v>27</v>
      </c>
      <c r="G171" s="4" t="s">
        <v>23</v>
      </c>
      <c r="H171" s="4">
        <v>680912</v>
      </c>
      <c r="I171" s="4">
        <v>2000</v>
      </c>
      <c r="J171" s="4">
        <v>388915</v>
      </c>
      <c r="K171" s="4">
        <v>648524</v>
      </c>
      <c r="L171" s="4">
        <v>39</v>
      </c>
      <c r="M171" s="4">
        <v>7814.2624939999996</v>
      </c>
      <c r="N171" s="4"/>
      <c r="O171" s="4"/>
      <c r="P171" s="4"/>
    </row>
    <row r="172" spans="1:16">
      <c r="A172" s="4" t="s">
        <v>297</v>
      </c>
      <c r="B172" s="4"/>
      <c r="C172" s="4" t="s">
        <v>38</v>
      </c>
      <c r="D172" s="4" t="s">
        <v>35</v>
      </c>
      <c r="E172" s="6" t="s">
        <v>293</v>
      </c>
      <c r="F172" s="4" t="s">
        <v>27</v>
      </c>
      <c r="G172" s="4" t="s">
        <v>23</v>
      </c>
      <c r="H172" s="4">
        <v>569171</v>
      </c>
      <c r="I172" s="4">
        <v>1354</v>
      </c>
      <c r="J172" s="4">
        <v>343050</v>
      </c>
      <c r="K172" s="4">
        <v>541133</v>
      </c>
      <c r="L172" s="4">
        <v>78</v>
      </c>
      <c r="M172" s="4">
        <v>7129.6332869999997</v>
      </c>
      <c r="N172" s="4"/>
      <c r="O172" s="4"/>
      <c r="P172" s="4"/>
    </row>
    <row r="173" spans="1:16">
      <c r="A173" s="4" t="s">
        <v>298</v>
      </c>
      <c r="B173" s="4"/>
      <c r="C173" s="4" t="s">
        <v>38</v>
      </c>
      <c r="D173" s="4" t="s">
        <v>32</v>
      </c>
      <c r="E173" s="6" t="s">
        <v>293</v>
      </c>
      <c r="F173" s="4" t="s">
        <v>27</v>
      </c>
      <c r="G173" s="4" t="s">
        <v>17</v>
      </c>
      <c r="H173" s="4">
        <v>27592</v>
      </c>
      <c r="I173" s="4">
        <v>80</v>
      </c>
      <c r="J173" s="4">
        <v>10901</v>
      </c>
      <c r="K173" s="4">
        <v>24980</v>
      </c>
      <c r="L173" s="4">
        <v>17</v>
      </c>
      <c r="M173" s="4">
        <v>6809.3560219999999</v>
      </c>
      <c r="N173" s="4"/>
      <c r="O173" s="4"/>
      <c r="P173" s="4"/>
    </row>
    <row r="174" spans="1:16">
      <c r="A174" s="4" t="s">
        <v>299</v>
      </c>
      <c r="B174" s="4"/>
      <c r="C174" s="4" t="s">
        <v>29</v>
      </c>
      <c r="D174" s="4" t="s">
        <v>300</v>
      </c>
      <c r="E174" s="6" t="s">
        <v>293</v>
      </c>
      <c r="F174" s="4" t="s">
        <v>16</v>
      </c>
      <c r="G174" s="4" t="s">
        <v>23</v>
      </c>
      <c r="H174" s="4">
        <v>83957</v>
      </c>
      <c r="I174" s="4">
        <v>185</v>
      </c>
      <c r="J174" s="4">
        <v>1420</v>
      </c>
      <c r="K174" s="4">
        <v>69246</v>
      </c>
      <c r="L174" s="4">
        <v>19</v>
      </c>
      <c r="M174" s="4">
        <v>6651.51451</v>
      </c>
      <c r="N174" s="4"/>
      <c r="O174" s="4"/>
      <c r="P174" s="4"/>
    </row>
    <row r="175" spans="1:16">
      <c r="A175" s="4" t="s">
        <v>301</v>
      </c>
      <c r="B175" s="4"/>
      <c r="C175" s="4" t="s">
        <v>38</v>
      </c>
      <c r="D175" s="4" t="s">
        <v>73</v>
      </c>
      <c r="E175" s="6" t="s">
        <v>293</v>
      </c>
      <c r="F175" s="4" t="s">
        <v>16</v>
      </c>
      <c r="G175" s="4" t="s">
        <v>23</v>
      </c>
      <c r="H175" s="4">
        <v>161178</v>
      </c>
      <c r="I175" s="4">
        <v>492</v>
      </c>
      <c r="J175" s="4">
        <v>70181</v>
      </c>
      <c r="K175" s="4">
        <v>150003</v>
      </c>
      <c r="L175" s="4">
        <v>11</v>
      </c>
      <c r="M175" s="4">
        <v>5892.48218</v>
      </c>
      <c r="N175" s="4"/>
      <c r="O175" s="4"/>
      <c r="P175" s="4"/>
    </row>
    <row r="176" spans="1:16">
      <c r="A176" s="4" t="s">
        <v>302</v>
      </c>
      <c r="B176" s="4"/>
      <c r="C176" s="4" t="s">
        <v>29</v>
      </c>
      <c r="D176" s="4" t="s">
        <v>14</v>
      </c>
      <c r="E176" s="6" t="s">
        <v>293</v>
      </c>
      <c r="F176" s="4" t="s">
        <v>16</v>
      </c>
      <c r="G176" s="4" t="s">
        <v>23</v>
      </c>
      <c r="H176" s="4">
        <v>405957</v>
      </c>
      <c r="I176" s="4">
        <v>874</v>
      </c>
      <c r="J176" s="4">
        <v>204189</v>
      </c>
      <c r="K176" s="4">
        <v>385654</v>
      </c>
      <c r="L176" s="4">
        <v>16</v>
      </c>
      <c r="M176" s="4">
        <v>5864.1264929999998</v>
      </c>
      <c r="N176" s="4"/>
      <c r="O176" s="4"/>
      <c r="P176" s="4"/>
    </row>
    <row r="177" spans="1:16">
      <c r="A177" s="4" t="s">
        <v>303</v>
      </c>
      <c r="B177" s="4"/>
      <c r="C177" s="4" t="s">
        <v>29</v>
      </c>
      <c r="D177" s="4" t="s">
        <v>14</v>
      </c>
      <c r="E177" s="6" t="s">
        <v>293</v>
      </c>
      <c r="F177" s="4" t="s">
        <v>16</v>
      </c>
      <c r="G177" s="4" t="s">
        <v>17</v>
      </c>
      <c r="H177" s="4">
        <v>161222</v>
      </c>
      <c r="I177" s="4">
        <v>500</v>
      </c>
      <c r="J177" s="4">
        <v>66740</v>
      </c>
      <c r="K177" s="4">
        <v>149743</v>
      </c>
      <c r="L177" s="4">
        <v>19</v>
      </c>
      <c r="M177" s="4">
        <v>5767.7973810000003</v>
      </c>
      <c r="N177" s="4"/>
      <c r="O177" s="4"/>
      <c r="P177" s="4"/>
    </row>
    <row r="178" spans="1:16">
      <c r="A178" s="4" t="s">
        <v>304</v>
      </c>
      <c r="B178" s="4"/>
      <c r="C178" s="4" t="s">
        <v>38</v>
      </c>
      <c r="D178" s="4" t="s">
        <v>25</v>
      </c>
      <c r="E178" s="6" t="s">
        <v>293</v>
      </c>
      <c r="F178" s="4" t="s">
        <v>16</v>
      </c>
      <c r="G178" s="4" t="s">
        <v>47</v>
      </c>
      <c r="H178" s="4">
        <v>39163</v>
      </c>
      <c r="I178" s="4">
        <v>113</v>
      </c>
      <c r="J178" s="4">
        <v>16254</v>
      </c>
      <c r="K178" s="4">
        <v>36526</v>
      </c>
      <c r="L178" s="4">
        <v>15</v>
      </c>
      <c r="M178" s="4">
        <v>5692.765813</v>
      </c>
      <c r="N178" s="4"/>
      <c r="O178" s="4"/>
      <c r="P178" s="4"/>
    </row>
    <row r="179" spans="1:16">
      <c r="A179" s="4" t="s">
        <v>305</v>
      </c>
      <c r="B179" s="4"/>
      <c r="C179" s="4" t="s">
        <v>19</v>
      </c>
      <c r="D179" s="4" t="s">
        <v>25</v>
      </c>
      <c r="E179" s="6" t="s">
        <v>293</v>
      </c>
      <c r="F179" s="4" t="s">
        <v>16</v>
      </c>
      <c r="G179" s="4" t="s">
        <v>23</v>
      </c>
      <c r="H179" s="4">
        <v>39794</v>
      </c>
      <c r="I179" s="4">
        <v>101</v>
      </c>
      <c r="J179" s="4">
        <v>17539</v>
      </c>
      <c r="K179" s="4">
        <v>37664</v>
      </c>
      <c r="L179" s="4">
        <v>12</v>
      </c>
      <c r="M179" s="4">
        <v>5328.5245139999997</v>
      </c>
      <c r="N179" s="4"/>
      <c r="O179" s="4"/>
      <c r="P179" s="4"/>
    </row>
    <row r="180" spans="1:16">
      <c r="A180" s="4" t="s">
        <v>306</v>
      </c>
      <c r="B180" s="4"/>
      <c r="C180" s="4" t="s">
        <v>29</v>
      </c>
      <c r="D180" s="4" t="s">
        <v>79</v>
      </c>
      <c r="E180" s="6" t="s">
        <v>293</v>
      </c>
      <c r="F180" s="4" t="s">
        <v>16</v>
      </c>
      <c r="G180" s="4" t="s">
        <v>17</v>
      </c>
      <c r="H180" s="4">
        <v>104538</v>
      </c>
      <c r="I180" s="4">
        <v>347</v>
      </c>
      <c r="J180" s="4">
        <v>49049</v>
      </c>
      <c r="K180" s="4">
        <v>97093</v>
      </c>
      <c r="L180" s="4">
        <v>2</v>
      </c>
      <c r="M180" s="4">
        <v>5266.4242329999997</v>
      </c>
      <c r="N180" s="4"/>
      <c r="O180" s="4"/>
      <c r="P180" s="4"/>
    </row>
    <row r="181" spans="1:16">
      <c r="A181" s="4" t="s">
        <v>307</v>
      </c>
      <c r="B181" s="4"/>
      <c r="C181" s="4" t="s">
        <v>29</v>
      </c>
      <c r="D181" s="4" t="s">
        <v>32</v>
      </c>
      <c r="E181" s="6" t="s">
        <v>293</v>
      </c>
      <c r="F181" s="4" t="s">
        <v>16</v>
      </c>
      <c r="G181" s="4" t="s">
        <v>23</v>
      </c>
      <c r="H181" s="4">
        <v>262807</v>
      </c>
      <c r="I181" s="4">
        <v>684</v>
      </c>
      <c r="J181" s="4">
        <v>109871</v>
      </c>
      <c r="K181" s="4">
        <v>236426</v>
      </c>
      <c r="L181" s="4">
        <v>12</v>
      </c>
      <c r="M181" s="4">
        <v>5150.4689230000004</v>
      </c>
      <c r="N181" s="4"/>
      <c r="O181" s="4"/>
      <c r="P181" s="4"/>
    </row>
    <row r="182" spans="1:16">
      <c r="A182" s="4" t="s">
        <v>308</v>
      </c>
      <c r="B182" s="4"/>
      <c r="C182" s="4" t="s">
        <v>29</v>
      </c>
      <c r="D182" s="4" t="s">
        <v>32</v>
      </c>
      <c r="E182" s="6" t="s">
        <v>293</v>
      </c>
      <c r="F182" s="4" t="s">
        <v>16</v>
      </c>
      <c r="G182" s="4" t="s">
        <v>23</v>
      </c>
      <c r="H182" s="4">
        <v>56945</v>
      </c>
      <c r="I182" s="4">
        <v>152</v>
      </c>
      <c r="J182" s="4">
        <v>20750</v>
      </c>
      <c r="K182" s="4">
        <v>50714</v>
      </c>
      <c r="L182" s="4">
        <v>9</v>
      </c>
      <c r="M182" s="4">
        <v>5144.4743710000002</v>
      </c>
      <c r="N182" s="4"/>
      <c r="O182" s="4"/>
      <c r="P182" s="4"/>
    </row>
    <row r="183" spans="1:16">
      <c r="A183" s="4" t="s">
        <v>309</v>
      </c>
      <c r="B183" s="4"/>
      <c r="C183" s="4" t="s">
        <v>19</v>
      </c>
      <c r="D183" s="4" t="s">
        <v>35</v>
      </c>
      <c r="E183" s="6" t="s">
        <v>293</v>
      </c>
      <c r="F183" s="4" t="s">
        <v>16</v>
      </c>
      <c r="G183" s="4" t="s">
        <v>23</v>
      </c>
      <c r="H183" s="4">
        <v>23983</v>
      </c>
      <c r="I183" s="4">
        <v>0</v>
      </c>
      <c r="J183" s="4">
        <v>464</v>
      </c>
      <c r="K183" s="4">
        <v>19802</v>
      </c>
      <c r="L183" s="4">
        <v>9</v>
      </c>
      <c r="M183" s="4">
        <v>4574.3482700000004</v>
      </c>
      <c r="N183" s="4"/>
      <c r="O183" s="4"/>
      <c r="P183" s="4"/>
    </row>
    <row r="184" spans="1:16">
      <c r="A184" s="4" t="s">
        <v>310</v>
      </c>
      <c r="B184" s="4"/>
      <c r="C184" s="4" t="s">
        <v>19</v>
      </c>
      <c r="D184" s="4" t="s">
        <v>32</v>
      </c>
      <c r="E184" s="6" t="s">
        <v>293</v>
      </c>
      <c r="F184" s="4" t="s">
        <v>16</v>
      </c>
      <c r="G184" s="4" t="s">
        <v>23</v>
      </c>
      <c r="H184" s="4">
        <v>102884</v>
      </c>
      <c r="I184" s="4">
        <v>299</v>
      </c>
      <c r="J184" s="4">
        <v>42841</v>
      </c>
      <c r="K184" s="4">
        <v>96539</v>
      </c>
      <c r="L184" s="4">
        <v>6</v>
      </c>
      <c r="M184" s="4">
        <v>2015.4483310000001</v>
      </c>
      <c r="N184" s="4"/>
      <c r="O184" s="4"/>
      <c r="P184" s="4"/>
    </row>
    <row r="185" spans="1:16">
      <c r="A185" s="4" t="s">
        <v>311</v>
      </c>
      <c r="B185" s="4"/>
      <c r="C185" s="4" t="s">
        <v>19</v>
      </c>
      <c r="D185" s="4" t="s">
        <v>14</v>
      </c>
      <c r="E185" s="6" t="s">
        <v>293</v>
      </c>
      <c r="F185" s="4" t="s">
        <v>16</v>
      </c>
      <c r="G185" s="4" t="s">
        <v>47</v>
      </c>
      <c r="H185" s="4">
        <v>55692</v>
      </c>
      <c r="I185" s="4">
        <v>184</v>
      </c>
      <c r="J185" s="4">
        <v>3596</v>
      </c>
      <c r="K185" s="4">
        <v>51209</v>
      </c>
      <c r="L185" s="4">
        <v>9</v>
      </c>
      <c r="M185" s="4">
        <v>1981.0502879999999</v>
      </c>
      <c r="N185" s="4"/>
      <c r="O185" s="4"/>
      <c r="P185" s="4"/>
    </row>
    <row r="186" spans="1:16">
      <c r="A186" s="4" t="s">
        <v>312</v>
      </c>
      <c r="B186" s="4"/>
      <c r="C186" s="4" t="s">
        <v>19</v>
      </c>
      <c r="D186" s="4" t="s">
        <v>14</v>
      </c>
      <c r="E186" s="6" t="s">
        <v>293</v>
      </c>
      <c r="F186" s="4" t="s">
        <v>16</v>
      </c>
      <c r="G186" s="4" t="s">
        <v>17</v>
      </c>
      <c r="H186" s="4">
        <v>63460</v>
      </c>
      <c r="I186" s="4">
        <v>212</v>
      </c>
      <c r="J186" s="4">
        <v>26978</v>
      </c>
      <c r="K186" s="4">
        <v>59516</v>
      </c>
      <c r="L186" s="4">
        <v>4</v>
      </c>
      <c r="M186" s="4">
        <v>1945.433188</v>
      </c>
      <c r="N186" s="4"/>
      <c r="O186" s="4"/>
      <c r="P186" s="4"/>
    </row>
    <row r="187" spans="1:16">
      <c r="A187" s="4" t="s">
        <v>313</v>
      </c>
      <c r="B187" s="4"/>
      <c r="C187" s="4" t="s">
        <v>38</v>
      </c>
      <c r="D187" s="4" t="s">
        <v>137</v>
      </c>
      <c r="E187" s="6" t="s">
        <v>293</v>
      </c>
      <c r="F187" s="4" t="s">
        <v>314</v>
      </c>
      <c r="G187" s="4" t="s">
        <v>23</v>
      </c>
      <c r="H187" s="4">
        <v>189462</v>
      </c>
      <c r="I187" s="4">
        <v>478</v>
      </c>
      <c r="J187" s="4">
        <v>53431</v>
      </c>
      <c r="K187" s="4">
        <v>163634</v>
      </c>
      <c r="L187" s="4">
        <v>5</v>
      </c>
      <c r="M187" s="4">
        <v>1625.17488</v>
      </c>
      <c r="N187" s="4"/>
      <c r="O187" s="4"/>
      <c r="P187" s="4"/>
    </row>
    <row r="188" spans="1:16">
      <c r="A188" s="4" t="s">
        <v>315</v>
      </c>
      <c r="B188" s="4"/>
      <c r="C188" s="4" t="s">
        <v>29</v>
      </c>
      <c r="D188" s="4" t="s">
        <v>90</v>
      </c>
      <c r="E188" s="6" t="s">
        <v>293</v>
      </c>
      <c r="F188" s="4" t="s">
        <v>123</v>
      </c>
      <c r="G188" s="4" t="s">
        <v>47</v>
      </c>
      <c r="H188" s="4">
        <v>61442</v>
      </c>
      <c r="I188" s="4">
        <v>190</v>
      </c>
      <c r="J188" s="4">
        <v>17048</v>
      </c>
      <c r="K188" s="4">
        <v>54166</v>
      </c>
      <c r="L188" s="4">
        <v>1</v>
      </c>
      <c r="M188" s="4">
        <v>1609.1499329999999</v>
      </c>
      <c r="N188" s="4"/>
      <c r="O188" s="4"/>
      <c r="P188" s="4"/>
    </row>
    <row r="189" spans="1:16">
      <c r="A189" s="4" t="s">
        <v>316</v>
      </c>
      <c r="B189" s="4"/>
      <c r="C189" s="4" t="s">
        <v>19</v>
      </c>
      <c r="D189" s="4" t="s">
        <v>32</v>
      </c>
      <c r="E189" s="6" t="s">
        <v>293</v>
      </c>
      <c r="F189" s="4" t="s">
        <v>123</v>
      </c>
      <c r="G189" s="4" t="s">
        <v>23</v>
      </c>
      <c r="H189" s="4">
        <v>87287</v>
      </c>
      <c r="I189" s="4">
        <v>203</v>
      </c>
      <c r="J189" s="4">
        <v>40039</v>
      </c>
      <c r="K189" s="4">
        <v>80040</v>
      </c>
      <c r="L189" s="4">
        <v>18</v>
      </c>
      <c r="M189" s="4">
        <v>1579.367346</v>
      </c>
      <c r="N189" s="4"/>
      <c r="O189" s="4"/>
      <c r="P189" s="4"/>
    </row>
    <row r="190" spans="1:16">
      <c r="A190" s="4" t="s">
        <v>317</v>
      </c>
      <c r="B190" s="4"/>
      <c r="C190" s="4" t="s">
        <v>13</v>
      </c>
      <c r="D190" s="4" t="s">
        <v>14</v>
      </c>
      <c r="E190" s="6" t="s">
        <v>293</v>
      </c>
      <c r="F190" s="4" t="s">
        <v>123</v>
      </c>
      <c r="G190" s="4" t="s">
        <v>23</v>
      </c>
      <c r="H190" s="4">
        <v>77703</v>
      </c>
      <c r="I190" s="4">
        <v>204</v>
      </c>
      <c r="J190" s="4">
        <v>33478</v>
      </c>
      <c r="K190" s="4">
        <v>72874</v>
      </c>
      <c r="L190" s="4">
        <v>3</v>
      </c>
      <c r="M190" s="4">
        <v>1566.9124059999999</v>
      </c>
      <c r="N190" s="4"/>
      <c r="O190" s="4"/>
      <c r="P190" s="4"/>
    </row>
    <row r="191" spans="1:16">
      <c r="A191" s="4" t="s">
        <v>318</v>
      </c>
      <c r="B191" s="4"/>
      <c r="C191" s="4" t="s">
        <v>38</v>
      </c>
      <c r="D191" s="4" t="s">
        <v>79</v>
      </c>
      <c r="E191" s="6" t="s">
        <v>293</v>
      </c>
      <c r="F191" s="4" t="s">
        <v>42</v>
      </c>
      <c r="G191" s="4" t="s">
        <v>47</v>
      </c>
      <c r="H191" s="4">
        <v>74436</v>
      </c>
      <c r="I191" s="4">
        <v>175</v>
      </c>
      <c r="J191" s="4">
        <v>30158</v>
      </c>
      <c r="K191" s="4">
        <v>69150</v>
      </c>
      <c r="L191" s="4">
        <v>21</v>
      </c>
      <c r="M191" s="4">
        <v>1558.5491380000001</v>
      </c>
      <c r="N191" s="4"/>
      <c r="O191" s="4"/>
      <c r="P191" s="4"/>
    </row>
    <row r="192" spans="1:16">
      <c r="A192" s="4" t="s">
        <v>319</v>
      </c>
      <c r="B192" s="4"/>
      <c r="C192" s="4" t="s">
        <v>38</v>
      </c>
      <c r="D192" s="4" t="s">
        <v>35</v>
      </c>
      <c r="E192" s="6" t="s">
        <v>293</v>
      </c>
      <c r="F192" s="4" t="s">
        <v>42</v>
      </c>
      <c r="G192" s="4" t="s">
        <v>23</v>
      </c>
      <c r="H192" s="4">
        <v>435848</v>
      </c>
      <c r="I192" s="4">
        <v>1058</v>
      </c>
      <c r="J192" s="4">
        <v>274912</v>
      </c>
      <c r="K192" s="4">
        <v>415601</v>
      </c>
      <c r="L192" s="4">
        <v>15</v>
      </c>
      <c r="M192" s="4">
        <v>1554.439959</v>
      </c>
      <c r="N192" s="4"/>
      <c r="O192" s="4"/>
      <c r="P192" s="4"/>
    </row>
    <row r="193" spans="1:16">
      <c r="A193" s="4" t="s">
        <v>320</v>
      </c>
      <c r="B193" s="4"/>
      <c r="C193" s="4" t="s">
        <v>38</v>
      </c>
      <c r="D193" s="4" t="s">
        <v>32</v>
      </c>
      <c r="E193" s="6" t="s">
        <v>293</v>
      </c>
      <c r="F193" s="4" t="s">
        <v>42</v>
      </c>
      <c r="G193" s="4" t="s">
        <v>23</v>
      </c>
      <c r="H193" s="4">
        <v>9210</v>
      </c>
      <c r="I193" s="4">
        <v>80</v>
      </c>
      <c r="J193" s="4">
        <v>3798</v>
      </c>
      <c r="K193" s="4">
        <v>8619</v>
      </c>
      <c r="L193" s="4">
        <v>2</v>
      </c>
      <c r="M193" s="4">
        <v>1536.629068</v>
      </c>
      <c r="N193" s="4"/>
      <c r="O193" s="4"/>
      <c r="P193" s="4"/>
    </row>
    <row r="194" spans="1:16">
      <c r="A194" s="4" t="s">
        <v>321</v>
      </c>
      <c r="B194" s="4"/>
      <c r="C194" s="4" t="s">
        <v>29</v>
      </c>
      <c r="D194" s="4" t="s">
        <v>32</v>
      </c>
      <c r="E194" s="6" t="s">
        <v>293</v>
      </c>
      <c r="F194" s="4" t="s">
        <v>22</v>
      </c>
      <c r="G194" s="4" t="s">
        <v>23</v>
      </c>
      <c r="H194" s="4">
        <v>12088</v>
      </c>
      <c r="I194" s="4">
        <v>88</v>
      </c>
      <c r="J194" s="4">
        <v>1124</v>
      </c>
      <c r="K194" s="4">
        <v>10003</v>
      </c>
      <c r="L194" s="4">
        <v>2</v>
      </c>
      <c r="M194" s="4">
        <v>1500.0261519999999</v>
      </c>
      <c r="N194" s="4"/>
      <c r="O194" s="4"/>
      <c r="P194" s="4"/>
    </row>
    <row r="195" spans="1:16">
      <c r="A195" s="4" t="s">
        <v>322</v>
      </c>
      <c r="B195" s="4"/>
      <c r="C195" s="4" t="s">
        <v>29</v>
      </c>
      <c r="D195" s="4" t="s">
        <v>32</v>
      </c>
      <c r="E195" s="6" t="s">
        <v>293</v>
      </c>
      <c r="F195" s="4" t="s">
        <v>22</v>
      </c>
      <c r="G195" s="4" t="s">
        <v>23</v>
      </c>
      <c r="H195" s="4">
        <v>126337</v>
      </c>
      <c r="I195" s="4">
        <v>325</v>
      </c>
      <c r="J195" s="4">
        <v>51394</v>
      </c>
      <c r="K195" s="4">
        <v>117635</v>
      </c>
      <c r="L195" s="4">
        <v>5</v>
      </c>
      <c r="M195" s="4">
        <v>1487.0882879999999</v>
      </c>
      <c r="N195" s="4"/>
      <c r="O195" s="4"/>
      <c r="P195" s="4"/>
    </row>
    <row r="196" spans="1:16">
      <c r="A196" s="4" t="s">
        <v>323</v>
      </c>
      <c r="B196" s="4"/>
      <c r="C196" s="4" t="s">
        <v>19</v>
      </c>
      <c r="D196" s="4" t="s">
        <v>32</v>
      </c>
      <c r="E196" s="6" t="s">
        <v>293</v>
      </c>
      <c r="F196" s="4" t="s">
        <v>52</v>
      </c>
      <c r="G196" s="4" t="s">
        <v>23</v>
      </c>
      <c r="H196" s="4">
        <v>229908</v>
      </c>
      <c r="I196" s="4">
        <v>489</v>
      </c>
      <c r="J196" s="4">
        <v>98259</v>
      </c>
      <c r="K196" s="4">
        <v>212073</v>
      </c>
      <c r="L196" s="4">
        <v>4</v>
      </c>
      <c r="M196" s="4">
        <v>1464.3489440000001</v>
      </c>
      <c r="N196" s="4"/>
      <c r="O196" s="4"/>
      <c r="P196" s="4"/>
    </row>
    <row r="197" spans="1:16">
      <c r="A197" s="4" t="s">
        <v>324</v>
      </c>
      <c r="B197" s="4"/>
      <c r="C197" s="4" t="s">
        <v>19</v>
      </c>
      <c r="D197" s="4" t="s">
        <v>14</v>
      </c>
      <c r="E197" s="6" t="s">
        <v>293</v>
      </c>
      <c r="F197" s="4" t="s">
        <v>54</v>
      </c>
      <c r="G197" s="4" t="s">
        <v>23</v>
      </c>
      <c r="H197" s="4">
        <v>144088</v>
      </c>
      <c r="I197" s="4">
        <v>490</v>
      </c>
      <c r="J197" s="4">
        <v>26416</v>
      </c>
      <c r="K197" s="4">
        <v>137369</v>
      </c>
      <c r="L197" s="4">
        <v>7</v>
      </c>
      <c r="M197" s="4">
        <v>1464.0642350000001</v>
      </c>
      <c r="N197" s="4"/>
      <c r="O197" s="4"/>
      <c r="P197" s="4"/>
    </row>
    <row r="198" spans="1:16">
      <c r="A198" s="4" t="s">
        <v>325</v>
      </c>
      <c r="B198" s="4"/>
      <c r="C198" s="4" t="s">
        <v>13</v>
      </c>
      <c r="D198" s="4" t="s">
        <v>30</v>
      </c>
      <c r="E198" s="6" t="s">
        <v>293</v>
      </c>
      <c r="F198" s="4" t="s">
        <v>54</v>
      </c>
      <c r="G198" s="4" t="s">
        <v>23</v>
      </c>
      <c r="H198" s="4">
        <v>37269</v>
      </c>
      <c r="I198" s="4">
        <v>106</v>
      </c>
      <c r="J198" s="4">
        <v>11667</v>
      </c>
      <c r="K198" s="4">
        <v>33260</v>
      </c>
      <c r="L198" s="4">
        <v>6</v>
      </c>
      <c r="M198" s="4">
        <v>1453.075462</v>
      </c>
      <c r="N198" s="4"/>
      <c r="O198" s="4"/>
      <c r="P198" s="4"/>
    </row>
    <row r="199" spans="1:16">
      <c r="A199" s="4" t="s">
        <v>326</v>
      </c>
      <c r="B199" s="4"/>
      <c r="C199" s="4" t="s">
        <v>19</v>
      </c>
      <c r="D199" s="4" t="s">
        <v>14</v>
      </c>
      <c r="E199" s="6" t="s">
        <v>293</v>
      </c>
      <c r="F199" s="4" t="s">
        <v>163</v>
      </c>
      <c r="G199" s="4" t="s">
        <v>23</v>
      </c>
      <c r="H199" s="4">
        <v>13326</v>
      </c>
      <c r="I199" s="4">
        <v>98</v>
      </c>
      <c r="J199" s="4">
        <v>3568</v>
      </c>
      <c r="K199" s="4">
        <v>11388</v>
      </c>
      <c r="L199" s="4">
        <v>2</v>
      </c>
      <c r="M199" s="4">
        <v>1442.032183</v>
      </c>
      <c r="N199" s="4"/>
      <c r="O199" s="4"/>
      <c r="P199" s="4"/>
    </row>
    <row r="200" spans="1:16">
      <c r="A200" s="4" t="s">
        <v>327</v>
      </c>
      <c r="B200" s="4"/>
      <c r="C200" s="4" t="s">
        <v>29</v>
      </c>
      <c r="D200" s="4" t="s">
        <v>73</v>
      </c>
      <c r="E200" s="6" t="s">
        <v>328</v>
      </c>
      <c r="F200" s="4" t="s">
        <v>16</v>
      </c>
      <c r="G200" s="4" t="s">
        <v>23</v>
      </c>
      <c r="H200" s="4">
        <v>10942</v>
      </c>
      <c r="I200" s="4">
        <v>66</v>
      </c>
      <c r="J200" s="4">
        <v>4578</v>
      </c>
      <c r="K200" s="4">
        <v>9155</v>
      </c>
      <c r="L200" s="4">
        <v>3</v>
      </c>
      <c r="M200" s="4">
        <v>1595.752624</v>
      </c>
      <c r="N200" s="4"/>
      <c r="O200" s="4"/>
      <c r="P200" s="4"/>
    </row>
    <row r="201" spans="1:16">
      <c r="A201" s="4" t="s">
        <v>329</v>
      </c>
      <c r="B201" s="4"/>
      <c r="C201" s="4" t="s">
        <v>13</v>
      </c>
      <c r="D201" s="4" t="s">
        <v>145</v>
      </c>
      <c r="E201" s="6" t="s">
        <v>330</v>
      </c>
      <c r="F201" s="4" t="s">
        <v>16</v>
      </c>
      <c r="G201" s="4" t="s">
        <v>23</v>
      </c>
      <c r="H201" s="4">
        <v>14011</v>
      </c>
      <c r="I201" s="4">
        <v>40</v>
      </c>
      <c r="J201" s="4">
        <v>5060</v>
      </c>
      <c r="K201" s="4">
        <v>12459</v>
      </c>
      <c r="L201" s="4">
        <v>5</v>
      </c>
      <c r="M201" s="4">
        <v>5632.0879729999997</v>
      </c>
      <c r="N201" s="4"/>
      <c r="O201" s="4"/>
      <c r="P201" s="4"/>
    </row>
    <row r="202" spans="1:16">
      <c r="A202" s="4" t="s">
        <v>331</v>
      </c>
      <c r="B202" s="4"/>
      <c r="C202" s="4" t="s">
        <v>38</v>
      </c>
      <c r="D202" s="4" t="s">
        <v>25</v>
      </c>
      <c r="E202" s="6" t="s">
        <v>332</v>
      </c>
      <c r="F202" s="4" t="s">
        <v>16</v>
      </c>
      <c r="G202" s="4" t="s">
        <v>23</v>
      </c>
      <c r="H202" s="4">
        <v>13464</v>
      </c>
      <c r="I202" s="4">
        <v>84</v>
      </c>
      <c r="J202" s="4">
        <v>1698</v>
      </c>
      <c r="K202" s="4">
        <v>11234</v>
      </c>
      <c r="L202" s="4">
        <v>1</v>
      </c>
      <c r="M202" s="4">
        <v>1466.285104</v>
      </c>
      <c r="N202" s="4"/>
      <c r="O202" s="4"/>
      <c r="P202" s="4"/>
    </row>
    <row r="203" spans="1:16">
      <c r="A203" s="4" t="s">
        <v>333</v>
      </c>
      <c r="B203" s="4"/>
      <c r="C203" s="4" t="s">
        <v>29</v>
      </c>
      <c r="D203" s="4" t="s">
        <v>79</v>
      </c>
      <c r="E203" s="6" t="s">
        <v>334</v>
      </c>
      <c r="F203" s="4" t="s">
        <v>16</v>
      </c>
      <c r="G203" s="4" t="s">
        <v>23</v>
      </c>
      <c r="H203" s="4">
        <v>121991</v>
      </c>
      <c r="I203" s="4">
        <v>369</v>
      </c>
      <c r="J203" s="4">
        <v>43079</v>
      </c>
      <c r="K203" s="4">
        <v>99312</v>
      </c>
      <c r="L203" s="4">
        <v>4</v>
      </c>
      <c r="M203" s="4">
        <v>3993.2145850000002</v>
      </c>
      <c r="N203" s="4"/>
      <c r="O203" s="4"/>
      <c r="P203" s="4"/>
    </row>
    <row r="204" spans="1:16">
      <c r="A204" s="4" t="s">
        <v>335</v>
      </c>
      <c r="B204" s="4"/>
      <c r="C204" s="4" t="s">
        <v>29</v>
      </c>
      <c r="D204" s="4" t="s">
        <v>32</v>
      </c>
      <c r="E204" s="6" t="s">
        <v>334</v>
      </c>
      <c r="F204" s="4" t="s">
        <v>22</v>
      </c>
      <c r="G204" s="4" t="s">
        <v>23</v>
      </c>
      <c r="H204" s="4">
        <v>95289</v>
      </c>
      <c r="I204" s="4">
        <v>199</v>
      </c>
      <c r="J204" s="4">
        <v>19527</v>
      </c>
      <c r="K204" s="4">
        <v>82800</v>
      </c>
      <c r="L204" s="4">
        <v>5</v>
      </c>
      <c r="M204" s="4">
        <v>3223.5359480000002</v>
      </c>
      <c r="N204" s="4"/>
      <c r="O204" s="4"/>
      <c r="P204" s="4"/>
    </row>
    <row r="205" spans="1:16">
      <c r="A205" s="4" t="s">
        <v>336</v>
      </c>
      <c r="B205" s="4"/>
      <c r="C205" s="4" t="s">
        <v>13</v>
      </c>
      <c r="D205" s="4" t="s">
        <v>32</v>
      </c>
      <c r="E205" s="6" t="s">
        <v>337</v>
      </c>
      <c r="F205" s="4" t="s">
        <v>27</v>
      </c>
      <c r="G205" s="4" t="s">
        <v>23</v>
      </c>
      <c r="H205" s="4">
        <v>80408</v>
      </c>
      <c r="I205" s="4">
        <v>199</v>
      </c>
      <c r="J205" s="4">
        <v>13127</v>
      </c>
      <c r="K205" s="4">
        <v>67027</v>
      </c>
      <c r="L205" s="4">
        <v>9</v>
      </c>
      <c r="M205" s="4">
        <v>1788.1116179999999</v>
      </c>
      <c r="N205" s="4"/>
      <c r="O205" s="4"/>
      <c r="P205" s="4"/>
    </row>
    <row r="206" spans="1:16">
      <c r="A206" s="4" t="s">
        <v>338</v>
      </c>
      <c r="B206" s="4"/>
      <c r="C206" s="4" t="s">
        <v>38</v>
      </c>
      <c r="D206" s="4" t="s">
        <v>50</v>
      </c>
      <c r="E206" s="6" t="s">
        <v>337</v>
      </c>
      <c r="F206" s="4" t="s">
        <v>16</v>
      </c>
      <c r="G206" s="4" t="s">
        <v>23</v>
      </c>
      <c r="H206" s="4">
        <v>82916</v>
      </c>
      <c r="I206" s="4">
        <v>199</v>
      </c>
      <c r="J206" s="4">
        <v>24951</v>
      </c>
      <c r="K206" s="4">
        <v>77333</v>
      </c>
      <c r="L206" s="4">
        <v>12</v>
      </c>
      <c r="M206" s="4">
        <v>1584.8212470000001</v>
      </c>
      <c r="N206" s="4"/>
      <c r="O206" s="4"/>
      <c r="P206" s="4"/>
    </row>
    <row r="207" spans="1:16">
      <c r="A207" s="4" t="s">
        <v>339</v>
      </c>
      <c r="B207" s="4"/>
      <c r="C207" s="4" t="s">
        <v>13</v>
      </c>
      <c r="D207" s="4" t="s">
        <v>25</v>
      </c>
      <c r="E207" s="6" t="s">
        <v>340</v>
      </c>
      <c r="F207" s="4" t="s">
        <v>16</v>
      </c>
      <c r="G207" s="4" t="s">
        <v>47</v>
      </c>
      <c r="H207" s="4">
        <v>16354</v>
      </c>
      <c r="I207" s="4">
        <v>40</v>
      </c>
      <c r="J207" s="4">
        <v>8061</v>
      </c>
      <c r="K207" s="4">
        <v>15667</v>
      </c>
      <c r="L207" s="4">
        <v>4</v>
      </c>
      <c r="M207" s="4">
        <v>1610.3199770000001</v>
      </c>
      <c r="N207" s="4"/>
      <c r="O207" s="4"/>
      <c r="P207" s="4"/>
    </row>
    <row r="208" spans="1:16">
      <c r="A208" s="4" t="s">
        <v>341</v>
      </c>
      <c r="B208" s="4"/>
      <c r="C208" s="4" t="s">
        <v>29</v>
      </c>
      <c r="D208" s="4" t="s">
        <v>32</v>
      </c>
      <c r="E208" s="6" t="s">
        <v>342</v>
      </c>
      <c r="F208" s="4" t="s">
        <v>52</v>
      </c>
      <c r="G208" s="4" t="s">
        <v>23</v>
      </c>
      <c r="H208" s="4">
        <v>9920</v>
      </c>
      <c r="I208" s="4">
        <v>20</v>
      </c>
      <c r="J208" s="4">
        <v>6702</v>
      </c>
      <c r="K208" s="4">
        <v>9096</v>
      </c>
      <c r="L208" s="4">
        <v>10</v>
      </c>
      <c r="M208" s="4">
        <v>1453.11439</v>
      </c>
      <c r="N208" s="4"/>
      <c r="O208" s="4"/>
      <c r="P208" s="4"/>
    </row>
    <row r="209" spans="1:16">
      <c r="A209" s="4" t="s">
        <v>343</v>
      </c>
      <c r="B209" s="4"/>
      <c r="C209" s="4" t="s">
        <v>38</v>
      </c>
      <c r="D209" s="4" t="s">
        <v>20</v>
      </c>
      <c r="E209" s="6" t="s">
        <v>344</v>
      </c>
      <c r="F209" s="4" t="s">
        <v>42</v>
      </c>
      <c r="G209" s="4" t="s">
        <v>23</v>
      </c>
      <c r="H209" s="4">
        <v>31243</v>
      </c>
      <c r="I209" s="4">
        <v>100</v>
      </c>
      <c r="J209" s="4">
        <v>16326</v>
      </c>
      <c r="K209" s="4">
        <v>25991</v>
      </c>
      <c r="L209" s="4">
        <v>21</v>
      </c>
      <c r="M209" s="4">
        <v>1452.5905600000001</v>
      </c>
      <c r="N209" s="4"/>
      <c r="O209" s="4"/>
      <c r="P209" s="4"/>
    </row>
    <row r="210" spans="1:16">
      <c r="A210" s="4" t="s">
        <v>345</v>
      </c>
      <c r="B210" s="4"/>
      <c r="C210" s="4" t="s">
        <v>38</v>
      </c>
      <c r="D210" s="4" t="s">
        <v>32</v>
      </c>
      <c r="E210" s="6" t="s">
        <v>346</v>
      </c>
      <c r="F210" s="4" t="s">
        <v>42</v>
      </c>
      <c r="G210" s="4" t="s">
        <v>17</v>
      </c>
      <c r="H210" s="4">
        <v>39314</v>
      </c>
      <c r="I210" s="4">
        <v>100</v>
      </c>
      <c r="J210" s="4">
        <v>27671</v>
      </c>
      <c r="K210" s="4">
        <v>35488</v>
      </c>
      <c r="L210" s="4">
        <v>8</v>
      </c>
      <c r="M210" s="4">
        <v>5530.8004579999997</v>
      </c>
      <c r="N210" s="4"/>
      <c r="O210" s="4"/>
      <c r="P210" s="4"/>
    </row>
    <row r="211" spans="1:16">
      <c r="A211" s="4" t="s">
        <v>347</v>
      </c>
      <c r="B211" s="4"/>
      <c r="C211" s="4" t="s">
        <v>38</v>
      </c>
      <c r="D211" s="4" t="s">
        <v>14</v>
      </c>
      <c r="E211" s="6" t="s">
        <v>348</v>
      </c>
      <c r="F211" s="4" t="s">
        <v>16</v>
      </c>
      <c r="G211" s="4" t="s">
        <v>23</v>
      </c>
      <c r="H211" s="4">
        <v>15252</v>
      </c>
      <c r="I211" s="4">
        <v>55</v>
      </c>
      <c r="J211" s="4">
        <v>2152</v>
      </c>
      <c r="K211" s="4">
        <v>3482</v>
      </c>
      <c r="L211" s="4">
        <v>7</v>
      </c>
      <c r="M211" s="4">
        <v>6211.2001469999996</v>
      </c>
      <c r="N211" s="4"/>
      <c r="O211" s="4"/>
      <c r="P211" s="4"/>
    </row>
    <row r="212" spans="1:16">
      <c r="A212" s="4" t="s">
        <v>349</v>
      </c>
      <c r="B212" s="4"/>
      <c r="C212" s="4" t="s">
        <v>38</v>
      </c>
      <c r="D212" s="4" t="s">
        <v>300</v>
      </c>
      <c r="E212" s="6" t="s">
        <v>348</v>
      </c>
      <c r="F212" s="4" t="s">
        <v>16</v>
      </c>
      <c r="G212" s="4" t="s">
        <v>23</v>
      </c>
      <c r="H212" s="4">
        <v>7394</v>
      </c>
      <c r="I212" s="4">
        <v>20</v>
      </c>
      <c r="J212" s="4">
        <v>3441</v>
      </c>
      <c r="K212" s="4">
        <v>6663</v>
      </c>
      <c r="L212" s="4">
        <v>1</v>
      </c>
      <c r="M212" s="4">
        <v>1624.840774</v>
      </c>
      <c r="N212" s="4"/>
      <c r="O212" s="4"/>
      <c r="P212" s="4"/>
    </row>
    <row r="213" spans="1:16">
      <c r="A213" s="4" t="s">
        <v>350</v>
      </c>
      <c r="B213" s="4"/>
      <c r="C213" s="4" t="s">
        <v>13</v>
      </c>
      <c r="D213" s="4" t="s">
        <v>50</v>
      </c>
      <c r="E213" s="6" t="s">
        <v>348</v>
      </c>
      <c r="F213" s="4" t="s">
        <v>46</v>
      </c>
      <c r="G213" s="4" t="s">
        <v>23</v>
      </c>
      <c r="H213" s="4">
        <v>22259</v>
      </c>
      <c r="I213" s="4">
        <v>120</v>
      </c>
      <c r="J213" s="4">
        <v>12405</v>
      </c>
      <c r="K213" s="4">
        <v>17609</v>
      </c>
      <c r="L213" s="4">
        <v>14</v>
      </c>
      <c r="M213" s="4">
        <v>1611.340211</v>
      </c>
      <c r="N213" s="4"/>
      <c r="O213" s="4"/>
      <c r="P213" s="4"/>
    </row>
    <row r="214" spans="1:16">
      <c r="A214" s="4" t="s">
        <v>351</v>
      </c>
      <c r="B214" s="4"/>
      <c r="C214" s="4" t="s">
        <v>13</v>
      </c>
      <c r="D214" s="4" t="s">
        <v>352</v>
      </c>
      <c r="E214" s="6" t="s">
        <v>348</v>
      </c>
      <c r="F214" s="4" t="s">
        <v>52</v>
      </c>
      <c r="G214" s="4" t="s">
        <v>47</v>
      </c>
      <c r="H214" s="4">
        <v>21143</v>
      </c>
      <c r="I214" s="4">
        <v>56</v>
      </c>
      <c r="J214" s="4">
        <v>3798</v>
      </c>
      <c r="K214" s="4">
        <v>19588</v>
      </c>
      <c r="L214" s="4">
        <v>3</v>
      </c>
      <c r="M214" s="4">
        <v>1500.41822</v>
      </c>
      <c r="N214" s="4"/>
      <c r="O214" s="4"/>
      <c r="P214" s="4"/>
    </row>
    <row r="215" spans="1:16">
      <c r="A215" s="4" t="s">
        <v>353</v>
      </c>
      <c r="B215" s="4"/>
      <c r="C215" s="4" t="s">
        <v>13</v>
      </c>
      <c r="D215" s="4" t="s">
        <v>32</v>
      </c>
      <c r="E215" s="6" t="s">
        <v>354</v>
      </c>
      <c r="F215" s="4" t="s">
        <v>16</v>
      </c>
      <c r="G215" s="4" t="s">
        <v>23</v>
      </c>
      <c r="H215" s="4">
        <v>111624</v>
      </c>
      <c r="I215" s="4">
        <v>590</v>
      </c>
      <c r="J215" s="4">
        <v>40343</v>
      </c>
      <c r="K215" s="4">
        <v>101306</v>
      </c>
      <c r="L215" s="4">
        <v>21</v>
      </c>
      <c r="M215" s="4">
        <v>6510.4466560000001</v>
      </c>
      <c r="N215" s="4"/>
      <c r="O215" s="4"/>
      <c r="P215" s="4"/>
    </row>
    <row r="216" spans="1:16">
      <c r="A216" s="4" t="s">
        <v>355</v>
      </c>
      <c r="B216" s="4"/>
      <c r="C216" s="4" t="s">
        <v>38</v>
      </c>
      <c r="D216" s="4" t="s">
        <v>73</v>
      </c>
      <c r="E216" s="6" t="s">
        <v>354</v>
      </c>
      <c r="F216" s="4" t="s">
        <v>46</v>
      </c>
      <c r="G216" s="4" t="s">
        <v>47</v>
      </c>
      <c r="H216" s="4">
        <v>95644</v>
      </c>
      <c r="I216" s="4">
        <v>240</v>
      </c>
      <c r="J216" s="4">
        <v>13294</v>
      </c>
      <c r="K216" s="4">
        <v>86775</v>
      </c>
      <c r="L216" s="4">
        <v>9</v>
      </c>
      <c r="M216" s="4">
        <v>5587.7636750000001</v>
      </c>
      <c r="N216" s="4"/>
      <c r="O216" s="4"/>
      <c r="P216" s="4"/>
    </row>
    <row r="217" spans="1:16">
      <c r="A217" s="4" t="s">
        <v>356</v>
      </c>
      <c r="B217" s="4"/>
      <c r="C217" s="4" t="s">
        <v>38</v>
      </c>
      <c r="D217" s="4" t="s">
        <v>32</v>
      </c>
      <c r="E217" s="6" t="s">
        <v>354</v>
      </c>
      <c r="F217" s="4" t="s">
        <v>22</v>
      </c>
      <c r="G217" s="4" t="s">
        <v>47</v>
      </c>
      <c r="H217" s="4">
        <v>65238</v>
      </c>
      <c r="I217" s="4">
        <v>240</v>
      </c>
      <c r="J217" s="4">
        <v>23741</v>
      </c>
      <c r="K217" s="4">
        <v>59893</v>
      </c>
      <c r="L217" s="4">
        <v>15</v>
      </c>
      <c r="M217" s="4">
        <v>3132.519209</v>
      </c>
      <c r="N217" s="4"/>
      <c r="O217" s="4"/>
      <c r="P217" s="4"/>
    </row>
    <row r="218" spans="1:16">
      <c r="A218" s="4" t="s">
        <v>357</v>
      </c>
      <c r="B218" s="4"/>
      <c r="C218" s="4" t="s">
        <v>38</v>
      </c>
      <c r="D218" s="4" t="s">
        <v>50</v>
      </c>
      <c r="E218" s="6" t="s">
        <v>358</v>
      </c>
      <c r="F218" s="4" t="s">
        <v>27</v>
      </c>
      <c r="G218" s="4" t="s">
        <v>23</v>
      </c>
      <c r="H218" s="4">
        <v>115412</v>
      </c>
      <c r="I218" s="4">
        <v>490</v>
      </c>
      <c r="J218" s="4">
        <v>71564</v>
      </c>
      <c r="K218" s="4">
        <v>81785</v>
      </c>
      <c r="L218" s="4">
        <v>21</v>
      </c>
      <c r="M218" s="4">
        <v>6861.5363799999996</v>
      </c>
      <c r="N218" s="4"/>
      <c r="O218" s="4"/>
      <c r="P218" s="4"/>
    </row>
    <row r="219" spans="1:16">
      <c r="A219" s="4" t="s">
        <v>359</v>
      </c>
      <c r="B219" s="4"/>
      <c r="C219" s="4" t="s">
        <v>29</v>
      </c>
      <c r="D219" s="4" t="s">
        <v>32</v>
      </c>
      <c r="E219" s="6" t="s">
        <v>358</v>
      </c>
      <c r="F219" s="4" t="s">
        <v>16</v>
      </c>
      <c r="G219" s="4" t="s">
        <v>23</v>
      </c>
      <c r="H219" s="4">
        <v>11375</v>
      </c>
      <c r="I219" s="4">
        <v>87</v>
      </c>
      <c r="J219" s="4">
        <v>7171</v>
      </c>
      <c r="K219" s="4">
        <v>8151</v>
      </c>
      <c r="L219" s="4">
        <v>4</v>
      </c>
      <c r="M219" s="4">
        <v>1763.7840610000001</v>
      </c>
      <c r="N219" s="4"/>
      <c r="O219" s="4"/>
      <c r="P219" s="4"/>
    </row>
    <row r="220" spans="1:16">
      <c r="A220" s="4" t="s">
        <v>360</v>
      </c>
      <c r="B220" s="4"/>
      <c r="C220" s="4" t="s">
        <v>29</v>
      </c>
      <c r="D220" s="4" t="s">
        <v>32</v>
      </c>
      <c r="E220" s="6" t="s">
        <v>361</v>
      </c>
      <c r="F220" s="4" t="s">
        <v>16</v>
      </c>
      <c r="G220" s="4" t="s">
        <v>47</v>
      </c>
      <c r="H220" s="4">
        <v>27394</v>
      </c>
      <c r="I220" s="4">
        <v>74</v>
      </c>
      <c r="J220" s="4">
        <v>16144</v>
      </c>
      <c r="K220" s="4">
        <v>24752</v>
      </c>
      <c r="L220" s="4">
        <v>78</v>
      </c>
      <c r="M220" s="4">
        <v>7264.5876099999996</v>
      </c>
      <c r="N220" s="4"/>
      <c r="O220" s="4"/>
      <c r="P220" s="4"/>
    </row>
    <row r="221" spans="1:16">
      <c r="A221" s="4" t="s">
        <v>362</v>
      </c>
      <c r="B221" s="4"/>
      <c r="C221" s="4" t="s">
        <v>38</v>
      </c>
      <c r="D221" s="4" t="s">
        <v>35</v>
      </c>
      <c r="E221" s="6" t="s">
        <v>361</v>
      </c>
      <c r="F221" s="4" t="s">
        <v>16</v>
      </c>
      <c r="G221" s="4" t="s">
        <v>23</v>
      </c>
      <c r="H221" s="4">
        <v>22690</v>
      </c>
      <c r="I221" s="4">
        <v>68</v>
      </c>
      <c r="J221" s="4">
        <v>10212</v>
      </c>
      <c r="K221" s="4">
        <v>19934</v>
      </c>
      <c r="L221" s="4">
        <v>19</v>
      </c>
      <c r="M221" s="4">
        <v>7210.686506</v>
      </c>
      <c r="N221" s="4"/>
      <c r="O221" s="4"/>
      <c r="P221" s="4"/>
    </row>
    <row r="222" spans="1:16">
      <c r="A222" s="4" t="s">
        <v>363</v>
      </c>
      <c r="B222" s="4"/>
      <c r="C222" s="4" t="s">
        <v>38</v>
      </c>
      <c r="D222" s="4" t="s">
        <v>73</v>
      </c>
      <c r="E222" s="6" t="s">
        <v>361</v>
      </c>
      <c r="F222" s="4" t="s">
        <v>16</v>
      </c>
      <c r="G222" s="4" t="s">
        <v>23</v>
      </c>
      <c r="H222" s="4">
        <v>76049</v>
      </c>
      <c r="I222" s="4">
        <v>199</v>
      </c>
      <c r="J222" s="4">
        <v>34921</v>
      </c>
      <c r="K222" s="4">
        <v>69138</v>
      </c>
      <c r="L222" s="4">
        <v>8</v>
      </c>
      <c r="M222" s="4">
        <v>6942.8004579999997</v>
      </c>
      <c r="N222" s="4"/>
      <c r="O222" s="4"/>
      <c r="P222" s="4"/>
    </row>
    <row r="223" spans="1:16">
      <c r="A223" s="4" t="s">
        <v>364</v>
      </c>
      <c r="B223" s="4"/>
      <c r="C223" s="4" t="s">
        <v>13</v>
      </c>
      <c r="D223" s="4" t="s">
        <v>168</v>
      </c>
      <c r="E223" s="6" t="s">
        <v>361</v>
      </c>
      <c r="F223" s="4" t="s">
        <v>16</v>
      </c>
      <c r="G223" s="4" t="s">
        <v>23</v>
      </c>
      <c r="H223" s="4">
        <v>44505</v>
      </c>
      <c r="I223" s="4">
        <v>125</v>
      </c>
      <c r="J223" s="4">
        <v>18993</v>
      </c>
      <c r="K223" s="4">
        <v>39522</v>
      </c>
      <c r="L223" s="4">
        <v>16</v>
      </c>
      <c r="M223" s="4">
        <v>6766.4753680000003</v>
      </c>
      <c r="N223" s="4"/>
      <c r="O223" s="4"/>
      <c r="P223" s="4"/>
    </row>
    <row r="224" spans="1:16">
      <c r="A224" s="4" t="s">
        <v>365</v>
      </c>
      <c r="B224" s="4"/>
      <c r="C224" s="4" t="s">
        <v>13</v>
      </c>
      <c r="D224" s="4" t="s">
        <v>73</v>
      </c>
      <c r="E224" s="6" t="s">
        <v>361</v>
      </c>
      <c r="F224" s="4" t="s">
        <v>16</v>
      </c>
      <c r="G224" s="4" t="s">
        <v>23</v>
      </c>
      <c r="H224" s="4">
        <v>286998</v>
      </c>
      <c r="I224" s="4">
        <v>815</v>
      </c>
      <c r="J224" s="4">
        <v>61586</v>
      </c>
      <c r="K224" s="4">
        <v>247500</v>
      </c>
      <c r="L224" s="4">
        <v>13</v>
      </c>
      <c r="M224" s="4">
        <v>6395.5506240000004</v>
      </c>
      <c r="N224" s="4"/>
      <c r="O224" s="4"/>
      <c r="P224" s="4"/>
    </row>
    <row r="225" spans="1:16">
      <c r="A225" s="4" t="s">
        <v>366</v>
      </c>
      <c r="B225" s="4"/>
      <c r="C225" s="4" t="s">
        <v>19</v>
      </c>
      <c r="D225" s="4" t="s">
        <v>25</v>
      </c>
      <c r="E225" s="6" t="s">
        <v>361</v>
      </c>
      <c r="F225" s="4" t="s">
        <v>16</v>
      </c>
      <c r="G225" s="4" t="s">
        <v>47</v>
      </c>
      <c r="H225" s="4">
        <v>127090</v>
      </c>
      <c r="I225" s="4">
        <v>299</v>
      </c>
      <c r="J225" s="4">
        <v>30178</v>
      </c>
      <c r="K225" s="4">
        <v>113438</v>
      </c>
      <c r="L225" s="4">
        <v>24</v>
      </c>
      <c r="M225" s="4">
        <v>5808.9112539999996</v>
      </c>
      <c r="N225" s="4"/>
      <c r="O225" s="4"/>
      <c r="P225" s="4"/>
    </row>
    <row r="226" spans="1:16">
      <c r="A226" s="4" t="s">
        <v>367</v>
      </c>
      <c r="B226" s="4"/>
      <c r="C226" s="4" t="s">
        <v>19</v>
      </c>
      <c r="D226" s="4" t="s">
        <v>32</v>
      </c>
      <c r="E226" s="6" t="s">
        <v>361</v>
      </c>
      <c r="F226" s="4" t="s">
        <v>16</v>
      </c>
      <c r="G226" s="4" t="s">
        <v>23</v>
      </c>
      <c r="H226" s="4">
        <v>232470</v>
      </c>
      <c r="I226" s="4">
        <v>504</v>
      </c>
      <c r="J226" s="4">
        <v>40870</v>
      </c>
      <c r="K226" s="4">
        <v>195447</v>
      </c>
      <c r="L226" s="4">
        <v>36</v>
      </c>
      <c r="M226" s="4">
        <v>5401.3650850000004</v>
      </c>
      <c r="N226" s="4"/>
      <c r="O226" s="4"/>
      <c r="P226" s="4"/>
    </row>
    <row r="227" spans="1:16">
      <c r="A227" s="4" t="s">
        <v>368</v>
      </c>
      <c r="B227" s="4"/>
      <c r="C227" s="4" t="s">
        <v>38</v>
      </c>
      <c r="D227" s="4" t="s">
        <v>25</v>
      </c>
      <c r="E227" s="6" t="s">
        <v>361</v>
      </c>
      <c r="F227" s="4" t="s">
        <v>42</v>
      </c>
      <c r="G227" s="4" t="s">
        <v>23</v>
      </c>
      <c r="H227" s="4">
        <v>51056</v>
      </c>
      <c r="I227" s="4">
        <v>120</v>
      </c>
      <c r="J227" s="4">
        <v>24672</v>
      </c>
      <c r="K227" s="4">
        <v>45563</v>
      </c>
      <c r="L227" s="4">
        <v>4</v>
      </c>
      <c r="M227" s="4">
        <v>2215.6318449999999</v>
      </c>
      <c r="N227" s="4"/>
      <c r="O227" s="4"/>
      <c r="P227" s="4"/>
    </row>
    <row r="228" spans="1:16">
      <c r="A228" s="4" t="s">
        <v>369</v>
      </c>
      <c r="B228" s="4"/>
      <c r="C228" s="4" t="s">
        <v>38</v>
      </c>
      <c r="D228" s="4" t="s">
        <v>79</v>
      </c>
      <c r="E228" s="6" t="s">
        <v>361</v>
      </c>
      <c r="F228" s="4" t="s">
        <v>46</v>
      </c>
      <c r="G228" s="4" t="s">
        <v>23</v>
      </c>
      <c r="H228" s="4">
        <v>52582</v>
      </c>
      <c r="I228" s="4">
        <v>140</v>
      </c>
      <c r="J228" s="4">
        <v>22065</v>
      </c>
      <c r="K228" s="4">
        <v>46126</v>
      </c>
      <c r="L228" s="4">
        <v>10</v>
      </c>
      <c r="M228" s="4">
        <v>1631.741712</v>
      </c>
      <c r="N228" s="4"/>
      <c r="O228" s="4"/>
      <c r="P228" s="4"/>
    </row>
    <row r="229" spans="1:16">
      <c r="A229" s="4" t="s">
        <v>370</v>
      </c>
      <c r="B229" s="4"/>
      <c r="C229" s="4" t="s">
        <v>13</v>
      </c>
      <c r="D229" s="4" t="s">
        <v>32</v>
      </c>
      <c r="E229" s="6" t="s">
        <v>361</v>
      </c>
      <c r="F229" s="4" t="s">
        <v>22</v>
      </c>
      <c r="G229" s="4" t="s">
        <v>23</v>
      </c>
      <c r="H229" s="4">
        <v>109567</v>
      </c>
      <c r="I229" s="4">
        <v>345</v>
      </c>
      <c r="J229" s="4">
        <v>57620</v>
      </c>
      <c r="K229" s="4">
        <v>97903</v>
      </c>
      <c r="L229" s="4">
        <v>5</v>
      </c>
      <c r="M229" s="4">
        <v>1616.7147219999999</v>
      </c>
      <c r="N229" s="4"/>
      <c r="O229" s="4"/>
      <c r="P229" s="4"/>
    </row>
    <row r="230" spans="1:16">
      <c r="A230" s="4" t="s">
        <v>371</v>
      </c>
      <c r="B230" s="4"/>
      <c r="C230" s="4" t="s">
        <v>29</v>
      </c>
      <c r="D230" s="4" t="s">
        <v>20</v>
      </c>
      <c r="E230" s="6" t="s">
        <v>361</v>
      </c>
      <c r="F230" s="4" t="s">
        <v>189</v>
      </c>
      <c r="G230" s="4" t="s">
        <v>47</v>
      </c>
      <c r="H230" s="4">
        <v>74426</v>
      </c>
      <c r="I230" s="4">
        <v>150</v>
      </c>
      <c r="J230" s="4">
        <v>39257</v>
      </c>
      <c r="K230" s="4">
        <v>67151</v>
      </c>
      <c r="L230" s="4">
        <v>15</v>
      </c>
      <c r="M230" s="4">
        <v>1519.596552</v>
      </c>
      <c r="N230" s="4"/>
      <c r="O230" s="4"/>
      <c r="P230" s="4"/>
    </row>
    <row r="231" spans="1:16">
      <c r="A231" s="4" t="s">
        <v>372</v>
      </c>
      <c r="B231" s="4"/>
      <c r="C231" s="4" t="s">
        <v>38</v>
      </c>
      <c r="D231" s="4" t="s">
        <v>73</v>
      </c>
      <c r="E231" s="6" t="s">
        <v>361</v>
      </c>
      <c r="F231" s="4" t="s">
        <v>75</v>
      </c>
      <c r="G231" s="4" t="s">
        <v>23</v>
      </c>
      <c r="H231" s="4">
        <v>22163</v>
      </c>
      <c r="I231" s="4">
        <v>55</v>
      </c>
      <c r="J231" s="4">
        <v>2368</v>
      </c>
      <c r="K231" s="4">
        <v>8130</v>
      </c>
      <c r="L231" s="4">
        <v>3</v>
      </c>
      <c r="M231" s="4">
        <v>1493.7793280000001</v>
      </c>
      <c r="N231" s="4"/>
      <c r="O231" s="4"/>
      <c r="P231" s="4"/>
    </row>
    <row r="232" spans="1:16">
      <c r="A232" s="4" t="s">
        <v>373</v>
      </c>
      <c r="B232" s="4"/>
      <c r="C232" s="4" t="s">
        <v>29</v>
      </c>
      <c r="D232" s="4" t="s">
        <v>14</v>
      </c>
      <c r="E232" s="6" t="s">
        <v>374</v>
      </c>
      <c r="F232" s="4" t="s">
        <v>27</v>
      </c>
      <c r="G232" s="4" t="s">
        <v>47</v>
      </c>
      <c r="H232" s="4">
        <v>25021</v>
      </c>
      <c r="I232" s="4">
        <v>50</v>
      </c>
      <c r="J232" s="4">
        <v>11084</v>
      </c>
      <c r="K232" s="4">
        <v>18079</v>
      </c>
      <c r="L232" s="4">
        <v>9</v>
      </c>
      <c r="M232" s="4">
        <v>4961.4788840000001</v>
      </c>
      <c r="N232" s="4"/>
      <c r="O232" s="4"/>
      <c r="P232" s="4"/>
    </row>
    <row r="233" spans="1:16">
      <c r="A233" s="4" t="s">
        <v>375</v>
      </c>
      <c r="B233" s="4"/>
      <c r="C233" s="4" t="s">
        <v>13</v>
      </c>
      <c r="D233" s="4" t="s">
        <v>73</v>
      </c>
      <c r="E233" s="6" t="s">
        <v>374</v>
      </c>
      <c r="F233" s="4" t="s">
        <v>42</v>
      </c>
      <c r="G233" s="4" t="s">
        <v>23</v>
      </c>
      <c r="H233" s="4">
        <v>26304</v>
      </c>
      <c r="I233" s="4">
        <v>75</v>
      </c>
      <c r="J233" s="4">
        <v>12354</v>
      </c>
      <c r="K233" s="4">
        <v>17500</v>
      </c>
      <c r="L233" s="4">
        <v>11</v>
      </c>
      <c r="M233" s="4">
        <v>4727.8139160000001</v>
      </c>
      <c r="N233" s="4"/>
      <c r="O233" s="4"/>
      <c r="P233" s="4"/>
    </row>
    <row r="234" spans="1:16">
      <c r="A234" s="4" t="s">
        <v>376</v>
      </c>
      <c r="B234" s="4"/>
      <c r="C234" s="4" t="s">
        <v>19</v>
      </c>
      <c r="D234" s="4" t="s">
        <v>73</v>
      </c>
      <c r="E234" s="6" t="s">
        <v>374</v>
      </c>
      <c r="F234" s="4" t="s">
        <v>22</v>
      </c>
      <c r="G234" s="4" t="s">
        <v>23</v>
      </c>
      <c r="H234" s="4">
        <v>13100</v>
      </c>
      <c r="I234" s="4">
        <v>80</v>
      </c>
      <c r="J234" s="4">
        <v>6507</v>
      </c>
      <c r="K234" s="4">
        <v>10895</v>
      </c>
      <c r="L234" s="4">
        <v>5</v>
      </c>
      <c r="M234" s="4">
        <v>3411.590029</v>
      </c>
      <c r="N234" s="4"/>
      <c r="O234" s="4"/>
      <c r="P234" s="4"/>
    </row>
    <row r="235" spans="1:16">
      <c r="A235" s="4" t="s">
        <v>377</v>
      </c>
      <c r="B235" s="4"/>
      <c r="C235" s="4" t="s">
        <v>13</v>
      </c>
      <c r="D235" s="4" t="s">
        <v>35</v>
      </c>
      <c r="E235" s="6" t="s">
        <v>378</v>
      </c>
      <c r="F235" s="4" t="s">
        <v>16</v>
      </c>
      <c r="G235" s="4" t="s">
        <v>23</v>
      </c>
      <c r="H235" s="4">
        <v>9533</v>
      </c>
      <c r="I235" s="4">
        <v>66</v>
      </c>
      <c r="J235" s="4">
        <v>6548</v>
      </c>
      <c r="K235" s="4">
        <v>9042</v>
      </c>
      <c r="L235" s="4">
        <v>16</v>
      </c>
      <c r="M235" s="4">
        <v>5574.5435049999996</v>
      </c>
      <c r="N235" s="4"/>
      <c r="O235" s="4"/>
      <c r="P235" s="4"/>
    </row>
    <row r="236" spans="1:16">
      <c r="A236" s="4" t="s">
        <v>379</v>
      </c>
      <c r="B236" s="4"/>
      <c r="C236" s="4" t="s">
        <v>19</v>
      </c>
      <c r="D236" s="4" t="s">
        <v>90</v>
      </c>
      <c r="E236" s="6" t="s">
        <v>380</v>
      </c>
      <c r="F236" s="4" t="s">
        <v>27</v>
      </c>
      <c r="G236" s="4" t="s">
        <v>23</v>
      </c>
      <c r="H236" s="4">
        <v>12092</v>
      </c>
      <c r="I236" s="4">
        <v>30</v>
      </c>
      <c r="J236" s="4">
        <v>2042</v>
      </c>
      <c r="K236" s="4">
        <v>10315</v>
      </c>
      <c r="L236" s="4">
        <v>8</v>
      </c>
      <c r="M236" s="4">
        <v>6245.1347930000002</v>
      </c>
      <c r="N236" s="4"/>
      <c r="O236" s="4"/>
      <c r="P236" s="4"/>
    </row>
    <row r="237" spans="1:16">
      <c r="A237" s="4" t="s">
        <v>381</v>
      </c>
      <c r="B237" s="4"/>
      <c r="C237" s="4" t="s">
        <v>13</v>
      </c>
      <c r="D237" s="4" t="s">
        <v>32</v>
      </c>
      <c r="E237" s="6" t="s">
        <v>382</v>
      </c>
      <c r="F237" s="4" t="s">
        <v>16</v>
      </c>
      <c r="G237" s="4" t="s">
        <v>23</v>
      </c>
      <c r="H237" s="4">
        <v>12710</v>
      </c>
      <c r="I237" s="4">
        <v>10</v>
      </c>
      <c r="J237" s="4">
        <v>8159</v>
      </c>
      <c r="K237" s="4">
        <v>11984</v>
      </c>
      <c r="L237" s="4">
        <v>11</v>
      </c>
      <c r="M237" s="4">
        <v>7851.3974779999999</v>
      </c>
      <c r="N237" s="4"/>
      <c r="O237" s="4"/>
      <c r="P237" s="4"/>
    </row>
    <row r="238" spans="1:16">
      <c r="A238" s="4" t="s">
        <v>383</v>
      </c>
      <c r="B238" s="4"/>
      <c r="C238" s="4" t="s">
        <v>38</v>
      </c>
      <c r="D238" s="4" t="s">
        <v>32</v>
      </c>
      <c r="E238" s="6" t="s">
        <v>382</v>
      </c>
      <c r="F238" s="4" t="s">
        <v>123</v>
      </c>
      <c r="G238" s="4" t="s">
        <v>23</v>
      </c>
      <c r="H238" s="4">
        <v>9463</v>
      </c>
      <c r="I238" s="4">
        <v>56</v>
      </c>
      <c r="J238" s="4">
        <v>1518</v>
      </c>
      <c r="K238" s="4">
        <v>8191</v>
      </c>
      <c r="L238" s="4">
        <v>4</v>
      </c>
      <c r="M238" s="4">
        <v>6879.6017069999998</v>
      </c>
      <c r="N238" s="4"/>
      <c r="O238" s="4"/>
      <c r="P238" s="4"/>
    </row>
    <row r="239" spans="1:16">
      <c r="A239" s="4" t="s">
        <v>384</v>
      </c>
      <c r="B239" s="4"/>
      <c r="C239" s="4" t="s">
        <v>13</v>
      </c>
      <c r="D239" s="4" t="s">
        <v>32</v>
      </c>
      <c r="E239" s="6" t="s">
        <v>382</v>
      </c>
      <c r="F239" s="4" t="s">
        <v>22</v>
      </c>
      <c r="G239" s="4" t="s">
        <v>23</v>
      </c>
      <c r="H239" s="4">
        <v>12136</v>
      </c>
      <c r="I239" s="4">
        <v>97</v>
      </c>
      <c r="J239" s="4">
        <v>2089</v>
      </c>
      <c r="K239" s="4">
        <v>11500</v>
      </c>
      <c r="L239" s="4">
        <v>3</v>
      </c>
      <c r="M239" s="4">
        <v>5224.9324630000001</v>
      </c>
      <c r="N239" s="4"/>
      <c r="O239" s="4"/>
      <c r="P239" s="4"/>
    </row>
    <row r="240" spans="1:16">
      <c r="A240" s="4" t="s">
        <v>385</v>
      </c>
      <c r="B240" s="4"/>
      <c r="C240" s="4" t="s">
        <v>29</v>
      </c>
      <c r="D240" s="4" t="s">
        <v>35</v>
      </c>
      <c r="E240" s="6" t="s">
        <v>386</v>
      </c>
      <c r="F240" s="4" t="s">
        <v>27</v>
      </c>
      <c r="G240" s="4" t="s">
        <v>23</v>
      </c>
      <c r="H240" s="4">
        <v>15326</v>
      </c>
      <c r="I240" s="4">
        <v>68</v>
      </c>
      <c r="J240" s="4">
        <v>7941</v>
      </c>
      <c r="K240" s="4">
        <v>14331</v>
      </c>
      <c r="L240" s="4">
        <v>8</v>
      </c>
      <c r="M240" s="4">
        <v>6943.5158240000001</v>
      </c>
      <c r="N240" s="4"/>
      <c r="O240" s="4"/>
      <c r="P240" s="4"/>
    </row>
    <row r="241" spans="1:16">
      <c r="A241" s="4" t="s">
        <v>387</v>
      </c>
      <c r="B241" s="4"/>
      <c r="C241" s="4" t="s">
        <v>29</v>
      </c>
      <c r="D241" s="4" t="s">
        <v>32</v>
      </c>
      <c r="E241" s="6" t="s">
        <v>386</v>
      </c>
      <c r="F241" s="4" t="s">
        <v>16</v>
      </c>
      <c r="G241" s="4" t="s">
        <v>23</v>
      </c>
      <c r="H241" s="4">
        <v>18095</v>
      </c>
      <c r="I241" s="4">
        <v>50</v>
      </c>
      <c r="J241" s="4">
        <v>10021</v>
      </c>
      <c r="K241" s="4">
        <v>16755</v>
      </c>
      <c r="L241" s="4">
        <v>24</v>
      </c>
      <c r="M241" s="4">
        <v>6768.7587679999997</v>
      </c>
      <c r="N241" s="4"/>
      <c r="O241" s="4"/>
      <c r="P241" s="4"/>
    </row>
    <row r="242" spans="1:16">
      <c r="A242" s="4" t="s">
        <v>388</v>
      </c>
      <c r="B242" s="4"/>
      <c r="C242" s="4" t="s">
        <v>19</v>
      </c>
      <c r="D242" s="4" t="s">
        <v>50</v>
      </c>
      <c r="E242" s="6" t="s">
        <v>386</v>
      </c>
      <c r="F242" s="4" t="s">
        <v>16</v>
      </c>
      <c r="G242" s="4" t="s">
        <v>23</v>
      </c>
      <c r="H242" s="4">
        <v>119280</v>
      </c>
      <c r="I242" s="4">
        <v>400</v>
      </c>
      <c r="J242" s="4">
        <v>55665</v>
      </c>
      <c r="K242" s="4">
        <v>112913</v>
      </c>
      <c r="L242" s="4">
        <v>23</v>
      </c>
      <c r="M242" s="4">
        <v>6492.6763430000001</v>
      </c>
      <c r="N242" s="4"/>
      <c r="O242" s="4"/>
      <c r="P242" s="4"/>
    </row>
    <row r="243" spans="1:16">
      <c r="A243" s="4" t="s">
        <v>389</v>
      </c>
      <c r="B243" s="4"/>
      <c r="C243" s="4" t="s">
        <v>29</v>
      </c>
      <c r="D243" s="4" t="s">
        <v>145</v>
      </c>
      <c r="E243" s="6" t="s">
        <v>386</v>
      </c>
      <c r="F243" s="4" t="s">
        <v>16</v>
      </c>
      <c r="G243" s="4" t="s">
        <v>23</v>
      </c>
      <c r="H243" s="4">
        <v>8204</v>
      </c>
      <c r="I243" s="4">
        <v>20</v>
      </c>
      <c r="J243" s="4">
        <v>1348</v>
      </c>
      <c r="K243" s="4">
        <v>7832</v>
      </c>
      <c r="L243" s="4">
        <v>1</v>
      </c>
      <c r="M243" s="4">
        <v>5973.3798919999999</v>
      </c>
      <c r="N243" s="4"/>
      <c r="O243" s="4"/>
      <c r="P243" s="4"/>
    </row>
    <row r="244" spans="1:16">
      <c r="A244" s="4" t="s">
        <v>390</v>
      </c>
      <c r="B244" s="4"/>
      <c r="C244" s="4" t="s">
        <v>29</v>
      </c>
      <c r="D244" s="4" t="s">
        <v>90</v>
      </c>
      <c r="E244" s="6" t="s">
        <v>386</v>
      </c>
      <c r="F244" s="4" t="s">
        <v>16</v>
      </c>
      <c r="G244" s="4" t="s">
        <v>23</v>
      </c>
      <c r="H244" s="4">
        <v>88022</v>
      </c>
      <c r="I244" s="4">
        <v>370</v>
      </c>
      <c r="J244" s="4">
        <v>45972</v>
      </c>
      <c r="K244" s="4">
        <v>83922</v>
      </c>
      <c r="L244" s="4">
        <v>11</v>
      </c>
      <c r="M244" s="4">
        <v>5669.1447600000001</v>
      </c>
      <c r="N244" s="4"/>
      <c r="O244" s="4"/>
      <c r="P244" s="4"/>
    </row>
    <row r="245" spans="1:16">
      <c r="A245" s="4" t="s">
        <v>391</v>
      </c>
      <c r="B245" s="4"/>
      <c r="C245" s="4" t="s">
        <v>29</v>
      </c>
      <c r="D245" s="4" t="s">
        <v>73</v>
      </c>
      <c r="E245" s="6" t="s">
        <v>386</v>
      </c>
      <c r="F245" s="4" t="s">
        <v>16</v>
      </c>
      <c r="G245" s="4" t="s">
        <v>23</v>
      </c>
      <c r="H245" s="4">
        <v>12879</v>
      </c>
      <c r="I245" s="4">
        <v>71</v>
      </c>
      <c r="J245" s="4">
        <v>7225</v>
      </c>
      <c r="K245" s="4">
        <v>12173</v>
      </c>
      <c r="L245" s="4">
        <v>9</v>
      </c>
      <c r="M245" s="4">
        <v>5099.2824899999996</v>
      </c>
      <c r="N245" s="4"/>
      <c r="O245" s="4"/>
      <c r="P245" s="4"/>
    </row>
    <row r="246" spans="1:16">
      <c r="A246" s="4" t="s">
        <v>392</v>
      </c>
      <c r="B246" s="4"/>
      <c r="C246" s="4" t="s">
        <v>13</v>
      </c>
      <c r="D246" s="4" t="s">
        <v>35</v>
      </c>
      <c r="E246" s="6" t="s">
        <v>386</v>
      </c>
      <c r="F246" s="4" t="s">
        <v>16</v>
      </c>
      <c r="G246" s="4" t="s">
        <v>47</v>
      </c>
      <c r="H246" s="4">
        <v>69239</v>
      </c>
      <c r="I246" s="4">
        <v>160</v>
      </c>
      <c r="J246" s="4">
        <v>23112</v>
      </c>
      <c r="K246" s="4">
        <v>65390</v>
      </c>
      <c r="L246" s="4">
        <v>1</v>
      </c>
      <c r="M246" s="4">
        <v>4514.9527239999998</v>
      </c>
      <c r="N246" s="4"/>
      <c r="O246" s="4"/>
      <c r="P246" s="4"/>
    </row>
    <row r="247" spans="1:16">
      <c r="A247" s="4" t="s">
        <v>393</v>
      </c>
      <c r="B247" s="4"/>
      <c r="C247" s="4" t="s">
        <v>29</v>
      </c>
      <c r="D247" s="4" t="s">
        <v>394</v>
      </c>
      <c r="E247" s="6" t="s">
        <v>386</v>
      </c>
      <c r="F247" s="4" t="s">
        <v>16</v>
      </c>
      <c r="G247" s="4" t="s">
        <v>23</v>
      </c>
      <c r="H247" s="4">
        <v>111884</v>
      </c>
      <c r="I247" s="4">
        <v>220</v>
      </c>
      <c r="J247" s="4">
        <v>53017</v>
      </c>
      <c r="K247" s="4">
        <v>106432</v>
      </c>
      <c r="L247" s="4">
        <v>7</v>
      </c>
      <c r="M247" s="4">
        <v>1786.1051219999999</v>
      </c>
      <c r="N247" s="4"/>
      <c r="O247" s="4"/>
      <c r="P247" s="4"/>
    </row>
    <row r="248" spans="1:16">
      <c r="A248" s="4" t="s">
        <v>395</v>
      </c>
      <c r="B248" s="4"/>
      <c r="C248" s="4" t="s">
        <v>19</v>
      </c>
      <c r="D248" s="4" t="s">
        <v>73</v>
      </c>
      <c r="E248" s="6" t="s">
        <v>386</v>
      </c>
      <c r="F248" s="4" t="s">
        <v>16</v>
      </c>
      <c r="G248" s="4" t="s">
        <v>23</v>
      </c>
      <c r="H248" s="4">
        <v>20899</v>
      </c>
      <c r="I248" s="4">
        <v>20</v>
      </c>
      <c r="J248" s="4">
        <v>11394</v>
      </c>
      <c r="K248" s="4">
        <v>19576</v>
      </c>
      <c r="L248" s="4">
        <v>19</v>
      </c>
      <c r="M248" s="4">
        <v>1649.459852</v>
      </c>
      <c r="N248" s="4"/>
      <c r="O248" s="4"/>
      <c r="P248" s="4"/>
    </row>
    <row r="249" spans="1:16">
      <c r="A249" s="4" t="s">
        <v>396</v>
      </c>
      <c r="B249" s="4"/>
      <c r="C249" s="4" t="s">
        <v>38</v>
      </c>
      <c r="D249" s="4" t="s">
        <v>115</v>
      </c>
      <c r="E249" s="6" t="s">
        <v>386</v>
      </c>
      <c r="F249" s="4" t="s">
        <v>16</v>
      </c>
      <c r="G249" s="4" t="s">
        <v>47</v>
      </c>
      <c r="H249" s="4">
        <v>22800</v>
      </c>
      <c r="I249" s="4">
        <v>79</v>
      </c>
      <c r="J249" s="4">
        <v>8298</v>
      </c>
      <c r="K249" s="4">
        <v>21161</v>
      </c>
      <c r="L249" s="4">
        <v>24</v>
      </c>
      <c r="M249" s="4">
        <v>1620.1655000000001</v>
      </c>
      <c r="N249" s="4"/>
      <c r="O249" s="4"/>
      <c r="P249" s="4"/>
    </row>
    <row r="250" spans="1:16">
      <c r="A250" s="4" t="s">
        <v>397</v>
      </c>
      <c r="B250" s="4"/>
      <c r="C250" s="4" t="s">
        <v>29</v>
      </c>
      <c r="D250" s="4" t="s">
        <v>73</v>
      </c>
      <c r="E250" s="6" t="s">
        <v>386</v>
      </c>
      <c r="F250" s="4" t="s">
        <v>16</v>
      </c>
      <c r="G250" s="4" t="s">
        <v>23</v>
      </c>
      <c r="H250" s="4">
        <v>15441</v>
      </c>
      <c r="I250" s="4">
        <v>48</v>
      </c>
      <c r="J250" s="4">
        <v>7626</v>
      </c>
      <c r="K250" s="4">
        <v>14456</v>
      </c>
      <c r="L250" s="4">
        <v>19</v>
      </c>
      <c r="M250" s="4">
        <v>1614.309013</v>
      </c>
      <c r="N250" s="4"/>
      <c r="O250" s="4"/>
      <c r="P250" s="4"/>
    </row>
    <row r="251" spans="1:16">
      <c r="A251" s="4" t="s">
        <v>398</v>
      </c>
      <c r="B251" s="4"/>
      <c r="C251" s="4" t="s">
        <v>19</v>
      </c>
      <c r="D251" s="4" t="s">
        <v>73</v>
      </c>
      <c r="E251" s="6" t="s">
        <v>386</v>
      </c>
      <c r="F251" s="4" t="s">
        <v>159</v>
      </c>
      <c r="G251" s="4" t="s">
        <v>23</v>
      </c>
      <c r="H251" s="4">
        <v>33069</v>
      </c>
      <c r="I251" s="4">
        <v>140</v>
      </c>
      <c r="J251" s="4">
        <v>17744</v>
      </c>
      <c r="K251" s="4">
        <v>31192</v>
      </c>
      <c r="L251" s="4">
        <v>14</v>
      </c>
      <c r="M251" s="4">
        <v>1543.3106110000001</v>
      </c>
      <c r="N251" s="4"/>
      <c r="O251" s="4"/>
      <c r="P251" s="4"/>
    </row>
    <row r="252" spans="1:16">
      <c r="A252" s="4" t="s">
        <v>399</v>
      </c>
      <c r="B252" s="4"/>
      <c r="C252" s="4" t="s">
        <v>29</v>
      </c>
      <c r="D252" s="4" t="s">
        <v>79</v>
      </c>
      <c r="E252" s="6" t="s">
        <v>400</v>
      </c>
      <c r="F252" s="4" t="s">
        <v>16</v>
      </c>
      <c r="G252" s="4" t="s">
        <v>23</v>
      </c>
      <c r="H252" s="4">
        <v>54134</v>
      </c>
      <c r="I252" s="4">
        <v>155</v>
      </c>
      <c r="J252" s="4">
        <v>37418</v>
      </c>
      <c r="K252" s="4">
        <v>51299</v>
      </c>
      <c r="L252" s="4">
        <v>4</v>
      </c>
      <c r="M252" s="4">
        <v>1502.01775</v>
      </c>
      <c r="N252" s="4"/>
      <c r="O252" s="4"/>
      <c r="P252" s="4"/>
    </row>
    <row r="253" spans="1:16">
      <c r="A253" s="4" t="s">
        <v>401</v>
      </c>
      <c r="B253" s="4"/>
      <c r="C253" s="4" t="s">
        <v>13</v>
      </c>
      <c r="D253" s="4" t="s">
        <v>168</v>
      </c>
      <c r="E253" s="6" t="s">
        <v>402</v>
      </c>
      <c r="F253" s="4" t="s">
        <v>16</v>
      </c>
      <c r="G253" s="4" t="s">
        <v>23</v>
      </c>
      <c r="H253" s="4">
        <v>7583</v>
      </c>
      <c r="I253" s="4">
        <v>45</v>
      </c>
      <c r="J253" s="4">
        <v>4608</v>
      </c>
      <c r="K253" s="4">
        <v>5881</v>
      </c>
      <c r="L253" s="4">
        <v>1</v>
      </c>
      <c r="M253" s="4">
        <v>5033.4825780000001</v>
      </c>
      <c r="N253" s="4"/>
      <c r="O253" s="4"/>
      <c r="P253" s="4"/>
    </row>
    <row r="254" spans="1:16">
      <c r="A254" s="4" t="s">
        <v>403</v>
      </c>
      <c r="B254" s="4"/>
      <c r="C254" s="4" t="s">
        <v>38</v>
      </c>
      <c r="D254" s="4" t="s">
        <v>35</v>
      </c>
      <c r="E254" s="6" t="s">
        <v>404</v>
      </c>
      <c r="F254" s="4" t="s">
        <v>16</v>
      </c>
      <c r="G254" s="4" t="s">
        <v>17</v>
      </c>
      <c r="H254" s="4">
        <v>12436</v>
      </c>
      <c r="I254" s="4">
        <v>84</v>
      </c>
      <c r="J254" s="4">
        <v>7055</v>
      </c>
      <c r="K254" s="4">
        <v>11497</v>
      </c>
      <c r="L254" s="4">
        <v>9</v>
      </c>
      <c r="M254" s="4">
        <v>1720.870126</v>
      </c>
      <c r="N254" s="4"/>
      <c r="O254" s="4"/>
      <c r="P254" s="4"/>
    </row>
    <row r="255" spans="1:16">
      <c r="A255" s="4" t="s">
        <v>405</v>
      </c>
      <c r="B255" s="4"/>
      <c r="C255" s="4" t="s">
        <v>29</v>
      </c>
      <c r="D255" s="4" t="s">
        <v>32</v>
      </c>
      <c r="E255" s="6" t="s">
        <v>406</v>
      </c>
      <c r="F255" s="4" t="s">
        <v>27</v>
      </c>
      <c r="G255" s="4" t="s">
        <v>23</v>
      </c>
      <c r="H255" s="4">
        <v>122086</v>
      </c>
      <c r="I255" s="4">
        <v>299</v>
      </c>
      <c r="J255" s="4">
        <v>82898</v>
      </c>
      <c r="K255" s="4">
        <v>116235</v>
      </c>
      <c r="L255" s="4">
        <v>16</v>
      </c>
      <c r="M255" s="4">
        <v>7663.6952940000001</v>
      </c>
      <c r="N255" s="4"/>
      <c r="O255" s="4"/>
      <c r="P255" s="4"/>
    </row>
    <row r="256" spans="1:16">
      <c r="A256" s="4" t="s">
        <v>407</v>
      </c>
      <c r="B256" s="4"/>
      <c r="C256" s="4" t="s">
        <v>13</v>
      </c>
      <c r="D256" s="4" t="s">
        <v>61</v>
      </c>
      <c r="E256" s="6" t="s">
        <v>406</v>
      </c>
      <c r="F256" s="4" t="s">
        <v>27</v>
      </c>
      <c r="G256" s="4" t="s">
        <v>23</v>
      </c>
      <c r="H256" s="4">
        <v>63794</v>
      </c>
      <c r="I256" s="4">
        <v>200</v>
      </c>
      <c r="J256" s="4">
        <v>46557</v>
      </c>
      <c r="K256" s="4">
        <v>60868</v>
      </c>
      <c r="L256" s="4">
        <v>9</v>
      </c>
      <c r="M256" s="4">
        <v>6832.9400670000005</v>
      </c>
      <c r="N256" s="4"/>
      <c r="O256" s="4"/>
      <c r="P256" s="4"/>
    </row>
    <row r="257" spans="1:16">
      <c r="A257" s="4" t="s">
        <v>408</v>
      </c>
      <c r="B257" s="4"/>
      <c r="C257" s="4" t="s">
        <v>38</v>
      </c>
      <c r="D257" s="4" t="s">
        <v>35</v>
      </c>
      <c r="E257" s="6" t="s">
        <v>406</v>
      </c>
      <c r="F257" s="4" t="s">
        <v>27</v>
      </c>
      <c r="G257" s="4" t="s">
        <v>17</v>
      </c>
      <c r="H257" s="4">
        <v>29323</v>
      </c>
      <c r="I257" s="4">
        <v>88</v>
      </c>
      <c r="J257" s="4">
        <v>13822</v>
      </c>
      <c r="K257" s="4">
        <v>26934</v>
      </c>
      <c r="L257" s="4">
        <v>9</v>
      </c>
      <c r="M257" s="4">
        <v>6096.045521</v>
      </c>
      <c r="N257" s="4"/>
      <c r="O257" s="4"/>
      <c r="P257" s="4"/>
    </row>
    <row r="258" spans="1:16">
      <c r="A258" s="4" t="s">
        <v>409</v>
      </c>
      <c r="B258" s="4"/>
      <c r="C258" s="4" t="s">
        <v>19</v>
      </c>
      <c r="D258" s="4" t="s">
        <v>41</v>
      </c>
      <c r="E258" s="6" t="s">
        <v>406</v>
      </c>
      <c r="F258" s="4" t="s">
        <v>27</v>
      </c>
      <c r="G258" s="4" t="s">
        <v>23</v>
      </c>
      <c r="H258" s="4">
        <v>38408</v>
      </c>
      <c r="I258" s="4">
        <v>101</v>
      </c>
      <c r="J258" s="4">
        <v>23557</v>
      </c>
      <c r="K258" s="4">
        <v>35247</v>
      </c>
      <c r="L258" s="4">
        <v>7</v>
      </c>
      <c r="M258" s="4">
        <v>5343.4594310000002</v>
      </c>
      <c r="N258" s="4"/>
      <c r="O258" s="4"/>
      <c r="P258" s="4"/>
    </row>
    <row r="259" spans="1:16">
      <c r="A259" s="4" t="s">
        <v>410</v>
      </c>
      <c r="B259" s="4"/>
      <c r="C259" s="4" t="s">
        <v>19</v>
      </c>
      <c r="D259" s="4" t="s">
        <v>168</v>
      </c>
      <c r="E259" s="6" t="s">
        <v>406</v>
      </c>
      <c r="F259" s="4" t="s">
        <v>16</v>
      </c>
      <c r="G259" s="4" t="s">
        <v>23</v>
      </c>
      <c r="H259" s="4">
        <v>70134</v>
      </c>
      <c r="I259" s="4">
        <v>169</v>
      </c>
      <c r="J259" s="4">
        <v>48862</v>
      </c>
      <c r="K259" s="4">
        <v>66739</v>
      </c>
      <c r="L259" s="4">
        <v>14</v>
      </c>
      <c r="M259" s="4">
        <v>2514.8681160000001</v>
      </c>
      <c r="N259" s="4"/>
      <c r="O259" s="4"/>
      <c r="P259" s="4"/>
    </row>
    <row r="260" spans="1:16">
      <c r="A260" s="4" t="s">
        <v>411</v>
      </c>
      <c r="B260" s="4"/>
      <c r="C260" s="4" t="s">
        <v>19</v>
      </c>
      <c r="D260" s="4" t="s">
        <v>14</v>
      </c>
      <c r="E260" s="6" t="s">
        <v>406</v>
      </c>
      <c r="F260" s="4" t="s">
        <v>16</v>
      </c>
      <c r="G260" s="4" t="s">
        <v>47</v>
      </c>
      <c r="H260" s="4">
        <v>51889</v>
      </c>
      <c r="I260" s="4">
        <v>174</v>
      </c>
      <c r="J260" s="4">
        <v>33879</v>
      </c>
      <c r="K260" s="4">
        <v>49382</v>
      </c>
      <c r="L260" s="4">
        <v>5</v>
      </c>
      <c r="M260" s="4">
        <v>2172.8417469999999</v>
      </c>
      <c r="N260" s="4"/>
      <c r="O260" s="4"/>
      <c r="P260" s="4"/>
    </row>
    <row r="261" spans="1:16">
      <c r="A261" s="4" t="s">
        <v>412</v>
      </c>
      <c r="B261" s="4"/>
      <c r="C261" s="4" t="s">
        <v>19</v>
      </c>
      <c r="D261" s="4" t="s">
        <v>61</v>
      </c>
      <c r="E261" s="6" t="s">
        <v>406</v>
      </c>
      <c r="F261" s="4" t="s">
        <v>16</v>
      </c>
      <c r="G261" s="4" t="s">
        <v>47</v>
      </c>
      <c r="H261" s="4">
        <v>19951</v>
      </c>
      <c r="I261" s="4">
        <v>81</v>
      </c>
      <c r="J261" s="4">
        <v>10511</v>
      </c>
      <c r="K261" s="4">
        <v>18132</v>
      </c>
      <c r="L261" s="4">
        <v>15</v>
      </c>
      <c r="M261" s="4">
        <v>1801.14885</v>
      </c>
      <c r="N261" s="4"/>
      <c r="O261" s="4"/>
      <c r="P261" s="4"/>
    </row>
    <row r="262" spans="1:16">
      <c r="A262" s="4" t="s">
        <v>413</v>
      </c>
      <c r="B262" s="4"/>
      <c r="C262" s="4" t="s">
        <v>19</v>
      </c>
      <c r="D262" s="4" t="s">
        <v>236</v>
      </c>
      <c r="E262" s="6" t="s">
        <v>406</v>
      </c>
      <c r="F262" s="4" t="s">
        <v>16</v>
      </c>
      <c r="G262" s="4" t="s">
        <v>23</v>
      </c>
      <c r="H262" s="4">
        <v>91593</v>
      </c>
      <c r="I262" s="4">
        <v>40</v>
      </c>
      <c r="J262" s="4">
        <v>51004</v>
      </c>
      <c r="K262" s="4">
        <v>82985</v>
      </c>
      <c r="L262" s="4">
        <v>18</v>
      </c>
      <c r="M262" s="4">
        <v>1731.5848619999999</v>
      </c>
      <c r="N262" s="4"/>
      <c r="O262" s="4"/>
      <c r="P262" s="4"/>
    </row>
    <row r="263" spans="1:16">
      <c r="A263" s="4" t="s">
        <v>414</v>
      </c>
      <c r="B263" s="4"/>
      <c r="C263" s="4" t="s">
        <v>29</v>
      </c>
      <c r="D263" s="4" t="s">
        <v>90</v>
      </c>
      <c r="E263" s="6" t="s">
        <v>406</v>
      </c>
      <c r="F263" s="4" t="s">
        <v>42</v>
      </c>
      <c r="G263" s="4" t="s">
        <v>23</v>
      </c>
      <c r="H263" s="4">
        <v>69722</v>
      </c>
      <c r="I263" s="4">
        <v>194</v>
      </c>
      <c r="J263" s="4">
        <v>40640</v>
      </c>
      <c r="K263" s="4">
        <v>64819</v>
      </c>
      <c r="L263" s="4">
        <v>10</v>
      </c>
      <c r="M263" s="4">
        <v>1667.6558950000001</v>
      </c>
      <c r="N263" s="4"/>
      <c r="O263" s="4"/>
      <c r="P263" s="4"/>
    </row>
    <row r="264" spans="1:16">
      <c r="A264" s="4" t="s">
        <v>415</v>
      </c>
      <c r="B264" s="4"/>
      <c r="C264" s="4" t="s">
        <v>19</v>
      </c>
      <c r="D264" s="4" t="s">
        <v>90</v>
      </c>
      <c r="E264" s="6" t="s">
        <v>406</v>
      </c>
      <c r="F264" s="4" t="s">
        <v>46</v>
      </c>
      <c r="G264" s="4" t="s">
        <v>47</v>
      </c>
      <c r="H264" s="4">
        <v>76724</v>
      </c>
      <c r="I264" s="4">
        <v>187</v>
      </c>
      <c r="J264" s="4">
        <v>43209</v>
      </c>
      <c r="K264" s="4">
        <v>69530</v>
      </c>
      <c r="L264" s="4">
        <v>9</v>
      </c>
      <c r="M264" s="4">
        <v>1493.204528</v>
      </c>
      <c r="N264" s="4"/>
      <c r="O264" s="4"/>
      <c r="P264" s="4"/>
    </row>
    <row r="265" spans="1:16">
      <c r="A265" s="4" t="s">
        <v>416</v>
      </c>
      <c r="B265" s="4"/>
      <c r="C265" s="4" t="s">
        <v>13</v>
      </c>
      <c r="D265" s="4" t="s">
        <v>73</v>
      </c>
      <c r="E265" s="6" t="s">
        <v>406</v>
      </c>
      <c r="F265" s="4" t="s">
        <v>227</v>
      </c>
      <c r="G265" s="4" t="s">
        <v>23</v>
      </c>
      <c r="H265" s="4">
        <v>34959</v>
      </c>
      <c r="I265" s="4">
        <v>122</v>
      </c>
      <c r="J265" s="4">
        <v>17511</v>
      </c>
      <c r="K265" s="4">
        <v>31974</v>
      </c>
      <c r="L265" s="4">
        <v>5</v>
      </c>
      <c r="M265" s="4">
        <v>1477.4933570000001</v>
      </c>
      <c r="N265" s="4"/>
      <c r="O265" s="4"/>
      <c r="P265" s="4"/>
    </row>
    <row r="266" spans="1:16">
      <c r="A266" s="4" t="s">
        <v>417</v>
      </c>
      <c r="B266" s="4"/>
      <c r="C266" s="4" t="s">
        <v>38</v>
      </c>
      <c r="D266" s="4" t="s">
        <v>35</v>
      </c>
      <c r="E266" s="6" t="s">
        <v>418</v>
      </c>
      <c r="F266" s="4" t="s">
        <v>16</v>
      </c>
      <c r="G266" s="4" t="s">
        <v>23</v>
      </c>
      <c r="H266" s="4">
        <v>9273</v>
      </c>
      <c r="I266" s="4">
        <v>70</v>
      </c>
      <c r="J266" s="4">
        <v>4648</v>
      </c>
      <c r="K266" s="4">
        <v>8751</v>
      </c>
      <c r="L266" s="4">
        <v>5</v>
      </c>
      <c r="M266" s="4">
        <v>4986.51937</v>
      </c>
      <c r="N266" s="4"/>
      <c r="O266" s="4"/>
      <c r="P266" s="4"/>
    </row>
    <row r="267" spans="1:16">
      <c r="A267" s="4" t="s">
        <v>419</v>
      </c>
      <c r="B267" s="4"/>
      <c r="C267" s="4" t="s">
        <v>19</v>
      </c>
      <c r="D267" s="4" t="s">
        <v>32</v>
      </c>
      <c r="E267" s="6" t="s">
        <v>420</v>
      </c>
      <c r="F267" s="4" t="s">
        <v>27</v>
      </c>
      <c r="G267" s="4" t="s">
        <v>23</v>
      </c>
      <c r="H267" s="4">
        <v>11681</v>
      </c>
      <c r="I267" s="4">
        <v>88</v>
      </c>
      <c r="J267" s="4">
        <v>4713</v>
      </c>
      <c r="K267" s="4">
        <v>8230</v>
      </c>
      <c r="L267" s="4">
        <v>4</v>
      </c>
      <c r="M267" s="4">
        <v>5216.6488790000003</v>
      </c>
      <c r="N267" s="4"/>
      <c r="O267" s="4"/>
      <c r="P267" s="4"/>
    </row>
    <row r="268" spans="1:16">
      <c r="A268" s="4" t="s">
        <v>421</v>
      </c>
      <c r="B268" s="4"/>
      <c r="C268" s="4" t="s">
        <v>29</v>
      </c>
      <c r="D268" s="4" t="s">
        <v>73</v>
      </c>
      <c r="E268" s="6" t="s">
        <v>422</v>
      </c>
      <c r="F268" s="4" t="s">
        <v>16</v>
      </c>
      <c r="G268" s="4" t="s">
        <v>23</v>
      </c>
      <c r="H268" s="4">
        <v>17770</v>
      </c>
      <c r="I268" s="4">
        <v>70</v>
      </c>
      <c r="J268" s="4">
        <v>12771</v>
      </c>
      <c r="K268" s="4">
        <v>16749</v>
      </c>
      <c r="L268" s="4">
        <v>9</v>
      </c>
      <c r="M268" s="4">
        <v>5195.2346770000004</v>
      </c>
      <c r="N268" s="4"/>
      <c r="O268" s="4"/>
      <c r="P268" s="4"/>
    </row>
    <row r="269" spans="1:16">
      <c r="A269" s="4" t="s">
        <v>423</v>
      </c>
      <c r="B269" s="4"/>
      <c r="C269" s="4" t="s">
        <v>38</v>
      </c>
      <c r="D269" s="4" t="s">
        <v>32</v>
      </c>
      <c r="E269" s="6" t="s">
        <v>422</v>
      </c>
      <c r="F269" s="4" t="s">
        <v>16</v>
      </c>
      <c r="G269" s="4" t="s">
        <v>47</v>
      </c>
      <c r="H269" s="4">
        <v>16202</v>
      </c>
      <c r="I269" s="4">
        <v>80</v>
      </c>
      <c r="J269" s="4">
        <v>11786</v>
      </c>
      <c r="K269" s="4">
        <v>15365</v>
      </c>
      <c r="L269" s="4">
        <v>2</v>
      </c>
      <c r="M269" s="4">
        <v>1570.34276</v>
      </c>
      <c r="N269" s="4"/>
      <c r="O269" s="4"/>
      <c r="P269" s="4"/>
    </row>
    <row r="270" spans="1:16">
      <c r="A270" s="4" t="s">
        <v>424</v>
      </c>
      <c r="B270" s="4"/>
      <c r="C270" s="4" t="s">
        <v>29</v>
      </c>
      <c r="D270" s="4" t="s">
        <v>14</v>
      </c>
      <c r="E270" s="6" t="s">
        <v>425</v>
      </c>
      <c r="F270" s="4" t="s">
        <v>27</v>
      </c>
      <c r="G270" s="4" t="s">
        <v>23</v>
      </c>
      <c r="H270" s="4">
        <v>13779</v>
      </c>
      <c r="I270" s="4">
        <v>96</v>
      </c>
      <c r="J270" s="4">
        <v>3482</v>
      </c>
      <c r="K270" s="4">
        <v>12487</v>
      </c>
      <c r="L270" s="4">
        <v>4</v>
      </c>
      <c r="M270" s="4">
        <v>1530.041892</v>
      </c>
      <c r="N270" s="4"/>
      <c r="O270" s="4"/>
      <c r="P270" s="4"/>
    </row>
    <row r="271" spans="1:16">
      <c r="A271" s="4" t="s">
        <v>426</v>
      </c>
      <c r="B271" s="4"/>
      <c r="C271" s="4" t="s">
        <v>13</v>
      </c>
      <c r="D271" s="4" t="s">
        <v>39</v>
      </c>
      <c r="E271" s="6" t="s">
        <v>427</v>
      </c>
      <c r="F271" s="4" t="s">
        <v>16</v>
      </c>
      <c r="G271" s="4" t="s">
        <v>23</v>
      </c>
      <c r="H271" s="4">
        <v>13183</v>
      </c>
      <c r="I271" s="4">
        <v>100</v>
      </c>
      <c r="J271" s="4">
        <v>4337</v>
      </c>
      <c r="K271" s="4">
        <v>10596</v>
      </c>
      <c r="L271" s="4">
        <v>1</v>
      </c>
      <c r="M271" s="4">
        <v>2430.2436640000001</v>
      </c>
      <c r="N271" s="4"/>
      <c r="O271" s="4"/>
      <c r="P271" s="4"/>
    </row>
    <row r="272" spans="1:16">
      <c r="A272" s="4" t="s">
        <v>428</v>
      </c>
      <c r="B272" s="4"/>
      <c r="C272" s="4" t="s">
        <v>38</v>
      </c>
      <c r="D272" s="4" t="s">
        <v>429</v>
      </c>
      <c r="E272" s="6" t="s">
        <v>430</v>
      </c>
      <c r="F272" s="4" t="s">
        <v>27</v>
      </c>
      <c r="G272" s="4" t="s">
        <v>23</v>
      </c>
      <c r="H272" s="4">
        <v>109709</v>
      </c>
      <c r="I272" s="4">
        <v>278</v>
      </c>
      <c r="J272" s="4">
        <v>3064</v>
      </c>
      <c r="K272" s="4">
        <v>15428</v>
      </c>
      <c r="L272" s="4">
        <v>20</v>
      </c>
      <c r="M272" s="4">
        <v>5409.0839550000001</v>
      </c>
      <c r="N272" s="4"/>
      <c r="O272" s="4"/>
      <c r="P272" s="4"/>
    </row>
    <row r="273" spans="1:16">
      <c r="A273" s="4" t="s">
        <v>431</v>
      </c>
      <c r="B273" s="4"/>
      <c r="C273" s="4" t="s">
        <v>13</v>
      </c>
      <c r="D273" s="4" t="s">
        <v>14</v>
      </c>
      <c r="E273" s="6" t="s">
        <v>430</v>
      </c>
      <c r="F273" s="4" t="s">
        <v>27</v>
      </c>
      <c r="G273" s="4" t="s">
        <v>17</v>
      </c>
      <c r="H273" s="4">
        <v>120902</v>
      </c>
      <c r="I273" s="4">
        <v>333</v>
      </c>
      <c r="J273" s="4">
        <v>9964</v>
      </c>
      <c r="K273" s="4">
        <v>70015</v>
      </c>
      <c r="L273" s="4">
        <v>15</v>
      </c>
      <c r="M273" s="4">
        <v>4669.0136689999999</v>
      </c>
      <c r="N273" s="4"/>
      <c r="O273" s="4"/>
      <c r="P273" s="4"/>
    </row>
    <row r="274" spans="1:16">
      <c r="A274" s="4" t="s">
        <v>432</v>
      </c>
      <c r="B274" s="4"/>
      <c r="C274" s="4" t="s">
        <v>38</v>
      </c>
      <c r="D274" s="4" t="s">
        <v>73</v>
      </c>
      <c r="E274" s="6" t="s">
        <v>430</v>
      </c>
      <c r="F274" s="4" t="s">
        <v>16</v>
      </c>
      <c r="G274" s="4" t="s">
        <v>23</v>
      </c>
      <c r="H274" s="4">
        <v>45397</v>
      </c>
      <c r="I274" s="4">
        <v>114</v>
      </c>
      <c r="J274" s="4">
        <v>716</v>
      </c>
      <c r="K274" s="4">
        <v>6867</v>
      </c>
      <c r="L274" s="4">
        <v>15</v>
      </c>
      <c r="M274" s="4">
        <v>4582.4532909999998</v>
      </c>
      <c r="N274" s="4"/>
      <c r="O274" s="4"/>
      <c r="P274" s="4"/>
    </row>
    <row r="275" spans="1:16">
      <c r="A275" s="4" t="s">
        <v>433</v>
      </c>
      <c r="B275" s="4"/>
      <c r="C275" s="4" t="s">
        <v>13</v>
      </c>
      <c r="D275" s="4" t="s">
        <v>79</v>
      </c>
      <c r="E275" s="6" t="s">
        <v>430</v>
      </c>
      <c r="F275" s="4" t="s">
        <v>123</v>
      </c>
      <c r="G275" s="4" t="s">
        <v>23</v>
      </c>
      <c r="H275" s="4">
        <v>13293</v>
      </c>
      <c r="I275" s="4">
        <v>74</v>
      </c>
      <c r="J275" s="4">
        <v>9054</v>
      </c>
      <c r="K275" s="4">
        <v>12676</v>
      </c>
      <c r="L275" s="4">
        <v>5</v>
      </c>
      <c r="M275" s="4">
        <v>2901.2095089999998</v>
      </c>
      <c r="N275" s="4"/>
      <c r="O275" s="4"/>
      <c r="P275" s="4"/>
    </row>
    <row r="276" spans="1:16">
      <c r="A276" s="4" t="s">
        <v>434</v>
      </c>
      <c r="B276" s="4"/>
      <c r="C276" s="4" t="s">
        <v>38</v>
      </c>
      <c r="D276" s="4" t="s">
        <v>14</v>
      </c>
      <c r="E276" s="6" t="s">
        <v>435</v>
      </c>
      <c r="F276" s="4" t="s">
        <v>27</v>
      </c>
      <c r="G276" s="4" t="s">
        <v>17</v>
      </c>
      <c r="H276" s="4">
        <v>12001</v>
      </c>
      <c r="I276" s="4">
        <v>40</v>
      </c>
      <c r="J276" s="4">
        <v>7173</v>
      </c>
      <c r="K276" s="4">
        <v>11432</v>
      </c>
      <c r="L276" s="4">
        <v>2</v>
      </c>
      <c r="M276" s="4">
        <v>1659.9327129999999</v>
      </c>
      <c r="N276" s="4"/>
      <c r="O276" s="4"/>
      <c r="P276" s="4"/>
    </row>
    <row r="277" spans="1:16">
      <c r="A277" s="4" t="s">
        <v>436</v>
      </c>
      <c r="B277" s="4"/>
      <c r="C277" s="4" t="s">
        <v>29</v>
      </c>
      <c r="D277" s="4" t="s">
        <v>14</v>
      </c>
      <c r="E277" s="6" t="s">
        <v>437</v>
      </c>
      <c r="F277" s="4" t="s">
        <v>16</v>
      </c>
      <c r="G277" s="4" t="s">
        <v>23</v>
      </c>
      <c r="H277" s="4">
        <v>20537</v>
      </c>
      <c r="I277" s="4">
        <v>84</v>
      </c>
      <c r="J277" s="4">
        <v>15587</v>
      </c>
      <c r="K277" s="4">
        <v>19288</v>
      </c>
      <c r="L277" s="4">
        <v>10</v>
      </c>
      <c r="M277" s="4">
        <v>1609.880674</v>
      </c>
      <c r="N277" s="4"/>
      <c r="O277" s="4"/>
      <c r="P277" s="4"/>
    </row>
    <row r="278" spans="1:16">
      <c r="A278" s="4" t="s">
        <v>438</v>
      </c>
      <c r="B278" s="4"/>
      <c r="C278" s="4" t="s">
        <v>29</v>
      </c>
      <c r="D278" s="4" t="s">
        <v>300</v>
      </c>
      <c r="E278" s="6" t="s">
        <v>439</v>
      </c>
      <c r="F278" s="4" t="s">
        <v>16</v>
      </c>
      <c r="G278" s="4" t="s">
        <v>23</v>
      </c>
      <c r="H278" s="4">
        <v>8730</v>
      </c>
      <c r="I278" s="4">
        <v>22</v>
      </c>
      <c r="J278" s="4">
        <v>3725</v>
      </c>
      <c r="K278" s="4">
        <v>7413</v>
      </c>
      <c r="L278" s="4">
        <v>3</v>
      </c>
      <c r="M278" s="4">
        <v>3268.007134</v>
      </c>
      <c r="N278" s="4"/>
      <c r="O278" s="4"/>
      <c r="P278" s="4"/>
    </row>
    <row r="279" spans="1:16">
      <c r="A279" s="4" t="s">
        <v>440</v>
      </c>
      <c r="B279" s="4"/>
      <c r="C279" s="4" t="s">
        <v>29</v>
      </c>
      <c r="D279" s="4" t="s">
        <v>90</v>
      </c>
      <c r="E279" s="6" t="s">
        <v>441</v>
      </c>
      <c r="F279" s="4" t="s">
        <v>16</v>
      </c>
      <c r="G279" s="4" t="s">
        <v>23</v>
      </c>
      <c r="H279" s="4">
        <v>26820</v>
      </c>
      <c r="I279" s="4">
        <v>80</v>
      </c>
      <c r="J279" s="4">
        <v>13553</v>
      </c>
      <c r="K279" s="4">
        <v>21192</v>
      </c>
      <c r="L279" s="4">
        <v>12</v>
      </c>
      <c r="M279" s="4">
        <v>6745.1034399999999</v>
      </c>
      <c r="N279" s="4"/>
      <c r="O279" s="4"/>
      <c r="P279" s="4"/>
    </row>
    <row r="280" spans="1:16">
      <c r="A280" s="4" t="s">
        <v>442</v>
      </c>
      <c r="B280" s="4"/>
      <c r="C280" s="4" t="s">
        <v>38</v>
      </c>
      <c r="D280" s="4" t="s">
        <v>14</v>
      </c>
      <c r="E280" s="6" t="s">
        <v>443</v>
      </c>
      <c r="F280" s="4" t="s">
        <v>163</v>
      </c>
      <c r="G280" s="4" t="s">
        <v>23</v>
      </c>
      <c r="H280" s="4">
        <v>9149</v>
      </c>
      <c r="I280" s="4">
        <v>40</v>
      </c>
      <c r="J280" s="4">
        <v>4568</v>
      </c>
      <c r="K280" s="4">
        <v>8648</v>
      </c>
      <c r="L280" s="4">
        <v>4</v>
      </c>
      <c r="M280" s="4">
        <v>1758.0983650000001</v>
      </c>
      <c r="N280" s="4"/>
      <c r="O280" s="4"/>
      <c r="P280" s="4"/>
    </row>
    <row r="281" spans="1:16">
      <c r="A281" s="4" t="s">
        <v>444</v>
      </c>
      <c r="B281" s="4"/>
      <c r="C281" s="4" t="s">
        <v>38</v>
      </c>
      <c r="D281" s="4" t="s">
        <v>73</v>
      </c>
      <c r="E281" s="6" t="s">
        <v>445</v>
      </c>
      <c r="F281" s="4" t="s">
        <v>177</v>
      </c>
      <c r="G281" s="4" t="s">
        <v>23</v>
      </c>
      <c r="H281" s="4">
        <v>13655</v>
      </c>
      <c r="I281" s="4">
        <v>66</v>
      </c>
      <c r="J281" s="4">
        <v>9519</v>
      </c>
      <c r="K281" s="4">
        <v>13041</v>
      </c>
      <c r="L281" s="4">
        <v>3</v>
      </c>
      <c r="M281" s="4">
        <v>1475.2451189999999</v>
      </c>
      <c r="N281" s="4"/>
      <c r="O281" s="4"/>
      <c r="P281" s="4"/>
    </row>
    <row r="282" spans="1:16">
      <c r="A282" s="4" t="s">
        <v>446</v>
      </c>
      <c r="B282" s="4"/>
      <c r="C282" s="4" t="s">
        <v>29</v>
      </c>
      <c r="D282" s="4" t="s">
        <v>73</v>
      </c>
      <c r="E282" s="6" t="s">
        <v>447</v>
      </c>
      <c r="F282" s="4" t="s">
        <v>16</v>
      </c>
      <c r="G282" s="4" t="s">
        <v>23</v>
      </c>
      <c r="H282" s="4">
        <v>17518</v>
      </c>
      <c r="I282" s="4">
        <v>60</v>
      </c>
      <c r="J282" s="4">
        <v>11513</v>
      </c>
      <c r="K282" s="4">
        <v>16192</v>
      </c>
      <c r="L282" s="4">
        <v>12</v>
      </c>
      <c r="M282" s="4">
        <v>6765.0003999999999</v>
      </c>
      <c r="N282" s="4"/>
      <c r="O282" s="4"/>
      <c r="P282" s="4"/>
    </row>
    <row r="283" spans="1:16">
      <c r="A283" s="4" t="s">
        <v>448</v>
      </c>
      <c r="B283" s="4"/>
      <c r="C283" s="4" t="s">
        <v>13</v>
      </c>
      <c r="D283" s="4" t="s">
        <v>50</v>
      </c>
      <c r="E283" s="6" t="s">
        <v>447</v>
      </c>
      <c r="F283" s="4" t="s">
        <v>16</v>
      </c>
      <c r="G283" s="4" t="s">
        <v>23</v>
      </c>
      <c r="H283" s="4">
        <v>16580</v>
      </c>
      <c r="I283" s="4">
        <v>84</v>
      </c>
      <c r="J283" s="4">
        <v>11928</v>
      </c>
      <c r="K283" s="4">
        <v>14527</v>
      </c>
      <c r="L283" s="4">
        <v>6</v>
      </c>
      <c r="M283" s="4">
        <v>1965.7389470000001</v>
      </c>
      <c r="N283" s="4"/>
      <c r="O283" s="4"/>
      <c r="P283" s="4"/>
    </row>
    <row r="284" spans="1:16">
      <c r="A284" s="4" t="s">
        <v>449</v>
      </c>
      <c r="B284" s="4"/>
      <c r="C284" s="4" t="s">
        <v>19</v>
      </c>
      <c r="D284" s="4" t="s">
        <v>50</v>
      </c>
      <c r="E284" s="6" t="s">
        <v>450</v>
      </c>
      <c r="F284" s="4" t="s">
        <v>27</v>
      </c>
      <c r="G284" s="4" t="s">
        <v>23</v>
      </c>
      <c r="H284" s="4">
        <v>14379</v>
      </c>
      <c r="I284" s="4">
        <v>30</v>
      </c>
      <c r="J284" s="4">
        <v>6272</v>
      </c>
      <c r="K284" s="4">
        <v>11886</v>
      </c>
      <c r="L284" s="4">
        <v>18</v>
      </c>
      <c r="M284" s="4">
        <v>1973.5622330000001</v>
      </c>
      <c r="N284" s="4"/>
      <c r="O284" s="4"/>
      <c r="P284" s="4"/>
    </row>
    <row r="285" spans="1:16">
      <c r="A285" s="4" t="s">
        <v>451</v>
      </c>
      <c r="B285" s="4"/>
      <c r="C285" s="4" t="s">
        <v>13</v>
      </c>
      <c r="D285" s="4" t="s">
        <v>39</v>
      </c>
      <c r="E285" s="6" t="s">
        <v>452</v>
      </c>
      <c r="F285" s="4" t="s">
        <v>16</v>
      </c>
      <c r="G285" s="4" t="s">
        <v>23</v>
      </c>
      <c r="H285" s="4">
        <v>138904</v>
      </c>
      <c r="I285" s="4">
        <v>399</v>
      </c>
      <c r="J285" s="4">
        <v>98952</v>
      </c>
      <c r="K285" s="4">
        <v>120688</v>
      </c>
      <c r="L285" s="4">
        <v>25</v>
      </c>
      <c r="M285" s="4">
        <v>5038.6447239999998</v>
      </c>
      <c r="N285" s="4"/>
      <c r="O285" s="4"/>
      <c r="P285" s="4"/>
    </row>
    <row r="286" spans="1:16">
      <c r="A286" s="4" t="s">
        <v>453</v>
      </c>
      <c r="B286" s="4"/>
      <c r="C286" s="4" t="s">
        <v>19</v>
      </c>
      <c r="D286" s="4" t="s">
        <v>73</v>
      </c>
      <c r="E286" s="6" t="s">
        <v>454</v>
      </c>
      <c r="F286" s="4" t="s">
        <v>27</v>
      </c>
      <c r="G286" s="4" t="s">
        <v>47</v>
      </c>
      <c r="H286" s="4">
        <v>99205</v>
      </c>
      <c r="I286" s="4">
        <v>230</v>
      </c>
      <c r="J286" s="4">
        <v>49240</v>
      </c>
      <c r="K286" s="4">
        <v>72687</v>
      </c>
      <c r="L286" s="4">
        <v>21</v>
      </c>
      <c r="M286" s="4">
        <v>6185.0024860000003</v>
      </c>
      <c r="N286" s="4"/>
      <c r="O286" s="4"/>
      <c r="P286" s="4"/>
    </row>
    <row r="287" spans="1:16">
      <c r="A287" s="4" t="s">
        <v>455</v>
      </c>
      <c r="B287" s="4"/>
      <c r="C287" s="4" t="s">
        <v>38</v>
      </c>
      <c r="D287" s="4" t="s">
        <v>25</v>
      </c>
      <c r="E287" s="6" t="s">
        <v>456</v>
      </c>
      <c r="F287" s="4" t="s">
        <v>16</v>
      </c>
      <c r="G287" s="4" t="s">
        <v>47</v>
      </c>
      <c r="H287" s="4">
        <v>27473</v>
      </c>
      <c r="I287" s="4">
        <v>69</v>
      </c>
      <c r="J287" s="4">
        <v>11306</v>
      </c>
      <c r="K287" s="4">
        <v>20625</v>
      </c>
      <c r="L287" s="4">
        <v>2</v>
      </c>
      <c r="M287" s="4">
        <v>2922.286102</v>
      </c>
      <c r="N287" s="4"/>
      <c r="O287" s="4"/>
      <c r="P287" s="4"/>
    </row>
    <row r="288" spans="1:16">
      <c r="A288" s="4" t="s">
        <v>457</v>
      </c>
      <c r="B288" s="4"/>
      <c r="C288" s="4" t="s">
        <v>13</v>
      </c>
      <c r="D288" s="4" t="s">
        <v>73</v>
      </c>
      <c r="E288" s="6" t="s">
        <v>458</v>
      </c>
      <c r="F288" s="4" t="s">
        <v>27</v>
      </c>
      <c r="G288" s="4" t="s">
        <v>23</v>
      </c>
      <c r="H288" s="4">
        <v>7356</v>
      </c>
      <c r="I288" s="4">
        <v>10</v>
      </c>
      <c r="J288" s="4">
        <v>1588</v>
      </c>
      <c r="K288" s="4">
        <v>7088</v>
      </c>
      <c r="L288" s="4">
        <v>1</v>
      </c>
      <c r="M288" s="4">
        <v>1730.37357</v>
      </c>
      <c r="N288" s="4"/>
      <c r="O288" s="4"/>
      <c r="P288" s="4"/>
    </row>
    <row r="289" spans="1:16">
      <c r="A289" s="4" t="s">
        <v>459</v>
      </c>
      <c r="B289" s="4"/>
      <c r="C289" s="4" t="s">
        <v>38</v>
      </c>
      <c r="D289" s="4" t="s">
        <v>20</v>
      </c>
      <c r="E289" s="6" t="s">
        <v>460</v>
      </c>
      <c r="F289" s="4" t="s">
        <v>16</v>
      </c>
      <c r="G289" s="4" t="s">
        <v>23</v>
      </c>
      <c r="H289" s="4">
        <v>9261</v>
      </c>
      <c r="I289" s="4">
        <v>66</v>
      </c>
      <c r="J289" s="4">
        <v>3852</v>
      </c>
      <c r="K289" s="4">
        <v>8526</v>
      </c>
      <c r="L289" s="4">
        <v>9</v>
      </c>
      <c r="M289" s="4">
        <v>6511.0295759999999</v>
      </c>
      <c r="N289" s="4"/>
      <c r="O289" s="4"/>
      <c r="P289" s="4"/>
    </row>
    <row r="290" spans="1:16">
      <c r="A290" s="4" t="s">
        <v>461</v>
      </c>
      <c r="B290" s="4"/>
      <c r="C290" s="4" t="s">
        <v>13</v>
      </c>
      <c r="D290" s="4" t="s">
        <v>126</v>
      </c>
      <c r="E290" s="6" t="s">
        <v>460</v>
      </c>
      <c r="F290" s="4" t="s">
        <v>22</v>
      </c>
      <c r="G290" s="4" t="s">
        <v>23</v>
      </c>
      <c r="H290" s="4">
        <v>19344</v>
      </c>
      <c r="I290" s="4">
        <v>68</v>
      </c>
      <c r="J290" s="4">
        <v>2353</v>
      </c>
      <c r="K290" s="4">
        <v>18261</v>
      </c>
      <c r="L290" s="4">
        <v>10</v>
      </c>
      <c r="M290" s="4">
        <v>1500.722291</v>
      </c>
      <c r="N290" s="4"/>
      <c r="O290" s="4"/>
      <c r="P290" s="4"/>
    </row>
    <row r="291" spans="1:16">
      <c r="A291" s="4" t="s">
        <v>462</v>
      </c>
      <c r="B291" s="4"/>
      <c r="C291" s="4" t="s">
        <v>38</v>
      </c>
      <c r="D291" s="4" t="s">
        <v>50</v>
      </c>
      <c r="E291" s="6" t="s">
        <v>463</v>
      </c>
      <c r="F291" s="4" t="s">
        <v>16</v>
      </c>
      <c r="G291" s="4" t="s">
        <v>23</v>
      </c>
      <c r="H291" s="4">
        <v>11672</v>
      </c>
      <c r="I291" s="4">
        <v>84</v>
      </c>
      <c r="J291" s="4">
        <v>7619</v>
      </c>
      <c r="K291" s="4">
        <v>9999</v>
      </c>
      <c r="L291" s="4">
        <v>7</v>
      </c>
      <c r="M291" s="4">
        <v>5284.2770399999999</v>
      </c>
      <c r="N291" s="4"/>
      <c r="O291" s="4"/>
      <c r="P291" s="4"/>
    </row>
    <row r="292" spans="1:16">
      <c r="A292" s="4" t="s">
        <v>464</v>
      </c>
      <c r="B292" s="4"/>
      <c r="C292" s="4" t="s">
        <v>38</v>
      </c>
      <c r="D292" s="4" t="s">
        <v>14</v>
      </c>
      <c r="E292" s="6" t="s">
        <v>465</v>
      </c>
      <c r="F292" s="4" t="s">
        <v>16</v>
      </c>
      <c r="G292" s="4" t="s">
        <v>23</v>
      </c>
      <c r="H292" s="4">
        <v>8273</v>
      </c>
      <c r="I292" s="4">
        <v>24</v>
      </c>
      <c r="J292" s="4">
        <v>1929</v>
      </c>
      <c r="K292" s="4">
        <v>7441</v>
      </c>
      <c r="L292" s="4">
        <v>3</v>
      </c>
      <c r="M292" s="4">
        <v>4689.5210239999997</v>
      </c>
      <c r="N292" s="4"/>
      <c r="O292" s="4"/>
      <c r="P292" s="4"/>
    </row>
    <row r="293" spans="1:16">
      <c r="A293" s="4" t="s">
        <v>466</v>
      </c>
      <c r="B293" s="4"/>
      <c r="C293" s="4" t="s">
        <v>13</v>
      </c>
      <c r="D293" s="4" t="s">
        <v>467</v>
      </c>
      <c r="E293" s="6" t="s">
        <v>465</v>
      </c>
      <c r="F293" s="4" t="s">
        <v>123</v>
      </c>
      <c r="G293" s="4" t="s">
        <v>23</v>
      </c>
      <c r="H293" s="4">
        <v>13833</v>
      </c>
      <c r="I293" s="4">
        <v>84</v>
      </c>
      <c r="J293" s="4">
        <v>7693</v>
      </c>
      <c r="K293" s="4">
        <v>13237</v>
      </c>
      <c r="L293" s="4">
        <v>6</v>
      </c>
      <c r="M293" s="4">
        <v>1526.7870660000001</v>
      </c>
      <c r="N293" s="4"/>
      <c r="O293" s="4"/>
      <c r="P293" s="4"/>
    </row>
    <row r="294" spans="1:16">
      <c r="A294" s="4" t="s">
        <v>468</v>
      </c>
      <c r="B294" s="4"/>
      <c r="C294" s="4" t="s">
        <v>19</v>
      </c>
      <c r="D294" s="4" t="s">
        <v>352</v>
      </c>
      <c r="E294" s="6" t="s">
        <v>465</v>
      </c>
      <c r="F294" s="4" t="s">
        <v>46</v>
      </c>
      <c r="G294" s="4" t="s">
        <v>23</v>
      </c>
      <c r="H294" s="4">
        <v>22180</v>
      </c>
      <c r="I294" s="4">
        <v>60</v>
      </c>
      <c r="J294" s="4">
        <v>4835</v>
      </c>
      <c r="K294" s="4">
        <v>19291</v>
      </c>
      <c r="L294" s="4">
        <v>9</v>
      </c>
      <c r="M294" s="4">
        <v>1441.631095</v>
      </c>
      <c r="N294" s="4"/>
      <c r="O294" s="4"/>
      <c r="P294" s="4"/>
    </row>
    <row r="295" spans="1:16">
      <c r="A295" s="4" t="s">
        <v>469</v>
      </c>
      <c r="B295" s="4"/>
      <c r="C295" s="4" t="s">
        <v>13</v>
      </c>
      <c r="D295" s="4" t="s">
        <v>90</v>
      </c>
      <c r="E295" s="6" t="s">
        <v>470</v>
      </c>
      <c r="F295" s="4" t="s">
        <v>16</v>
      </c>
      <c r="G295" s="4" t="s">
        <v>23</v>
      </c>
      <c r="H295" s="4">
        <v>102905</v>
      </c>
      <c r="I295" s="4">
        <v>421</v>
      </c>
      <c r="J295" s="4">
        <v>45324</v>
      </c>
      <c r="K295" s="4">
        <v>99065</v>
      </c>
      <c r="L295" s="4">
        <v>1</v>
      </c>
      <c r="M295" s="4">
        <v>6407.5818280000003</v>
      </c>
      <c r="N295" s="4"/>
      <c r="O295" s="4"/>
      <c r="P295" s="4"/>
    </row>
    <row r="296" spans="1:16">
      <c r="A296" s="4" t="s">
        <v>471</v>
      </c>
      <c r="B296" s="4"/>
      <c r="C296" s="4" t="s">
        <v>19</v>
      </c>
      <c r="D296" s="4" t="s">
        <v>73</v>
      </c>
      <c r="E296" s="6" t="s">
        <v>470</v>
      </c>
      <c r="F296" s="4" t="s">
        <v>16</v>
      </c>
      <c r="G296" s="4" t="s">
        <v>23</v>
      </c>
      <c r="H296" s="4">
        <v>89744</v>
      </c>
      <c r="I296" s="4">
        <v>311</v>
      </c>
      <c r="J296" s="4">
        <v>48786</v>
      </c>
      <c r="K296" s="4">
        <v>85900</v>
      </c>
      <c r="L296" s="4">
        <v>3</v>
      </c>
      <c r="M296" s="4">
        <v>6369.8112259999998</v>
      </c>
      <c r="N296" s="4"/>
      <c r="O296" s="4"/>
      <c r="P296" s="4"/>
    </row>
    <row r="297" spans="1:16">
      <c r="A297" s="4" t="s">
        <v>472</v>
      </c>
      <c r="B297" s="4"/>
      <c r="C297" s="4" t="s">
        <v>19</v>
      </c>
      <c r="D297" s="4" t="s">
        <v>39</v>
      </c>
      <c r="E297" s="6" t="s">
        <v>470</v>
      </c>
      <c r="F297" s="4" t="s">
        <v>22</v>
      </c>
      <c r="G297" s="4" t="s">
        <v>23</v>
      </c>
      <c r="H297" s="4">
        <v>39705</v>
      </c>
      <c r="I297" s="4">
        <v>190</v>
      </c>
      <c r="J297" s="4">
        <v>12950</v>
      </c>
      <c r="K297" s="4">
        <v>38030</v>
      </c>
      <c r="L297" s="4">
        <v>3</v>
      </c>
      <c r="M297" s="4">
        <v>1476.4195090000001</v>
      </c>
      <c r="N297" s="4"/>
      <c r="O297" s="4"/>
      <c r="P297" s="4"/>
    </row>
    <row r="298" spans="1:16">
      <c r="A298" s="4" t="s">
        <v>473</v>
      </c>
      <c r="B298" s="4"/>
      <c r="C298" s="4" t="s">
        <v>19</v>
      </c>
      <c r="D298" s="4" t="s">
        <v>50</v>
      </c>
      <c r="E298" s="6" t="s">
        <v>474</v>
      </c>
      <c r="F298" s="4" t="s">
        <v>42</v>
      </c>
      <c r="G298" s="4" t="s">
        <v>23</v>
      </c>
      <c r="H298" s="4">
        <v>23941</v>
      </c>
      <c r="I298" s="4">
        <v>150</v>
      </c>
      <c r="J298" s="4">
        <v>13054</v>
      </c>
      <c r="K298" s="4">
        <v>22276</v>
      </c>
      <c r="L298" s="4">
        <v>6</v>
      </c>
      <c r="M298" s="4">
        <v>2856.1654250000001</v>
      </c>
      <c r="N298" s="4"/>
      <c r="O298" s="4"/>
      <c r="P298" s="4"/>
    </row>
    <row r="299" spans="1:16">
      <c r="A299" s="4" t="s">
        <v>475</v>
      </c>
      <c r="B299" s="4"/>
      <c r="C299" s="4" t="s">
        <v>13</v>
      </c>
      <c r="D299" s="4" t="s">
        <v>32</v>
      </c>
      <c r="E299" s="6" t="s">
        <v>476</v>
      </c>
      <c r="F299" s="4" t="s">
        <v>16</v>
      </c>
      <c r="G299" s="4" t="s">
        <v>23</v>
      </c>
      <c r="H299" s="4">
        <v>42759</v>
      </c>
      <c r="I299" s="4">
        <v>177</v>
      </c>
      <c r="J299" s="4">
        <v>17744</v>
      </c>
      <c r="K299" s="4">
        <v>34812</v>
      </c>
      <c r="L299" s="4">
        <v>12</v>
      </c>
      <c r="M299" s="4">
        <v>6316.4880540000004</v>
      </c>
      <c r="N299" s="4"/>
      <c r="O299" s="4"/>
      <c r="P299" s="4"/>
    </row>
    <row r="300" spans="1:16">
      <c r="A300" s="4" t="s">
        <v>477</v>
      </c>
      <c r="B300" s="4"/>
      <c r="C300" s="4" t="s">
        <v>19</v>
      </c>
      <c r="D300" s="4" t="s">
        <v>32</v>
      </c>
      <c r="E300" s="6" t="s">
        <v>476</v>
      </c>
      <c r="F300" s="4" t="s">
        <v>123</v>
      </c>
      <c r="G300" s="4" t="s">
        <v>23</v>
      </c>
      <c r="H300" s="4">
        <v>115673</v>
      </c>
      <c r="I300" s="4">
        <v>410</v>
      </c>
      <c r="J300" s="4">
        <v>52475</v>
      </c>
      <c r="K300" s="4">
        <v>97166</v>
      </c>
      <c r="L300" s="4">
        <v>22</v>
      </c>
      <c r="M300" s="4">
        <v>5045.9379300000001</v>
      </c>
      <c r="N300" s="4"/>
      <c r="O300" s="4"/>
      <c r="P300" s="4"/>
    </row>
    <row r="301" spans="1:16">
      <c r="A301" s="4" t="s">
        <v>478</v>
      </c>
      <c r="B301" s="4"/>
      <c r="C301" s="4" t="s">
        <v>29</v>
      </c>
      <c r="D301" s="4" t="s">
        <v>25</v>
      </c>
      <c r="E301" s="6" t="s">
        <v>476</v>
      </c>
      <c r="F301" s="4" t="s">
        <v>42</v>
      </c>
      <c r="G301" s="4" t="s">
        <v>17</v>
      </c>
      <c r="H301" s="4">
        <v>81486</v>
      </c>
      <c r="I301" s="4">
        <v>193</v>
      </c>
      <c r="J301" s="4">
        <v>57653</v>
      </c>
      <c r="K301" s="4">
        <v>76803</v>
      </c>
      <c r="L301" s="4">
        <v>6</v>
      </c>
      <c r="M301" s="4">
        <v>1463.8428739999999</v>
      </c>
      <c r="N301" s="4"/>
      <c r="O301" s="4"/>
      <c r="P301" s="4"/>
    </row>
    <row r="302" spans="1:16">
      <c r="A302" s="4" t="s">
        <v>479</v>
      </c>
      <c r="B302" s="4"/>
      <c r="C302" s="4" t="s">
        <v>29</v>
      </c>
      <c r="D302" s="4" t="s">
        <v>50</v>
      </c>
      <c r="E302" s="6" t="s">
        <v>480</v>
      </c>
      <c r="F302" s="4" t="s">
        <v>46</v>
      </c>
      <c r="G302" s="4" t="s">
        <v>47</v>
      </c>
      <c r="H302" s="4">
        <v>31813</v>
      </c>
      <c r="I302" s="4">
        <v>84</v>
      </c>
      <c r="J302" s="4">
        <v>14149</v>
      </c>
      <c r="K302" s="4">
        <v>21281</v>
      </c>
      <c r="L302" s="4">
        <v>13</v>
      </c>
      <c r="M302" s="4">
        <v>2060.9938820000002</v>
      </c>
      <c r="N302" s="4"/>
      <c r="O302" s="4"/>
      <c r="P302" s="4"/>
    </row>
    <row r="303" spans="1:16">
      <c r="A303" s="4" t="s">
        <v>481</v>
      </c>
      <c r="B303" s="4"/>
      <c r="C303" s="4" t="s">
        <v>29</v>
      </c>
      <c r="D303" s="4" t="s">
        <v>79</v>
      </c>
      <c r="E303" s="6" t="s">
        <v>482</v>
      </c>
      <c r="F303" s="4" t="s">
        <v>27</v>
      </c>
      <c r="G303" s="4" t="s">
        <v>23</v>
      </c>
      <c r="H303" s="4">
        <v>7687</v>
      </c>
      <c r="I303" s="4">
        <v>10</v>
      </c>
      <c r="J303" s="4">
        <v>5311</v>
      </c>
      <c r="K303" s="4">
        <v>7266</v>
      </c>
      <c r="L303" s="4">
        <v>6</v>
      </c>
      <c r="M303" s="4">
        <v>6486.8539090000004</v>
      </c>
      <c r="N303" s="4"/>
      <c r="O303" s="4"/>
      <c r="P303" s="4"/>
    </row>
    <row r="304" spans="1:16">
      <c r="A304" s="4" t="s">
        <v>483</v>
      </c>
      <c r="B304" s="4"/>
      <c r="C304" s="4" t="s">
        <v>29</v>
      </c>
      <c r="D304" s="4" t="s">
        <v>20</v>
      </c>
      <c r="E304" s="6" t="s">
        <v>482</v>
      </c>
      <c r="F304" s="4" t="s">
        <v>16</v>
      </c>
      <c r="G304" s="4" t="s">
        <v>17</v>
      </c>
      <c r="H304" s="4">
        <v>17228</v>
      </c>
      <c r="I304" s="4">
        <v>30</v>
      </c>
      <c r="J304" s="4">
        <v>11116</v>
      </c>
      <c r="K304" s="4">
        <v>16044</v>
      </c>
      <c r="L304" s="4">
        <v>3</v>
      </c>
      <c r="M304" s="4">
        <v>1547.513459</v>
      </c>
      <c r="N304" s="4"/>
      <c r="O304" s="4"/>
      <c r="P304" s="4"/>
    </row>
    <row r="305" spans="1:16">
      <c r="A305" s="4" t="s">
        <v>484</v>
      </c>
      <c r="B305" s="4"/>
      <c r="C305" s="4" t="s">
        <v>38</v>
      </c>
      <c r="D305" s="4" t="s">
        <v>73</v>
      </c>
      <c r="E305" s="6" t="s">
        <v>485</v>
      </c>
      <c r="F305" s="4" t="s">
        <v>16</v>
      </c>
      <c r="G305" s="4" t="s">
        <v>23</v>
      </c>
      <c r="H305" s="4">
        <v>21482</v>
      </c>
      <c r="I305" s="4">
        <v>67</v>
      </c>
      <c r="J305" s="4">
        <v>10473</v>
      </c>
      <c r="K305" s="4">
        <v>19679</v>
      </c>
      <c r="L305" s="4">
        <v>3</v>
      </c>
      <c r="M305" s="4">
        <v>3563.098841</v>
      </c>
      <c r="N305" s="4"/>
      <c r="O305" s="4"/>
      <c r="P305" s="4"/>
    </row>
    <row r="306" spans="1:16">
      <c r="A306" s="4" t="s">
        <v>486</v>
      </c>
      <c r="B306" s="4"/>
      <c r="C306" s="4" t="s">
        <v>13</v>
      </c>
      <c r="D306" s="4" t="s">
        <v>14</v>
      </c>
      <c r="E306" s="6" t="s">
        <v>485</v>
      </c>
      <c r="F306" s="4" t="s">
        <v>42</v>
      </c>
      <c r="G306" s="4" t="s">
        <v>23</v>
      </c>
      <c r="H306" s="4">
        <v>9178</v>
      </c>
      <c r="I306" s="4">
        <v>25</v>
      </c>
      <c r="J306" s="4">
        <v>4644</v>
      </c>
      <c r="K306" s="4">
        <v>8462</v>
      </c>
      <c r="L306" s="4">
        <v>2</v>
      </c>
      <c r="M306" s="4">
        <v>1503.205183</v>
      </c>
      <c r="N306" s="4"/>
      <c r="O306" s="4"/>
      <c r="P306" s="4"/>
    </row>
    <row r="307" spans="1:16">
      <c r="A307" s="4" t="s">
        <v>487</v>
      </c>
      <c r="B307" s="4"/>
      <c r="C307" s="4" t="s">
        <v>13</v>
      </c>
      <c r="D307" s="4" t="s">
        <v>20</v>
      </c>
      <c r="E307" s="6" t="s">
        <v>485</v>
      </c>
      <c r="F307" s="4" t="s">
        <v>46</v>
      </c>
      <c r="G307" s="4" t="s">
        <v>23</v>
      </c>
      <c r="H307" s="4">
        <v>9040</v>
      </c>
      <c r="I307" s="4">
        <v>21</v>
      </c>
      <c r="J307" s="4">
        <v>3585</v>
      </c>
      <c r="K307" s="4">
        <v>8450</v>
      </c>
      <c r="L307" s="4">
        <v>3</v>
      </c>
      <c r="M307" s="4">
        <v>1473.192464</v>
      </c>
      <c r="N307" s="4"/>
      <c r="O307" s="4"/>
      <c r="P307" s="4"/>
    </row>
    <row r="308" spans="1:16">
      <c r="A308" s="4" t="s">
        <v>488</v>
      </c>
      <c r="B308" s="4"/>
      <c r="C308" s="4" t="s">
        <v>13</v>
      </c>
      <c r="D308" s="4" t="s">
        <v>73</v>
      </c>
      <c r="E308" s="6" t="s">
        <v>489</v>
      </c>
      <c r="F308" s="4" t="s">
        <v>27</v>
      </c>
      <c r="G308" s="4" t="s">
        <v>23</v>
      </c>
      <c r="H308" s="4">
        <v>96728</v>
      </c>
      <c r="I308" s="4">
        <v>341</v>
      </c>
      <c r="J308" s="4">
        <v>69700</v>
      </c>
      <c r="K308" s="4">
        <v>91910</v>
      </c>
      <c r="L308" s="4">
        <v>15</v>
      </c>
      <c r="M308" s="4">
        <v>6587.2433309999997</v>
      </c>
      <c r="N308" s="4"/>
      <c r="O308" s="4"/>
      <c r="P308" s="4"/>
    </row>
    <row r="309" spans="1:16">
      <c r="A309" s="4" t="s">
        <v>490</v>
      </c>
      <c r="B309" s="4"/>
      <c r="C309" s="4" t="s">
        <v>19</v>
      </c>
      <c r="D309" s="4" t="s">
        <v>25</v>
      </c>
      <c r="E309" s="6" t="s">
        <v>489</v>
      </c>
      <c r="F309" s="4" t="s">
        <v>27</v>
      </c>
      <c r="G309" s="4" t="s">
        <v>23</v>
      </c>
      <c r="H309" s="4">
        <v>48947</v>
      </c>
      <c r="I309" s="4">
        <v>230</v>
      </c>
      <c r="J309" s="4">
        <v>32089</v>
      </c>
      <c r="K309" s="4">
        <v>45597</v>
      </c>
      <c r="L309" s="4">
        <v>21</v>
      </c>
      <c r="M309" s="4">
        <v>5702.2902649999996</v>
      </c>
      <c r="N309" s="4"/>
      <c r="O309" s="4"/>
      <c r="P309" s="4"/>
    </row>
    <row r="310" spans="1:16">
      <c r="A310" s="4" t="s">
        <v>491</v>
      </c>
      <c r="B310" s="4"/>
      <c r="C310" s="4" t="s">
        <v>38</v>
      </c>
      <c r="D310" s="4" t="s">
        <v>73</v>
      </c>
      <c r="E310" s="6" t="s">
        <v>489</v>
      </c>
      <c r="F310" s="4" t="s">
        <v>16</v>
      </c>
      <c r="G310" s="4" t="s">
        <v>23</v>
      </c>
      <c r="H310" s="4">
        <v>58938</v>
      </c>
      <c r="I310" s="4">
        <v>175</v>
      </c>
      <c r="J310" s="4">
        <v>41861</v>
      </c>
      <c r="K310" s="4">
        <v>55929</v>
      </c>
      <c r="L310" s="4">
        <v>9</v>
      </c>
      <c r="M310" s="4">
        <v>4881.1982690000004</v>
      </c>
      <c r="N310" s="4"/>
      <c r="O310" s="4"/>
      <c r="P310" s="4"/>
    </row>
    <row r="311" spans="1:16">
      <c r="A311" s="4" t="s">
        <v>492</v>
      </c>
      <c r="B311" s="4"/>
      <c r="C311" s="4" t="s">
        <v>19</v>
      </c>
      <c r="D311" s="4" t="s">
        <v>32</v>
      </c>
      <c r="E311" s="6" t="s">
        <v>489</v>
      </c>
      <c r="F311" s="4" t="s">
        <v>16</v>
      </c>
      <c r="G311" s="4" t="s">
        <v>23</v>
      </c>
      <c r="H311" s="4">
        <v>49014</v>
      </c>
      <c r="I311" s="4">
        <v>100</v>
      </c>
      <c r="J311" s="4">
        <v>30349</v>
      </c>
      <c r="K311" s="4">
        <v>46446</v>
      </c>
      <c r="L311" s="4">
        <v>6</v>
      </c>
      <c r="M311" s="4">
        <v>3628.3461699999998</v>
      </c>
      <c r="N311" s="4"/>
      <c r="O311" s="4"/>
      <c r="P311" s="4"/>
    </row>
    <row r="312" spans="1:16">
      <c r="A312" s="4" t="s">
        <v>493</v>
      </c>
      <c r="B312" s="4"/>
      <c r="C312" s="4" t="s">
        <v>38</v>
      </c>
      <c r="D312" s="4" t="s">
        <v>429</v>
      </c>
      <c r="E312" s="6" t="s">
        <v>489</v>
      </c>
      <c r="F312" s="4" t="s">
        <v>16</v>
      </c>
      <c r="G312" s="4" t="s">
        <v>23</v>
      </c>
      <c r="H312" s="4">
        <v>69523</v>
      </c>
      <c r="I312" s="4">
        <v>174</v>
      </c>
      <c r="J312" s="4">
        <v>48273</v>
      </c>
      <c r="K312" s="4">
        <v>65800</v>
      </c>
      <c r="L312" s="4">
        <v>9</v>
      </c>
      <c r="M312" s="4">
        <v>2649.9978030000002</v>
      </c>
      <c r="N312" s="4"/>
      <c r="O312" s="4"/>
      <c r="P312" s="4"/>
    </row>
    <row r="313" spans="1:16">
      <c r="A313" s="4" t="s">
        <v>494</v>
      </c>
      <c r="B313" s="4"/>
      <c r="C313" s="4" t="s">
        <v>29</v>
      </c>
      <c r="D313" s="4" t="s">
        <v>90</v>
      </c>
      <c r="E313" s="6" t="s">
        <v>489</v>
      </c>
      <c r="F313" s="4" t="s">
        <v>16</v>
      </c>
      <c r="G313" s="4" t="s">
        <v>23</v>
      </c>
      <c r="H313" s="4">
        <v>37717</v>
      </c>
      <c r="I313" s="4">
        <v>69</v>
      </c>
      <c r="J313" s="4">
        <v>26541</v>
      </c>
      <c r="K313" s="4">
        <v>35126</v>
      </c>
      <c r="L313" s="4">
        <v>5</v>
      </c>
      <c r="M313" s="4">
        <v>1725.2713630000001</v>
      </c>
      <c r="N313" s="4"/>
      <c r="O313" s="4"/>
      <c r="P313" s="4"/>
    </row>
    <row r="314" spans="1:16">
      <c r="A314" s="4" t="s">
        <v>495</v>
      </c>
      <c r="B314" s="4"/>
      <c r="C314" s="4" t="s">
        <v>38</v>
      </c>
      <c r="D314" s="4" t="s">
        <v>126</v>
      </c>
      <c r="E314" s="6" t="s">
        <v>489</v>
      </c>
      <c r="F314" s="4" t="s">
        <v>42</v>
      </c>
      <c r="G314" s="4" t="s">
        <v>17</v>
      </c>
      <c r="H314" s="4">
        <v>16236</v>
      </c>
      <c r="I314" s="4">
        <v>50</v>
      </c>
      <c r="J314" s="4">
        <v>8669</v>
      </c>
      <c r="K314" s="4">
        <v>15208</v>
      </c>
      <c r="L314" s="4">
        <v>11</v>
      </c>
      <c r="M314" s="4">
        <v>1639.8136959999999</v>
      </c>
      <c r="N314" s="4"/>
      <c r="O314" s="4"/>
      <c r="P314" s="4"/>
    </row>
    <row r="315" spans="1:16">
      <c r="A315" s="4" t="s">
        <v>496</v>
      </c>
      <c r="B315" s="4"/>
      <c r="C315" s="4" t="s">
        <v>13</v>
      </c>
      <c r="D315" s="4" t="s">
        <v>32</v>
      </c>
      <c r="E315" s="6" t="s">
        <v>489</v>
      </c>
      <c r="F315" s="4" t="s">
        <v>46</v>
      </c>
      <c r="G315" s="4" t="s">
        <v>23</v>
      </c>
      <c r="H315" s="4">
        <v>9222</v>
      </c>
      <c r="I315" s="4">
        <v>33</v>
      </c>
      <c r="J315" s="4">
        <v>5352</v>
      </c>
      <c r="K315" s="4">
        <v>8141</v>
      </c>
      <c r="L315" s="4">
        <v>2</v>
      </c>
      <c r="M315" s="4">
        <v>1583.1643019999999</v>
      </c>
      <c r="N315" s="4"/>
      <c r="O315" s="4"/>
      <c r="P315" s="4"/>
    </row>
    <row r="316" spans="1:16">
      <c r="A316" s="4" t="s">
        <v>497</v>
      </c>
      <c r="B316" s="4"/>
      <c r="C316" s="4" t="s">
        <v>38</v>
      </c>
      <c r="D316" s="4" t="s">
        <v>236</v>
      </c>
      <c r="E316" s="6" t="s">
        <v>498</v>
      </c>
      <c r="F316" s="4" t="s">
        <v>46</v>
      </c>
      <c r="G316" s="4" t="s">
        <v>23</v>
      </c>
      <c r="H316" s="4">
        <v>8233</v>
      </c>
      <c r="I316" s="4">
        <v>65</v>
      </c>
      <c r="J316" s="4">
        <v>5361</v>
      </c>
      <c r="K316" s="4">
        <v>7643</v>
      </c>
      <c r="L316" s="4">
        <v>4</v>
      </c>
      <c r="M316" s="4">
        <v>6381.0065759999998</v>
      </c>
      <c r="N316" s="4"/>
      <c r="O316" s="4"/>
      <c r="P316" s="4"/>
    </row>
    <row r="317" spans="1:16">
      <c r="A317" s="4" t="s">
        <v>499</v>
      </c>
      <c r="B317" s="4"/>
      <c r="C317" s="4" t="s">
        <v>19</v>
      </c>
      <c r="D317" s="4" t="s">
        <v>168</v>
      </c>
      <c r="E317" s="6" t="s">
        <v>500</v>
      </c>
      <c r="F317" s="4" t="s">
        <v>163</v>
      </c>
      <c r="G317" s="4" t="s">
        <v>23</v>
      </c>
      <c r="H317" s="4">
        <v>9014</v>
      </c>
      <c r="I317" s="4">
        <v>26</v>
      </c>
      <c r="J317" s="4">
        <v>5054</v>
      </c>
      <c r="K317" s="4">
        <v>7227</v>
      </c>
      <c r="L317" s="4">
        <v>4</v>
      </c>
      <c r="M317" s="4">
        <v>1539.60069</v>
      </c>
      <c r="N317" s="4"/>
      <c r="O317" s="4"/>
      <c r="P317" s="4"/>
    </row>
    <row r="318" spans="1:16">
      <c r="A318" s="4" t="s">
        <v>501</v>
      </c>
      <c r="B318" s="4"/>
      <c r="C318" s="4" t="s">
        <v>19</v>
      </c>
      <c r="D318" s="4" t="s">
        <v>79</v>
      </c>
      <c r="E318" s="6" t="s">
        <v>502</v>
      </c>
      <c r="F318" s="4" t="s">
        <v>27</v>
      </c>
      <c r="G318" s="4" t="s">
        <v>23</v>
      </c>
      <c r="H318" s="4">
        <v>9702</v>
      </c>
      <c r="I318" s="4">
        <v>40</v>
      </c>
      <c r="J318" s="4">
        <v>5564</v>
      </c>
      <c r="K318" s="4">
        <v>8210</v>
      </c>
      <c r="L318" s="4">
        <v>1</v>
      </c>
      <c r="M318" s="4">
        <v>5711.3920099999996</v>
      </c>
      <c r="N318" s="4"/>
      <c r="O318" s="4"/>
      <c r="P318" s="4"/>
    </row>
    <row r="319" spans="1:16">
      <c r="A319" s="4" t="s">
        <v>503</v>
      </c>
      <c r="B319" s="4"/>
      <c r="C319" s="4" t="s">
        <v>19</v>
      </c>
      <c r="D319" s="4" t="s">
        <v>168</v>
      </c>
      <c r="E319" s="6" t="s">
        <v>504</v>
      </c>
      <c r="F319" s="4" t="s">
        <v>42</v>
      </c>
      <c r="G319" s="4" t="s">
        <v>23</v>
      </c>
      <c r="H319" s="4">
        <v>150457</v>
      </c>
      <c r="I319" s="4">
        <v>420</v>
      </c>
      <c r="J319" s="4">
        <v>58372</v>
      </c>
      <c r="K319" s="4">
        <v>135099</v>
      </c>
      <c r="L319" s="4">
        <v>14</v>
      </c>
      <c r="M319" s="4">
        <v>5906.8300060000001</v>
      </c>
      <c r="N319" s="4"/>
      <c r="O319" s="4"/>
      <c r="P319" s="4"/>
    </row>
    <row r="320" spans="1:16">
      <c r="A320" s="4" t="s">
        <v>505</v>
      </c>
      <c r="B320" s="4"/>
      <c r="C320" s="4" t="s">
        <v>38</v>
      </c>
      <c r="D320" s="4" t="s">
        <v>467</v>
      </c>
      <c r="E320" s="6" t="s">
        <v>504</v>
      </c>
      <c r="F320" s="4" t="s">
        <v>46</v>
      </c>
      <c r="G320" s="4" t="s">
        <v>23</v>
      </c>
      <c r="H320" s="4">
        <v>190592</v>
      </c>
      <c r="I320" s="4">
        <v>601</v>
      </c>
      <c r="J320" s="4">
        <v>28906</v>
      </c>
      <c r="K320" s="4">
        <v>172515</v>
      </c>
      <c r="L320" s="4">
        <v>25</v>
      </c>
      <c r="M320" s="4">
        <v>4742.0477659999997</v>
      </c>
      <c r="N320" s="4"/>
      <c r="O320" s="4"/>
      <c r="P320" s="4"/>
    </row>
    <row r="321" spans="1:16">
      <c r="A321" s="4" t="s">
        <v>506</v>
      </c>
      <c r="B321" s="4"/>
      <c r="C321" s="4" t="s">
        <v>19</v>
      </c>
      <c r="D321" s="4" t="s">
        <v>32</v>
      </c>
      <c r="E321" s="6" t="s">
        <v>507</v>
      </c>
      <c r="F321" s="4" t="s">
        <v>27</v>
      </c>
      <c r="G321" s="4" t="s">
        <v>23</v>
      </c>
      <c r="H321" s="4">
        <v>12868</v>
      </c>
      <c r="I321" s="4">
        <v>80</v>
      </c>
      <c r="J321" s="4">
        <v>6472</v>
      </c>
      <c r="K321" s="4">
        <v>11922</v>
      </c>
      <c r="L321" s="4">
        <v>6</v>
      </c>
      <c r="M321" s="4">
        <v>3137.143043</v>
      </c>
      <c r="N321" s="4"/>
      <c r="O321" s="4"/>
      <c r="P321" s="4"/>
    </row>
    <row r="322" spans="1:16">
      <c r="A322" s="4" t="s">
        <v>508</v>
      </c>
      <c r="B322" s="4"/>
      <c r="C322" s="4" t="s">
        <v>13</v>
      </c>
      <c r="D322" s="4" t="s">
        <v>25</v>
      </c>
      <c r="E322" s="6" t="s">
        <v>507</v>
      </c>
      <c r="F322" s="4" t="s">
        <v>16</v>
      </c>
      <c r="G322" s="4" t="s">
        <v>23</v>
      </c>
      <c r="H322" s="4">
        <v>9059</v>
      </c>
      <c r="I322" s="4">
        <v>22</v>
      </c>
      <c r="J322" s="4">
        <v>589</v>
      </c>
      <c r="K322" s="4">
        <v>7480</v>
      </c>
      <c r="L322" s="4">
        <v>4</v>
      </c>
      <c r="M322" s="4">
        <v>1908.5261170000001</v>
      </c>
      <c r="N322" s="4"/>
      <c r="O322" s="4"/>
      <c r="P322" s="4"/>
    </row>
    <row r="323" spans="1:16">
      <c r="A323" s="4" t="s">
        <v>509</v>
      </c>
      <c r="B323" s="4"/>
      <c r="C323" s="4" t="s">
        <v>19</v>
      </c>
      <c r="D323" s="4" t="s">
        <v>41</v>
      </c>
      <c r="E323" s="6" t="s">
        <v>507</v>
      </c>
      <c r="F323" s="4" t="s">
        <v>189</v>
      </c>
      <c r="G323" s="4" t="s">
        <v>47</v>
      </c>
      <c r="H323" s="4">
        <v>15904</v>
      </c>
      <c r="I323" s="4">
        <v>190</v>
      </c>
      <c r="J323" s="4">
        <v>7523</v>
      </c>
      <c r="K323" s="4">
        <v>14815</v>
      </c>
      <c r="L323" s="4">
        <v>2</v>
      </c>
      <c r="M323" s="4">
        <v>1825.7257079999999</v>
      </c>
      <c r="N323" s="4"/>
      <c r="O323" s="4"/>
      <c r="P323" s="4"/>
    </row>
    <row r="324" spans="1:16">
      <c r="A324" s="4" t="s">
        <v>510</v>
      </c>
      <c r="B324" s="4"/>
      <c r="C324" s="4" t="s">
        <v>29</v>
      </c>
      <c r="D324" s="4" t="s">
        <v>32</v>
      </c>
      <c r="E324" s="6" t="s">
        <v>511</v>
      </c>
      <c r="F324" s="4" t="s">
        <v>16</v>
      </c>
      <c r="G324" s="4" t="s">
        <v>23</v>
      </c>
      <c r="H324" s="4">
        <v>7822</v>
      </c>
      <c r="I324" s="4">
        <v>25</v>
      </c>
      <c r="J324" s="4">
        <v>3786</v>
      </c>
      <c r="K324" s="4">
        <v>7232</v>
      </c>
      <c r="L324" s="4">
        <v>13</v>
      </c>
      <c r="M324" s="4">
        <v>6781.8216469999998</v>
      </c>
      <c r="N324" s="4"/>
      <c r="O324" s="4"/>
      <c r="P324" s="4"/>
    </row>
    <row r="325" spans="1:16">
      <c r="A325" s="4" t="s">
        <v>512</v>
      </c>
      <c r="B325" s="4"/>
      <c r="C325" s="4" t="s">
        <v>38</v>
      </c>
      <c r="D325" s="4" t="s">
        <v>168</v>
      </c>
      <c r="E325" s="6" t="s">
        <v>511</v>
      </c>
      <c r="F325" s="4" t="s">
        <v>22</v>
      </c>
      <c r="G325" s="4" t="s">
        <v>23</v>
      </c>
      <c r="H325" s="4">
        <v>12214</v>
      </c>
      <c r="I325" s="4">
        <v>50</v>
      </c>
      <c r="J325" s="4">
        <v>5376</v>
      </c>
      <c r="K325" s="4">
        <v>11490</v>
      </c>
      <c r="L325" s="4">
        <v>7</v>
      </c>
      <c r="M325" s="4">
        <v>5616.3094019999999</v>
      </c>
      <c r="N325" s="4"/>
      <c r="O325" s="4"/>
      <c r="P325" s="4"/>
    </row>
    <row r="326" spans="1:16">
      <c r="A326" s="4" t="s">
        <v>513</v>
      </c>
      <c r="B326" s="4"/>
      <c r="C326" s="4" t="s">
        <v>13</v>
      </c>
      <c r="D326" s="4" t="s">
        <v>50</v>
      </c>
      <c r="E326" s="6" t="s">
        <v>514</v>
      </c>
      <c r="F326" s="4" t="s">
        <v>27</v>
      </c>
      <c r="G326" s="4" t="s">
        <v>47</v>
      </c>
      <c r="H326" s="4">
        <v>141165</v>
      </c>
      <c r="I326" s="4">
        <v>250</v>
      </c>
      <c r="J326" s="4">
        <v>102776</v>
      </c>
      <c r="K326" s="4">
        <v>128004</v>
      </c>
      <c r="L326" s="4">
        <v>28</v>
      </c>
      <c r="M326" s="4">
        <v>7222.2114080000001</v>
      </c>
      <c r="N326" s="4"/>
      <c r="O326" s="4"/>
      <c r="P326" s="4"/>
    </row>
    <row r="327" spans="1:16">
      <c r="A327" s="4" t="s">
        <v>515</v>
      </c>
      <c r="B327" s="4"/>
      <c r="C327" s="4" t="s">
        <v>29</v>
      </c>
      <c r="D327" s="4" t="s">
        <v>32</v>
      </c>
      <c r="E327" s="6" t="s">
        <v>514</v>
      </c>
      <c r="F327" s="4" t="s">
        <v>27</v>
      </c>
      <c r="G327" s="4" t="s">
        <v>23</v>
      </c>
      <c r="H327" s="4">
        <v>7514</v>
      </c>
      <c r="I327" s="4">
        <v>20</v>
      </c>
      <c r="J327" s="4">
        <v>2646</v>
      </c>
      <c r="K327" s="4">
        <v>3373</v>
      </c>
      <c r="L327" s="4">
        <v>3</v>
      </c>
      <c r="M327" s="4">
        <v>6756.2951789999997</v>
      </c>
      <c r="N327" s="4"/>
      <c r="O327" s="4"/>
      <c r="P327" s="4"/>
    </row>
    <row r="328" spans="1:16">
      <c r="A328" s="4" t="s">
        <v>516</v>
      </c>
      <c r="B328" s="4"/>
      <c r="C328" s="4" t="s">
        <v>19</v>
      </c>
      <c r="D328" s="4" t="s">
        <v>30</v>
      </c>
      <c r="E328" s="6" t="s">
        <v>514</v>
      </c>
      <c r="F328" s="4" t="s">
        <v>27</v>
      </c>
      <c r="G328" s="4" t="s">
        <v>47</v>
      </c>
      <c r="H328" s="4">
        <v>30460</v>
      </c>
      <c r="I328" s="4">
        <v>95</v>
      </c>
      <c r="J328" s="4">
        <v>21830</v>
      </c>
      <c r="K328" s="4">
        <v>27750</v>
      </c>
      <c r="L328" s="4">
        <v>25</v>
      </c>
      <c r="M328" s="4">
        <v>6643.9665420000001</v>
      </c>
      <c r="N328" s="4"/>
      <c r="O328" s="4"/>
      <c r="P328" s="4"/>
    </row>
    <row r="329" spans="1:16">
      <c r="A329" s="4" t="s">
        <v>517</v>
      </c>
      <c r="B329" s="4"/>
      <c r="C329" s="4" t="s">
        <v>29</v>
      </c>
      <c r="D329" s="4" t="s">
        <v>32</v>
      </c>
      <c r="E329" s="6" t="s">
        <v>514</v>
      </c>
      <c r="F329" s="4" t="s">
        <v>27</v>
      </c>
      <c r="G329" s="4" t="s">
        <v>23</v>
      </c>
      <c r="H329" s="4">
        <v>14083</v>
      </c>
      <c r="I329" s="4">
        <v>97</v>
      </c>
      <c r="J329" s="4">
        <v>9945</v>
      </c>
      <c r="K329" s="4">
        <v>12878</v>
      </c>
      <c r="L329" s="4">
        <v>11</v>
      </c>
      <c r="M329" s="4">
        <v>5979.67</v>
      </c>
      <c r="N329" s="4"/>
      <c r="O329" s="4"/>
      <c r="P329" s="4"/>
    </row>
    <row r="330" spans="1:16">
      <c r="A330" s="4" t="s">
        <v>518</v>
      </c>
      <c r="B330" s="4"/>
      <c r="C330" s="4" t="s">
        <v>38</v>
      </c>
      <c r="D330" s="4" t="s">
        <v>32</v>
      </c>
      <c r="E330" s="6" t="s">
        <v>514</v>
      </c>
      <c r="F330" s="4" t="s">
        <v>16</v>
      </c>
      <c r="G330" s="4" t="s">
        <v>23</v>
      </c>
      <c r="H330" s="4">
        <v>100058</v>
      </c>
      <c r="I330" s="4">
        <v>435</v>
      </c>
      <c r="J330" s="4">
        <v>73422</v>
      </c>
      <c r="K330" s="4">
        <v>91976</v>
      </c>
      <c r="L330" s="4">
        <v>8</v>
      </c>
      <c r="M330" s="4">
        <v>5831.2257929999996</v>
      </c>
      <c r="N330" s="4"/>
      <c r="O330" s="4"/>
      <c r="P330" s="4"/>
    </row>
    <row r="331" spans="1:16">
      <c r="A331" s="4" t="s">
        <v>519</v>
      </c>
      <c r="B331" s="4"/>
      <c r="C331" s="4" t="s">
        <v>13</v>
      </c>
      <c r="D331" s="4" t="s">
        <v>73</v>
      </c>
      <c r="E331" s="6" t="s">
        <v>514</v>
      </c>
      <c r="F331" s="4" t="s">
        <v>16</v>
      </c>
      <c r="G331" s="4" t="s">
        <v>47</v>
      </c>
      <c r="H331" s="4">
        <v>83854</v>
      </c>
      <c r="I331" s="4">
        <v>197</v>
      </c>
      <c r="J331" s="4">
        <v>60626</v>
      </c>
      <c r="K331" s="4">
        <v>76071</v>
      </c>
      <c r="L331" s="4">
        <v>15</v>
      </c>
      <c r="M331" s="4">
        <v>5783.843758</v>
      </c>
      <c r="N331" s="4"/>
      <c r="O331" s="4"/>
      <c r="P331" s="4"/>
    </row>
    <row r="332" spans="1:16">
      <c r="A332" s="4" t="s">
        <v>520</v>
      </c>
      <c r="B332" s="4"/>
      <c r="C332" s="4" t="s">
        <v>13</v>
      </c>
      <c r="D332" s="4" t="s">
        <v>14</v>
      </c>
      <c r="E332" s="6" t="s">
        <v>514</v>
      </c>
      <c r="F332" s="4" t="s">
        <v>16</v>
      </c>
      <c r="G332" s="4" t="s">
        <v>23</v>
      </c>
      <c r="H332" s="4">
        <v>103665</v>
      </c>
      <c r="I332" s="4">
        <v>270</v>
      </c>
      <c r="J332" s="4">
        <v>77283</v>
      </c>
      <c r="K332" s="4">
        <v>94019</v>
      </c>
      <c r="L332" s="4">
        <v>4</v>
      </c>
      <c r="M332" s="4">
        <v>5284.6855649999998</v>
      </c>
      <c r="N332" s="4"/>
      <c r="O332" s="4"/>
      <c r="P332" s="4"/>
    </row>
    <row r="333" spans="1:16">
      <c r="A333" s="4" t="s">
        <v>521</v>
      </c>
      <c r="B333" s="4"/>
      <c r="C333" s="4" t="s">
        <v>19</v>
      </c>
      <c r="D333" s="4" t="s">
        <v>32</v>
      </c>
      <c r="E333" s="6" t="s">
        <v>514</v>
      </c>
      <c r="F333" s="4" t="s">
        <v>16</v>
      </c>
      <c r="G333" s="4" t="s">
        <v>47</v>
      </c>
      <c r="H333" s="4">
        <v>25889</v>
      </c>
      <c r="I333" s="4">
        <v>110</v>
      </c>
      <c r="J333" s="4">
        <v>18382</v>
      </c>
      <c r="K333" s="4">
        <v>23328</v>
      </c>
      <c r="L333" s="4">
        <v>15</v>
      </c>
      <c r="M333" s="4">
        <v>4977.7847940000001</v>
      </c>
      <c r="N333" s="4"/>
      <c r="O333" s="4"/>
      <c r="P333" s="4"/>
    </row>
    <row r="334" spans="1:16">
      <c r="A334" s="4" t="s">
        <v>522</v>
      </c>
      <c r="B334" s="4"/>
      <c r="C334" s="4" t="s">
        <v>38</v>
      </c>
      <c r="D334" s="4" t="s">
        <v>20</v>
      </c>
      <c r="E334" s="6" t="s">
        <v>514</v>
      </c>
      <c r="F334" s="4" t="s">
        <v>16</v>
      </c>
      <c r="G334" s="4" t="s">
        <v>23</v>
      </c>
      <c r="H334" s="4">
        <v>39844</v>
      </c>
      <c r="I334" s="4">
        <v>101</v>
      </c>
      <c r="J334" s="4">
        <v>28001</v>
      </c>
      <c r="K334" s="4">
        <v>36335</v>
      </c>
      <c r="L334" s="4">
        <v>3</v>
      </c>
      <c r="M334" s="4">
        <v>4439.368082</v>
      </c>
      <c r="N334" s="4"/>
      <c r="O334" s="4"/>
      <c r="P334" s="4"/>
    </row>
    <row r="335" spans="1:16">
      <c r="A335" s="4" t="s">
        <v>523</v>
      </c>
      <c r="B335" s="4"/>
      <c r="C335" s="4" t="s">
        <v>19</v>
      </c>
      <c r="D335" s="4" t="s">
        <v>14</v>
      </c>
      <c r="E335" s="6" t="s">
        <v>514</v>
      </c>
      <c r="F335" s="4" t="s">
        <v>16</v>
      </c>
      <c r="G335" s="4" t="s">
        <v>23</v>
      </c>
      <c r="H335" s="4">
        <v>224359</v>
      </c>
      <c r="I335" s="4">
        <v>480</v>
      </c>
      <c r="J335" s="4">
        <v>163149</v>
      </c>
      <c r="K335" s="4">
        <v>200859</v>
      </c>
      <c r="L335" s="4">
        <v>5</v>
      </c>
      <c r="M335" s="4">
        <v>4196.9367769999999</v>
      </c>
      <c r="N335" s="4"/>
      <c r="O335" s="4"/>
      <c r="P335" s="4"/>
    </row>
    <row r="336" spans="1:16">
      <c r="A336" s="4" t="s">
        <v>524</v>
      </c>
      <c r="B336" s="4"/>
      <c r="C336" s="4" t="s">
        <v>13</v>
      </c>
      <c r="D336" s="4" t="s">
        <v>236</v>
      </c>
      <c r="E336" s="6" t="s">
        <v>514</v>
      </c>
      <c r="F336" s="4" t="s">
        <v>16</v>
      </c>
      <c r="G336" s="4" t="s">
        <v>23</v>
      </c>
      <c r="H336" s="4">
        <v>15399</v>
      </c>
      <c r="I336" s="4">
        <v>35</v>
      </c>
      <c r="J336" s="4">
        <v>3398</v>
      </c>
      <c r="K336" s="4">
        <v>4324</v>
      </c>
      <c r="L336" s="4">
        <v>3</v>
      </c>
      <c r="M336" s="4">
        <v>3434.7311530000002</v>
      </c>
      <c r="N336" s="4"/>
      <c r="O336" s="4"/>
      <c r="P336" s="4"/>
    </row>
    <row r="337" spans="1:16">
      <c r="A337" s="4" t="s">
        <v>525</v>
      </c>
      <c r="B337" s="4"/>
      <c r="C337" s="4" t="s">
        <v>13</v>
      </c>
      <c r="D337" s="4" t="s">
        <v>14</v>
      </c>
      <c r="E337" s="6" t="s">
        <v>514</v>
      </c>
      <c r="F337" s="4" t="s">
        <v>16</v>
      </c>
      <c r="G337" s="4" t="s">
        <v>23</v>
      </c>
      <c r="H337" s="4">
        <v>136733</v>
      </c>
      <c r="I337" s="4">
        <v>110</v>
      </c>
      <c r="J337" s="4">
        <v>102728</v>
      </c>
      <c r="K337" s="4">
        <v>127130</v>
      </c>
      <c r="L337" s="4">
        <v>4</v>
      </c>
      <c r="M337" s="4">
        <v>1946.0504470000001</v>
      </c>
      <c r="N337" s="4"/>
      <c r="O337" s="4"/>
      <c r="P337" s="4"/>
    </row>
    <row r="338" spans="1:16">
      <c r="A338" s="4" t="s">
        <v>526</v>
      </c>
      <c r="B338" s="4"/>
      <c r="C338" s="4" t="s">
        <v>29</v>
      </c>
      <c r="D338" s="4" t="s">
        <v>527</v>
      </c>
      <c r="E338" s="6" t="s">
        <v>514</v>
      </c>
      <c r="F338" s="4" t="s">
        <v>123</v>
      </c>
      <c r="G338" s="4" t="s">
        <v>23</v>
      </c>
      <c r="H338" s="4">
        <v>198754</v>
      </c>
      <c r="I338" s="4">
        <v>480</v>
      </c>
      <c r="J338" s="4">
        <v>137649</v>
      </c>
      <c r="K338" s="4">
        <v>178415</v>
      </c>
      <c r="L338" s="4">
        <v>4</v>
      </c>
      <c r="M338" s="4">
        <v>1803.0814969999999</v>
      </c>
      <c r="N338" s="4"/>
      <c r="O338" s="4"/>
      <c r="P338" s="4"/>
    </row>
    <row r="339" spans="1:16">
      <c r="A339" s="4" t="s">
        <v>528</v>
      </c>
      <c r="B339" s="4"/>
      <c r="C339" s="4" t="s">
        <v>13</v>
      </c>
      <c r="D339" s="4" t="s">
        <v>79</v>
      </c>
      <c r="E339" s="6" t="s">
        <v>514</v>
      </c>
      <c r="F339" s="4" t="s">
        <v>123</v>
      </c>
      <c r="G339" s="4" t="s">
        <v>23</v>
      </c>
      <c r="H339" s="4">
        <v>15033</v>
      </c>
      <c r="I339" s="4">
        <v>76</v>
      </c>
      <c r="J339" s="4">
        <v>5495</v>
      </c>
      <c r="K339" s="4">
        <v>7050</v>
      </c>
      <c r="L339" s="4">
        <v>3</v>
      </c>
      <c r="M339" s="4">
        <v>1650.7230099999999</v>
      </c>
      <c r="N339" s="4"/>
      <c r="O339" s="4"/>
      <c r="P339" s="4"/>
    </row>
    <row r="340" spans="1:16">
      <c r="A340" s="4" t="s">
        <v>529</v>
      </c>
      <c r="B340" s="4"/>
      <c r="C340" s="4" t="s">
        <v>13</v>
      </c>
      <c r="D340" s="4" t="s">
        <v>73</v>
      </c>
      <c r="E340" s="6" t="s">
        <v>514</v>
      </c>
      <c r="F340" s="4" t="s">
        <v>42</v>
      </c>
      <c r="G340" s="4" t="s">
        <v>23</v>
      </c>
      <c r="H340" s="4">
        <v>92806</v>
      </c>
      <c r="I340" s="4">
        <v>212</v>
      </c>
      <c r="J340" s="4">
        <v>67534</v>
      </c>
      <c r="K340" s="4">
        <v>85013</v>
      </c>
      <c r="L340" s="4">
        <v>11</v>
      </c>
      <c r="M340" s="4">
        <v>1579.379602</v>
      </c>
      <c r="N340" s="4"/>
      <c r="O340" s="4"/>
      <c r="P340" s="4"/>
    </row>
    <row r="341" spans="1:16">
      <c r="A341" s="4" t="s">
        <v>530</v>
      </c>
      <c r="B341" s="4"/>
      <c r="C341" s="4" t="s">
        <v>13</v>
      </c>
      <c r="D341" s="4" t="s">
        <v>25</v>
      </c>
      <c r="E341" s="6" t="s">
        <v>514</v>
      </c>
      <c r="F341" s="4" t="s">
        <v>42</v>
      </c>
      <c r="G341" s="4" t="s">
        <v>23</v>
      </c>
      <c r="H341" s="4">
        <v>186702</v>
      </c>
      <c r="I341" s="4">
        <v>370</v>
      </c>
      <c r="J341" s="4">
        <v>132038</v>
      </c>
      <c r="K341" s="4">
        <v>167406</v>
      </c>
      <c r="L341" s="4">
        <v>4</v>
      </c>
      <c r="M341" s="4">
        <v>1568.7360200000001</v>
      </c>
      <c r="N341" s="4"/>
      <c r="O341" s="4"/>
      <c r="P341" s="4"/>
    </row>
    <row r="342" spans="1:16">
      <c r="A342" s="4" t="s">
        <v>531</v>
      </c>
      <c r="B342" s="4"/>
      <c r="C342" s="4" t="s">
        <v>19</v>
      </c>
      <c r="D342" s="4" t="s">
        <v>25</v>
      </c>
      <c r="E342" s="6" t="s">
        <v>514</v>
      </c>
      <c r="F342" s="4" t="s">
        <v>22</v>
      </c>
      <c r="G342" s="4" t="s">
        <v>23</v>
      </c>
      <c r="H342" s="4">
        <v>69136</v>
      </c>
      <c r="I342" s="4">
        <v>190</v>
      </c>
      <c r="J342" s="4">
        <v>40571</v>
      </c>
      <c r="K342" s="4">
        <v>63614</v>
      </c>
      <c r="L342" s="4">
        <v>3</v>
      </c>
      <c r="M342" s="4">
        <v>1507.9468509999999</v>
      </c>
      <c r="N342" s="4"/>
      <c r="O342" s="4"/>
      <c r="P342" s="4"/>
    </row>
    <row r="343" spans="1:16">
      <c r="A343" s="4" t="s">
        <v>532</v>
      </c>
      <c r="B343" s="4"/>
      <c r="C343" s="4" t="s">
        <v>38</v>
      </c>
      <c r="D343" s="4" t="s">
        <v>90</v>
      </c>
      <c r="E343" s="6" t="s">
        <v>514</v>
      </c>
      <c r="F343" s="4" t="s">
        <v>22</v>
      </c>
      <c r="G343" s="4" t="s">
        <v>47</v>
      </c>
      <c r="H343" s="4">
        <v>32173</v>
      </c>
      <c r="I343" s="4">
        <v>104</v>
      </c>
      <c r="J343" s="4">
        <v>24427</v>
      </c>
      <c r="K343" s="4">
        <v>30084</v>
      </c>
      <c r="L343" s="4">
        <v>11</v>
      </c>
      <c r="M343" s="4">
        <v>1498.2915399999999</v>
      </c>
      <c r="N343" s="4"/>
      <c r="O343" s="4"/>
      <c r="P343" s="4"/>
    </row>
    <row r="344" spans="1:16">
      <c r="A344" s="4" t="s">
        <v>533</v>
      </c>
      <c r="B344" s="4"/>
      <c r="C344" s="4" t="s">
        <v>19</v>
      </c>
      <c r="D344" s="4" t="s">
        <v>20</v>
      </c>
      <c r="E344" s="6" t="s">
        <v>514</v>
      </c>
      <c r="F344" s="4" t="s">
        <v>130</v>
      </c>
      <c r="G344" s="4" t="s">
        <v>23</v>
      </c>
      <c r="H344" s="4">
        <v>88819</v>
      </c>
      <c r="I344" s="4">
        <v>200</v>
      </c>
      <c r="J344" s="4">
        <v>65488</v>
      </c>
      <c r="K344" s="4">
        <v>80451</v>
      </c>
      <c r="L344" s="4">
        <v>6</v>
      </c>
      <c r="M344" s="4">
        <v>1442.2279900000001</v>
      </c>
      <c r="N344" s="4"/>
      <c r="O344" s="4"/>
      <c r="P344" s="4"/>
    </row>
    <row r="345" spans="1:16">
      <c r="A345" s="4" t="s">
        <v>534</v>
      </c>
      <c r="B345" s="4"/>
      <c r="C345" s="4" t="s">
        <v>38</v>
      </c>
      <c r="D345" s="4" t="s">
        <v>32</v>
      </c>
      <c r="E345" s="6" t="s">
        <v>535</v>
      </c>
      <c r="F345" s="4" t="s">
        <v>27</v>
      </c>
      <c r="G345" s="4" t="s">
        <v>23</v>
      </c>
      <c r="H345" s="4">
        <v>1323451</v>
      </c>
      <c r="I345" s="4">
        <v>3414</v>
      </c>
      <c r="J345" s="4">
        <v>737990</v>
      </c>
      <c r="K345" s="4">
        <v>1177859</v>
      </c>
      <c r="L345" s="4">
        <v>123</v>
      </c>
      <c r="M345" s="4">
        <v>8187.1145409999999</v>
      </c>
      <c r="N345" s="4"/>
      <c r="O345" s="4"/>
      <c r="P345" s="4"/>
    </row>
    <row r="346" spans="1:16">
      <c r="A346" s="4" t="s">
        <v>536</v>
      </c>
      <c r="B346" s="4"/>
      <c r="C346" s="4" t="s">
        <v>38</v>
      </c>
      <c r="D346" s="4" t="s">
        <v>32</v>
      </c>
      <c r="E346" s="6" t="s">
        <v>535</v>
      </c>
      <c r="F346" s="4" t="s">
        <v>27</v>
      </c>
      <c r="G346" s="4" t="s">
        <v>23</v>
      </c>
      <c r="H346" s="4">
        <v>728841</v>
      </c>
      <c r="I346" s="4">
        <v>2174</v>
      </c>
      <c r="J346" s="4">
        <v>424340</v>
      </c>
      <c r="K346" s="4">
        <v>634059</v>
      </c>
      <c r="L346" s="4">
        <v>37</v>
      </c>
      <c r="M346" s="4">
        <v>8054.1413679999996</v>
      </c>
      <c r="N346" s="4"/>
      <c r="O346" s="4"/>
      <c r="P346" s="4"/>
    </row>
    <row r="347" spans="1:16">
      <c r="A347" s="4" t="s">
        <v>537</v>
      </c>
      <c r="B347" s="4"/>
      <c r="C347" s="4" t="s">
        <v>29</v>
      </c>
      <c r="D347" s="4" t="s">
        <v>73</v>
      </c>
      <c r="E347" s="6" t="s">
        <v>535</v>
      </c>
      <c r="F347" s="4" t="s">
        <v>27</v>
      </c>
      <c r="G347" s="4" t="s">
        <v>23</v>
      </c>
      <c r="H347" s="4">
        <v>1010148</v>
      </c>
      <c r="I347" s="4">
        <v>2874</v>
      </c>
      <c r="J347" s="4">
        <v>699834</v>
      </c>
      <c r="K347" s="4">
        <v>955905</v>
      </c>
      <c r="L347" s="4">
        <v>31</v>
      </c>
      <c r="M347" s="4">
        <v>7788.7016210000002</v>
      </c>
      <c r="N347" s="4"/>
      <c r="O347" s="4"/>
      <c r="P347" s="4"/>
    </row>
    <row r="348" spans="1:16">
      <c r="A348" s="4" t="s">
        <v>538</v>
      </c>
      <c r="B348" s="4"/>
      <c r="C348" s="4" t="s">
        <v>38</v>
      </c>
      <c r="D348" s="4" t="s">
        <v>73</v>
      </c>
      <c r="E348" s="6" t="s">
        <v>535</v>
      </c>
      <c r="F348" s="4" t="s">
        <v>16</v>
      </c>
      <c r="G348" s="4" t="s">
        <v>23</v>
      </c>
      <c r="H348" s="4">
        <v>1956642</v>
      </c>
      <c r="I348" s="4">
        <v>4563</v>
      </c>
      <c r="J348" s="4">
        <v>981461</v>
      </c>
      <c r="K348" s="4">
        <v>1731673</v>
      </c>
      <c r="L348" s="4">
        <v>106</v>
      </c>
      <c r="M348" s="4">
        <v>7730.240616</v>
      </c>
      <c r="N348" s="4"/>
      <c r="O348" s="4"/>
      <c r="P348" s="4"/>
    </row>
    <row r="349" spans="1:16">
      <c r="A349" s="4" t="s">
        <v>539</v>
      </c>
      <c r="B349" s="4"/>
      <c r="C349" s="4" t="s">
        <v>29</v>
      </c>
      <c r="D349" s="4" t="s">
        <v>50</v>
      </c>
      <c r="E349" s="6" t="s">
        <v>535</v>
      </c>
      <c r="F349" s="4" t="s">
        <v>16</v>
      </c>
      <c r="G349" s="4" t="s">
        <v>23</v>
      </c>
      <c r="H349" s="4">
        <v>23774</v>
      </c>
      <c r="I349" s="4">
        <v>60</v>
      </c>
      <c r="J349" s="4">
        <v>10735</v>
      </c>
      <c r="K349" s="4">
        <v>21076</v>
      </c>
      <c r="L349" s="4">
        <v>24</v>
      </c>
      <c r="M349" s="4">
        <v>7657.1080339999999</v>
      </c>
      <c r="N349" s="4"/>
      <c r="O349" s="4"/>
      <c r="P349" s="4"/>
    </row>
    <row r="350" spans="1:16">
      <c r="A350" s="4" t="s">
        <v>540</v>
      </c>
      <c r="B350" s="4"/>
      <c r="C350" s="4" t="s">
        <v>29</v>
      </c>
      <c r="D350" s="4" t="s">
        <v>32</v>
      </c>
      <c r="E350" s="6" t="s">
        <v>535</v>
      </c>
      <c r="F350" s="4" t="s">
        <v>16</v>
      </c>
      <c r="G350" s="4" t="s">
        <v>23</v>
      </c>
      <c r="H350" s="4">
        <v>1083050</v>
      </c>
      <c r="I350" s="4">
        <v>3984</v>
      </c>
      <c r="J350" s="4">
        <v>590156</v>
      </c>
      <c r="K350" s="4">
        <v>953556</v>
      </c>
      <c r="L350" s="4">
        <v>19</v>
      </c>
      <c r="M350" s="4">
        <v>7495.749847</v>
      </c>
      <c r="N350" s="4"/>
      <c r="O350" s="4"/>
      <c r="P350" s="4"/>
    </row>
    <row r="351" spans="1:16">
      <c r="A351" s="4" t="s">
        <v>541</v>
      </c>
      <c r="B351" s="4"/>
      <c r="C351" s="4" t="s">
        <v>13</v>
      </c>
      <c r="D351" s="4" t="s">
        <v>73</v>
      </c>
      <c r="E351" s="6" t="s">
        <v>535</v>
      </c>
      <c r="F351" s="4" t="s">
        <v>16</v>
      </c>
      <c r="G351" s="4" t="s">
        <v>23</v>
      </c>
      <c r="H351" s="4">
        <v>184622</v>
      </c>
      <c r="I351" s="4">
        <v>180</v>
      </c>
      <c r="J351" s="4">
        <v>98938</v>
      </c>
      <c r="K351" s="4">
        <v>161848</v>
      </c>
      <c r="L351" s="4">
        <v>13</v>
      </c>
      <c r="M351" s="4">
        <v>7149.8160749999997</v>
      </c>
      <c r="N351" s="4"/>
      <c r="O351" s="4"/>
      <c r="P351" s="4"/>
    </row>
    <row r="352" spans="1:16">
      <c r="A352" s="4" t="s">
        <v>542</v>
      </c>
      <c r="B352" s="4"/>
      <c r="C352" s="4" t="s">
        <v>29</v>
      </c>
      <c r="D352" s="4" t="s">
        <v>32</v>
      </c>
      <c r="E352" s="6" t="s">
        <v>535</v>
      </c>
      <c r="F352" s="4" t="s">
        <v>16</v>
      </c>
      <c r="G352" s="4" t="s">
        <v>23</v>
      </c>
      <c r="H352" s="4">
        <v>742281</v>
      </c>
      <c r="I352" s="4">
        <v>1999</v>
      </c>
      <c r="J352" s="4">
        <v>432673</v>
      </c>
      <c r="K352" s="4">
        <v>642404</v>
      </c>
      <c r="L352" s="4">
        <v>11</v>
      </c>
      <c r="M352" s="4">
        <v>6024.4224869999998</v>
      </c>
      <c r="N352" s="4"/>
      <c r="O352" s="4"/>
      <c r="P352" s="4"/>
    </row>
    <row r="353" spans="1:16">
      <c r="A353" s="4" t="s">
        <v>543</v>
      </c>
      <c r="B353" s="4"/>
      <c r="C353" s="4" t="s">
        <v>13</v>
      </c>
      <c r="D353" s="4" t="s">
        <v>14</v>
      </c>
      <c r="E353" s="6" t="s">
        <v>535</v>
      </c>
      <c r="F353" s="4" t="s">
        <v>16</v>
      </c>
      <c r="G353" s="4" t="s">
        <v>23</v>
      </c>
      <c r="H353" s="4">
        <v>1720462</v>
      </c>
      <c r="I353" s="4">
        <v>4865</v>
      </c>
      <c r="J353" s="4">
        <v>940296</v>
      </c>
      <c r="K353" s="4">
        <v>1516537</v>
      </c>
      <c r="L353" s="4">
        <v>20</v>
      </c>
      <c r="M353" s="4">
        <v>5906.4649669999999</v>
      </c>
      <c r="N353" s="4"/>
      <c r="O353" s="4"/>
      <c r="P353" s="4"/>
    </row>
    <row r="354" spans="1:16">
      <c r="A354" s="4" t="s">
        <v>544</v>
      </c>
      <c r="B354" s="4"/>
      <c r="C354" s="4" t="s">
        <v>13</v>
      </c>
      <c r="D354" s="4" t="s">
        <v>41</v>
      </c>
      <c r="E354" s="6" t="s">
        <v>535</v>
      </c>
      <c r="F354" s="4" t="s">
        <v>16</v>
      </c>
      <c r="G354" s="4" t="s">
        <v>23</v>
      </c>
      <c r="H354" s="4">
        <v>766674</v>
      </c>
      <c r="I354" s="4">
        <v>1984</v>
      </c>
      <c r="J354" s="4">
        <v>344201</v>
      </c>
      <c r="K354" s="4">
        <v>720606</v>
      </c>
      <c r="L354" s="4">
        <v>17</v>
      </c>
      <c r="M354" s="4">
        <v>5816.2346189999998</v>
      </c>
      <c r="N354" s="4"/>
      <c r="O354" s="4"/>
      <c r="P354" s="4"/>
    </row>
    <row r="355" spans="1:16">
      <c r="A355" s="4" t="s">
        <v>545</v>
      </c>
      <c r="B355" s="4"/>
      <c r="C355" s="4" t="s">
        <v>19</v>
      </c>
      <c r="D355" s="4" t="s">
        <v>126</v>
      </c>
      <c r="E355" s="6" t="s">
        <v>535</v>
      </c>
      <c r="F355" s="4" t="s">
        <v>16</v>
      </c>
      <c r="G355" s="4" t="s">
        <v>23</v>
      </c>
      <c r="H355" s="4">
        <v>14730</v>
      </c>
      <c r="I355" s="4">
        <v>86</v>
      </c>
      <c r="J355" s="4">
        <v>6410</v>
      </c>
      <c r="K355" s="4">
        <v>10860</v>
      </c>
      <c r="L355" s="4">
        <v>6</v>
      </c>
      <c r="M355" s="4">
        <v>5287.5675279999996</v>
      </c>
      <c r="N355" s="4"/>
      <c r="O355" s="4"/>
      <c r="P355" s="4"/>
    </row>
    <row r="356" spans="1:16">
      <c r="A356" s="4" t="s">
        <v>546</v>
      </c>
      <c r="B356" s="4"/>
      <c r="C356" s="4" t="s">
        <v>38</v>
      </c>
      <c r="D356" s="4" t="s">
        <v>115</v>
      </c>
      <c r="E356" s="6" t="s">
        <v>535</v>
      </c>
      <c r="F356" s="4" t="s">
        <v>16</v>
      </c>
      <c r="G356" s="4" t="s">
        <v>23</v>
      </c>
      <c r="H356" s="4">
        <v>207685</v>
      </c>
      <c r="I356" s="4">
        <v>512</v>
      </c>
      <c r="J356" s="4">
        <v>20134</v>
      </c>
      <c r="K356" s="4">
        <v>30708</v>
      </c>
      <c r="L356" s="4">
        <v>34</v>
      </c>
      <c r="M356" s="4">
        <v>5239.2047869999997</v>
      </c>
      <c r="N356" s="4"/>
      <c r="O356" s="4"/>
      <c r="P356" s="4"/>
    </row>
    <row r="357" spans="1:16">
      <c r="A357" s="4" t="s">
        <v>547</v>
      </c>
      <c r="B357" s="4"/>
      <c r="C357" s="4" t="s">
        <v>19</v>
      </c>
      <c r="D357" s="4" t="s">
        <v>14</v>
      </c>
      <c r="E357" s="6" t="s">
        <v>535</v>
      </c>
      <c r="F357" s="4" t="s">
        <v>16</v>
      </c>
      <c r="G357" s="4" t="s">
        <v>23</v>
      </c>
      <c r="H357" s="4">
        <v>908899</v>
      </c>
      <c r="I357" s="4">
        <v>1984</v>
      </c>
      <c r="J357" s="4">
        <v>644697</v>
      </c>
      <c r="K357" s="4">
        <v>853964</v>
      </c>
      <c r="L357" s="4">
        <v>32</v>
      </c>
      <c r="M357" s="4">
        <v>5181.087383</v>
      </c>
      <c r="N357" s="4"/>
      <c r="O357" s="4"/>
      <c r="P357" s="4"/>
    </row>
    <row r="358" spans="1:16">
      <c r="A358" s="4" t="s">
        <v>548</v>
      </c>
      <c r="B358" s="4"/>
      <c r="C358" s="4" t="s">
        <v>29</v>
      </c>
      <c r="D358" s="4" t="s">
        <v>32</v>
      </c>
      <c r="E358" s="6" t="s">
        <v>535</v>
      </c>
      <c r="F358" s="4" t="s">
        <v>16</v>
      </c>
      <c r="G358" s="4" t="s">
        <v>23</v>
      </c>
      <c r="H358" s="4">
        <v>470192</v>
      </c>
      <c r="I358" s="4">
        <v>940</v>
      </c>
      <c r="J358" s="4">
        <v>336480</v>
      </c>
      <c r="K358" s="4">
        <v>443202</v>
      </c>
      <c r="L358" s="4">
        <v>3</v>
      </c>
      <c r="M358" s="4">
        <v>4963.9662509999998</v>
      </c>
      <c r="N358" s="4"/>
      <c r="O358" s="4"/>
      <c r="P358" s="4"/>
    </row>
    <row r="359" spans="1:16">
      <c r="A359" s="4" t="s">
        <v>549</v>
      </c>
      <c r="B359" s="4"/>
      <c r="C359" s="4" t="s">
        <v>29</v>
      </c>
      <c r="D359" s="4" t="s">
        <v>73</v>
      </c>
      <c r="E359" s="6" t="s">
        <v>535</v>
      </c>
      <c r="F359" s="4" t="s">
        <v>123</v>
      </c>
      <c r="G359" s="4" t="s">
        <v>23</v>
      </c>
      <c r="H359" s="4">
        <v>65257</v>
      </c>
      <c r="I359" s="4">
        <v>201</v>
      </c>
      <c r="J359" s="4">
        <v>12749</v>
      </c>
      <c r="K359" s="4">
        <v>19274</v>
      </c>
      <c r="L359" s="4">
        <v>3</v>
      </c>
      <c r="M359" s="4">
        <v>2468.1358369999998</v>
      </c>
      <c r="N359" s="4"/>
      <c r="O359" s="4"/>
      <c r="P359" s="4"/>
    </row>
    <row r="360" spans="1:16">
      <c r="A360" s="4" t="s">
        <v>550</v>
      </c>
      <c r="B360" s="4"/>
      <c r="C360" s="4" t="s">
        <v>19</v>
      </c>
      <c r="D360" s="4" t="s">
        <v>61</v>
      </c>
      <c r="E360" s="6" t="s">
        <v>535</v>
      </c>
      <c r="F360" s="4" t="s">
        <v>42</v>
      </c>
      <c r="G360" s="4" t="s">
        <v>23</v>
      </c>
      <c r="H360" s="4">
        <v>31003</v>
      </c>
      <c r="I360" s="4">
        <v>87</v>
      </c>
      <c r="J360" s="4">
        <v>12591</v>
      </c>
      <c r="K360" s="4">
        <v>22656</v>
      </c>
      <c r="L360" s="4">
        <v>8</v>
      </c>
      <c r="M360" s="4">
        <v>2294.0037779999998</v>
      </c>
      <c r="N360" s="4"/>
      <c r="O360" s="4"/>
      <c r="P360" s="4"/>
    </row>
    <row r="361" spans="1:16">
      <c r="A361" s="4" t="s">
        <v>551</v>
      </c>
      <c r="B361" s="4"/>
      <c r="C361" s="4" t="s">
        <v>29</v>
      </c>
      <c r="D361" s="4" t="s">
        <v>50</v>
      </c>
      <c r="E361" s="6" t="s">
        <v>535</v>
      </c>
      <c r="F361" s="4" t="s">
        <v>42</v>
      </c>
      <c r="G361" s="4" t="s">
        <v>23</v>
      </c>
      <c r="H361" s="4">
        <v>12988</v>
      </c>
      <c r="I361" s="4">
        <v>69</v>
      </c>
      <c r="J361" s="4">
        <v>6514</v>
      </c>
      <c r="K361" s="4">
        <v>9378</v>
      </c>
      <c r="L361" s="4">
        <v>4</v>
      </c>
      <c r="M361" s="4">
        <v>2236.485099</v>
      </c>
      <c r="N361" s="4"/>
      <c r="O361" s="4"/>
      <c r="P361" s="4"/>
    </row>
    <row r="362" spans="1:16">
      <c r="A362" s="4" t="s">
        <v>552</v>
      </c>
      <c r="B362" s="4"/>
      <c r="C362" s="4" t="s">
        <v>19</v>
      </c>
      <c r="D362" s="4" t="s">
        <v>32</v>
      </c>
      <c r="E362" s="6" t="s">
        <v>535</v>
      </c>
      <c r="F362" s="4" t="s">
        <v>22</v>
      </c>
      <c r="G362" s="4" t="s">
        <v>23</v>
      </c>
      <c r="H362" s="4">
        <v>562103</v>
      </c>
      <c r="I362" s="4">
        <v>1450</v>
      </c>
      <c r="J362" s="4">
        <v>340616</v>
      </c>
      <c r="K362" s="4">
        <v>488921</v>
      </c>
      <c r="L362" s="4">
        <v>8</v>
      </c>
      <c r="M362" s="4">
        <v>1733.8301719999999</v>
      </c>
      <c r="N362" s="4"/>
      <c r="O362" s="4"/>
      <c r="P362" s="4"/>
    </row>
    <row r="363" spans="1:16">
      <c r="A363" s="4" t="s">
        <v>553</v>
      </c>
      <c r="B363" s="4"/>
      <c r="C363" s="4" t="s">
        <v>19</v>
      </c>
      <c r="D363" s="4" t="s">
        <v>25</v>
      </c>
      <c r="E363" s="6" t="s">
        <v>535</v>
      </c>
      <c r="F363" s="4" t="s">
        <v>22</v>
      </c>
      <c r="G363" s="4" t="s">
        <v>23</v>
      </c>
      <c r="H363" s="4">
        <v>780475</v>
      </c>
      <c r="I363" s="4">
        <v>2186</v>
      </c>
      <c r="J363" s="4">
        <v>453974</v>
      </c>
      <c r="K363" s="4">
        <v>691696</v>
      </c>
      <c r="L363" s="4">
        <v>11</v>
      </c>
      <c r="M363" s="4">
        <v>1726.2494569999999</v>
      </c>
      <c r="N363" s="4"/>
      <c r="O363" s="4"/>
      <c r="P363" s="4"/>
    </row>
    <row r="364" spans="1:16">
      <c r="A364" s="4" t="s">
        <v>554</v>
      </c>
      <c r="B364" s="4"/>
      <c r="C364" s="4" t="s">
        <v>13</v>
      </c>
      <c r="D364" s="4" t="s">
        <v>73</v>
      </c>
      <c r="E364" s="6" t="s">
        <v>535</v>
      </c>
      <c r="F364" s="4" t="s">
        <v>22</v>
      </c>
      <c r="G364" s="4" t="s">
        <v>23</v>
      </c>
      <c r="H364" s="4">
        <v>7540</v>
      </c>
      <c r="I364" s="4">
        <v>10</v>
      </c>
      <c r="J364" s="4">
        <v>1475</v>
      </c>
      <c r="K364" s="4">
        <v>2054</v>
      </c>
      <c r="L364" s="4">
        <v>1</v>
      </c>
      <c r="M364" s="4">
        <v>1713.978863</v>
      </c>
      <c r="N364" s="4"/>
      <c r="O364" s="4"/>
      <c r="P364" s="4"/>
    </row>
    <row r="365" spans="1:16">
      <c r="A365" s="4" t="s">
        <v>555</v>
      </c>
      <c r="B365" s="4"/>
      <c r="C365" s="4" t="s">
        <v>19</v>
      </c>
      <c r="D365" s="4" t="s">
        <v>35</v>
      </c>
      <c r="E365" s="6" t="s">
        <v>535</v>
      </c>
      <c r="F365" s="4" t="s">
        <v>22</v>
      </c>
      <c r="G365" s="4" t="s">
        <v>23</v>
      </c>
      <c r="H365" s="4">
        <v>482834</v>
      </c>
      <c r="I365" s="4">
        <v>1269</v>
      </c>
      <c r="J365" s="4">
        <v>292059</v>
      </c>
      <c r="K365" s="4">
        <v>428761</v>
      </c>
      <c r="L365" s="4">
        <v>7</v>
      </c>
      <c r="M365" s="4">
        <v>1594.463397</v>
      </c>
      <c r="N365" s="4"/>
      <c r="O365" s="4"/>
      <c r="P365" s="4"/>
    </row>
    <row r="366" spans="1:16">
      <c r="A366" s="4" t="s">
        <v>556</v>
      </c>
      <c r="B366" s="4"/>
      <c r="C366" s="4" t="s">
        <v>13</v>
      </c>
      <c r="D366" s="4" t="s">
        <v>35</v>
      </c>
      <c r="E366" s="6" t="s">
        <v>535</v>
      </c>
      <c r="F366" s="4" t="s">
        <v>130</v>
      </c>
      <c r="G366" s="4" t="s">
        <v>23</v>
      </c>
      <c r="H366" s="4">
        <v>19464</v>
      </c>
      <c r="I366" s="4">
        <v>68</v>
      </c>
      <c r="J366" s="4">
        <v>11814</v>
      </c>
      <c r="K366" s="4">
        <v>17040</v>
      </c>
      <c r="L366" s="4">
        <v>9</v>
      </c>
      <c r="M366" s="4">
        <v>1540.4693500000001</v>
      </c>
      <c r="N366" s="4"/>
      <c r="O366" s="4"/>
      <c r="P366" s="4"/>
    </row>
    <row r="367" spans="1:16">
      <c r="A367" s="4" t="s">
        <v>557</v>
      </c>
      <c r="B367" s="4"/>
      <c r="C367" s="4" t="s">
        <v>13</v>
      </c>
      <c r="D367" s="4" t="s">
        <v>14</v>
      </c>
      <c r="E367" s="6" t="s">
        <v>535</v>
      </c>
      <c r="F367" s="4" t="s">
        <v>75</v>
      </c>
      <c r="G367" s="4" t="s">
        <v>23</v>
      </c>
      <c r="H367" s="4">
        <v>50838</v>
      </c>
      <c r="I367" s="4">
        <v>130</v>
      </c>
      <c r="J367" s="4">
        <v>23274</v>
      </c>
      <c r="K367" s="4">
        <v>35934</v>
      </c>
      <c r="L367" s="4">
        <v>11</v>
      </c>
      <c r="M367" s="4">
        <v>1521.372273</v>
      </c>
      <c r="N367" s="4"/>
      <c r="O367" s="4"/>
      <c r="P367" s="4"/>
    </row>
    <row r="368" spans="1:16">
      <c r="A368" s="4" t="s">
        <v>558</v>
      </c>
      <c r="B368" s="4"/>
      <c r="C368" s="4" t="s">
        <v>19</v>
      </c>
      <c r="D368" s="4" t="s">
        <v>50</v>
      </c>
      <c r="E368" s="6" t="s">
        <v>535</v>
      </c>
      <c r="F368" s="4" t="s">
        <v>52</v>
      </c>
      <c r="G368" s="4" t="s">
        <v>23</v>
      </c>
      <c r="H368" s="4">
        <v>679098</v>
      </c>
      <c r="I368" s="4">
        <v>1984</v>
      </c>
      <c r="J368" s="4">
        <v>467726</v>
      </c>
      <c r="K368" s="4">
        <v>634589</v>
      </c>
      <c r="L368" s="4">
        <v>9</v>
      </c>
      <c r="M368" s="4">
        <v>1477.4248560000001</v>
      </c>
      <c r="N368" s="4"/>
      <c r="O368" s="4"/>
      <c r="P368" s="4"/>
    </row>
    <row r="369" spans="1:16">
      <c r="A369" s="4" t="s">
        <v>559</v>
      </c>
      <c r="B369" s="4"/>
      <c r="C369" s="4" t="s">
        <v>38</v>
      </c>
      <c r="D369" s="4" t="s">
        <v>25</v>
      </c>
      <c r="E369" s="6" t="s">
        <v>535</v>
      </c>
      <c r="F369" s="4" t="s">
        <v>54</v>
      </c>
      <c r="G369" s="4" t="s">
        <v>47</v>
      </c>
      <c r="H369" s="4">
        <v>32436</v>
      </c>
      <c r="I369" s="4">
        <v>56</v>
      </c>
      <c r="J369" s="4">
        <v>17531</v>
      </c>
      <c r="K369" s="4">
        <v>28429</v>
      </c>
      <c r="L369" s="4">
        <v>6</v>
      </c>
      <c r="M369" s="4">
        <v>1470.670167</v>
      </c>
      <c r="N369" s="4"/>
      <c r="O369" s="4"/>
      <c r="P369" s="4"/>
    </row>
    <row r="370" spans="1:16">
      <c r="A370" s="4" t="s">
        <v>560</v>
      </c>
      <c r="B370" s="4"/>
      <c r="C370" s="4" t="s">
        <v>19</v>
      </c>
      <c r="D370" s="4" t="s">
        <v>73</v>
      </c>
      <c r="E370" s="6" t="s">
        <v>561</v>
      </c>
      <c r="F370" s="4" t="s">
        <v>123</v>
      </c>
      <c r="G370" s="4" t="s">
        <v>23</v>
      </c>
      <c r="H370" s="4">
        <v>11734</v>
      </c>
      <c r="I370" s="4">
        <v>78</v>
      </c>
      <c r="J370" s="4">
        <v>8741</v>
      </c>
      <c r="K370" s="4">
        <v>10606</v>
      </c>
      <c r="L370" s="4">
        <v>5</v>
      </c>
      <c r="M370" s="4">
        <v>6439.2834979999998</v>
      </c>
      <c r="N370" s="4"/>
      <c r="O370" s="4"/>
      <c r="P370" s="4"/>
    </row>
    <row r="371" spans="1:16">
      <c r="A371" s="4" t="s">
        <v>562</v>
      </c>
      <c r="B371" s="4"/>
      <c r="C371" s="4" t="s">
        <v>19</v>
      </c>
      <c r="D371" s="4" t="s">
        <v>142</v>
      </c>
      <c r="E371" s="6" t="s">
        <v>561</v>
      </c>
      <c r="F371" s="4" t="s">
        <v>123</v>
      </c>
      <c r="G371" s="4" t="s">
        <v>23</v>
      </c>
      <c r="H371" s="4">
        <v>27371</v>
      </c>
      <c r="I371" s="4">
        <v>60</v>
      </c>
      <c r="J371" s="4">
        <v>22256</v>
      </c>
      <c r="K371" s="4">
        <v>25986</v>
      </c>
      <c r="L371" s="4">
        <v>5</v>
      </c>
      <c r="M371" s="4">
        <v>4984.4855829999997</v>
      </c>
      <c r="N371" s="4"/>
      <c r="O371" s="4"/>
      <c r="P371" s="4"/>
    </row>
    <row r="372" spans="1:16">
      <c r="A372" s="4" t="s">
        <v>563</v>
      </c>
      <c r="B372" s="4"/>
      <c r="C372" s="4" t="s">
        <v>19</v>
      </c>
      <c r="D372" s="4" t="s">
        <v>79</v>
      </c>
      <c r="E372" s="6" t="s">
        <v>561</v>
      </c>
      <c r="F372" s="4" t="s">
        <v>42</v>
      </c>
      <c r="G372" s="4" t="s">
        <v>23</v>
      </c>
      <c r="H372" s="4">
        <v>21903</v>
      </c>
      <c r="I372" s="4">
        <v>124</v>
      </c>
      <c r="J372" s="4">
        <v>18831</v>
      </c>
      <c r="K372" s="4">
        <v>20922</v>
      </c>
      <c r="L372" s="4">
        <v>4</v>
      </c>
      <c r="M372" s="4">
        <v>1661.167909</v>
      </c>
      <c r="N372" s="4"/>
      <c r="O372" s="4"/>
      <c r="P372" s="4"/>
    </row>
    <row r="373" spans="1:16">
      <c r="A373" s="4" t="s">
        <v>564</v>
      </c>
      <c r="B373" s="4"/>
      <c r="C373" s="4" t="s">
        <v>13</v>
      </c>
      <c r="D373" s="4" t="s">
        <v>32</v>
      </c>
      <c r="E373" s="6" t="s">
        <v>565</v>
      </c>
      <c r="F373" s="4" t="s">
        <v>16</v>
      </c>
      <c r="G373" s="4" t="s">
        <v>23</v>
      </c>
      <c r="H373" s="4">
        <v>9725</v>
      </c>
      <c r="I373" s="4">
        <v>80</v>
      </c>
      <c r="J373" s="4">
        <v>6616</v>
      </c>
      <c r="K373" s="4">
        <v>8778</v>
      </c>
      <c r="L373" s="4">
        <v>1</v>
      </c>
      <c r="M373" s="4">
        <v>4942.2839869999998</v>
      </c>
      <c r="N373" s="4"/>
      <c r="O373" s="4"/>
      <c r="P373" s="4"/>
    </row>
    <row r="374" spans="1:16">
      <c r="A374" s="4" t="s">
        <v>566</v>
      </c>
      <c r="B374" s="4"/>
      <c r="C374" s="4" t="s">
        <v>19</v>
      </c>
      <c r="D374" s="4" t="s">
        <v>32</v>
      </c>
      <c r="E374" s="6" t="s">
        <v>565</v>
      </c>
      <c r="F374" s="4" t="s">
        <v>177</v>
      </c>
      <c r="G374" s="4" t="s">
        <v>23</v>
      </c>
      <c r="H374" s="4">
        <v>45965</v>
      </c>
      <c r="I374" s="4">
        <v>190</v>
      </c>
      <c r="J374" s="4">
        <v>10028</v>
      </c>
      <c r="K374" s="4">
        <v>37295</v>
      </c>
      <c r="L374" s="4">
        <v>1</v>
      </c>
      <c r="M374" s="4">
        <v>4718.8361139999997</v>
      </c>
      <c r="N374" s="4"/>
      <c r="O374" s="4"/>
      <c r="P374" s="4"/>
    </row>
    <row r="375" spans="1:16">
      <c r="A375" s="4" t="s">
        <v>567</v>
      </c>
      <c r="B375" s="4"/>
      <c r="C375" s="4" t="s">
        <v>29</v>
      </c>
      <c r="D375" s="4" t="s">
        <v>14</v>
      </c>
      <c r="E375" s="6" t="s">
        <v>568</v>
      </c>
      <c r="F375" s="4" t="s">
        <v>16</v>
      </c>
      <c r="G375" s="4" t="s">
        <v>23</v>
      </c>
      <c r="H375" s="4">
        <v>8944</v>
      </c>
      <c r="I375" s="4">
        <v>45</v>
      </c>
      <c r="J375" s="4">
        <v>3002</v>
      </c>
      <c r="K375" s="4">
        <v>6361</v>
      </c>
      <c r="L375" s="4">
        <v>6</v>
      </c>
      <c r="M375" s="4">
        <v>1755.4845419999999</v>
      </c>
      <c r="N375" s="4"/>
      <c r="O375" s="4"/>
      <c r="P375" s="4"/>
    </row>
    <row r="376" spans="1:16">
      <c r="A376" s="4" t="s">
        <v>569</v>
      </c>
      <c r="B376" s="4"/>
      <c r="C376" s="4" t="s">
        <v>38</v>
      </c>
      <c r="D376" s="4" t="s">
        <v>25</v>
      </c>
      <c r="E376" s="6" t="s">
        <v>570</v>
      </c>
      <c r="F376" s="4" t="s">
        <v>123</v>
      </c>
      <c r="G376" s="4" t="s">
        <v>23</v>
      </c>
      <c r="H376" s="4">
        <v>14398</v>
      </c>
      <c r="I376" s="4">
        <v>30</v>
      </c>
      <c r="J376" s="4">
        <v>2807</v>
      </c>
      <c r="K376" s="4">
        <v>13393</v>
      </c>
      <c r="L376" s="4">
        <v>7</v>
      </c>
      <c r="M376" s="4">
        <v>5154.6445549999999</v>
      </c>
      <c r="N376" s="4"/>
      <c r="O376" s="4"/>
      <c r="P376" s="4"/>
    </row>
    <row r="377" spans="1:16">
      <c r="A377" s="4" t="s">
        <v>571</v>
      </c>
      <c r="B377" s="4"/>
      <c r="C377" s="4" t="s">
        <v>19</v>
      </c>
      <c r="D377" s="4" t="s">
        <v>210</v>
      </c>
      <c r="E377" s="6" t="s">
        <v>572</v>
      </c>
      <c r="F377" s="4" t="s">
        <v>54</v>
      </c>
      <c r="G377" s="4" t="s">
        <v>23</v>
      </c>
      <c r="H377" s="4">
        <v>117879</v>
      </c>
      <c r="I377" s="4">
        <v>390</v>
      </c>
      <c r="J377" s="4">
        <v>52098</v>
      </c>
      <c r="K377" s="4">
        <v>86127</v>
      </c>
      <c r="L377" s="4">
        <v>1</v>
      </c>
      <c r="M377" s="4">
        <v>5102.7067290000005</v>
      </c>
      <c r="N377" s="4"/>
      <c r="O377" s="4"/>
      <c r="P377" s="4"/>
    </row>
    <row r="378" spans="1:16">
      <c r="A378" s="4" t="s">
        <v>573</v>
      </c>
      <c r="B378" s="4"/>
      <c r="C378" s="4" t="s">
        <v>29</v>
      </c>
      <c r="D378" s="4" t="s">
        <v>30</v>
      </c>
      <c r="E378" s="6" t="s">
        <v>574</v>
      </c>
      <c r="F378" s="4" t="s">
        <v>27</v>
      </c>
      <c r="G378" s="4" t="s">
        <v>23</v>
      </c>
      <c r="H378" s="4">
        <v>22444</v>
      </c>
      <c r="I378" s="4">
        <v>160</v>
      </c>
      <c r="J378" s="4">
        <v>12672</v>
      </c>
      <c r="K378" s="4">
        <v>21345</v>
      </c>
      <c r="L378" s="4">
        <v>5</v>
      </c>
      <c r="M378" s="4">
        <v>2539.2005629999999</v>
      </c>
      <c r="N378" s="4"/>
      <c r="O378" s="4"/>
      <c r="P378" s="4"/>
    </row>
    <row r="379" spans="1:16">
      <c r="A379" s="4" t="s">
        <v>575</v>
      </c>
      <c r="B379" s="4"/>
      <c r="C379" s="4" t="s">
        <v>29</v>
      </c>
      <c r="D379" s="4" t="s">
        <v>168</v>
      </c>
      <c r="E379" s="6" t="s">
        <v>574</v>
      </c>
      <c r="F379" s="4" t="s">
        <v>16</v>
      </c>
      <c r="G379" s="4" t="s">
        <v>17</v>
      </c>
      <c r="H379" s="4">
        <v>17645</v>
      </c>
      <c r="I379" s="4">
        <v>40</v>
      </c>
      <c r="J379" s="4">
        <v>9673</v>
      </c>
      <c r="K379" s="4">
        <v>15088</v>
      </c>
      <c r="L379" s="4">
        <v>15</v>
      </c>
      <c r="M379" s="4">
        <v>1591.772246</v>
      </c>
      <c r="N379" s="4"/>
      <c r="O379" s="4"/>
      <c r="P379" s="4"/>
    </row>
    <row r="380" spans="1:16">
      <c r="A380" s="4" t="s">
        <v>576</v>
      </c>
      <c r="B380" s="4"/>
      <c r="C380" s="4" t="s">
        <v>19</v>
      </c>
      <c r="D380" s="4" t="s">
        <v>32</v>
      </c>
      <c r="E380" s="6" t="s">
        <v>574</v>
      </c>
      <c r="F380" s="4" t="s">
        <v>42</v>
      </c>
      <c r="G380" s="4" t="s">
        <v>23</v>
      </c>
      <c r="H380" s="4">
        <v>9881</v>
      </c>
      <c r="I380" s="4">
        <v>15</v>
      </c>
      <c r="J380" s="4">
        <v>2344</v>
      </c>
      <c r="K380" s="4">
        <v>7324</v>
      </c>
      <c r="L380" s="4">
        <v>1</v>
      </c>
      <c r="M380" s="4">
        <v>1505.0115499999999</v>
      </c>
      <c r="N380" s="4"/>
      <c r="O380" s="4"/>
      <c r="P380" s="4"/>
    </row>
    <row r="381" spans="1:16">
      <c r="A381" s="4" t="s">
        <v>577</v>
      </c>
      <c r="B381" s="4"/>
      <c r="C381" s="4" t="s">
        <v>19</v>
      </c>
      <c r="D381" s="4" t="s">
        <v>269</v>
      </c>
      <c r="E381" s="6" t="s">
        <v>578</v>
      </c>
      <c r="F381" s="4" t="s">
        <v>163</v>
      </c>
      <c r="G381" s="4" t="s">
        <v>23</v>
      </c>
      <c r="H381" s="4">
        <v>12148</v>
      </c>
      <c r="I381" s="4">
        <v>40</v>
      </c>
      <c r="J381" s="4">
        <v>7950</v>
      </c>
      <c r="K381" s="4">
        <v>11360</v>
      </c>
      <c r="L381" s="4">
        <v>9</v>
      </c>
      <c r="M381" s="4">
        <v>1936.008049</v>
      </c>
      <c r="N381" s="4"/>
      <c r="O381" s="4"/>
      <c r="P381" s="4"/>
    </row>
    <row r="382" spans="1:16">
      <c r="A382" s="4" t="s">
        <v>579</v>
      </c>
      <c r="B382" s="4"/>
      <c r="C382" s="4" t="s">
        <v>19</v>
      </c>
      <c r="D382" s="4" t="s">
        <v>25</v>
      </c>
      <c r="E382" s="6" t="s">
        <v>580</v>
      </c>
      <c r="F382" s="4" t="s">
        <v>27</v>
      </c>
      <c r="G382" s="4" t="s">
        <v>23</v>
      </c>
      <c r="H382" s="4">
        <v>18771</v>
      </c>
      <c r="I382" s="4">
        <v>69</v>
      </c>
      <c r="J382" s="4">
        <v>10871</v>
      </c>
      <c r="K382" s="4">
        <v>17138</v>
      </c>
      <c r="L382" s="4">
        <v>6</v>
      </c>
      <c r="M382" s="4">
        <v>3827.3663809999998</v>
      </c>
      <c r="N382" s="4"/>
      <c r="O382" s="4"/>
      <c r="P382" s="4"/>
    </row>
    <row r="383" spans="1:16">
      <c r="A383" s="4" t="s">
        <v>581</v>
      </c>
      <c r="B383" s="4"/>
      <c r="C383" s="4" t="s">
        <v>19</v>
      </c>
      <c r="D383" s="4" t="s">
        <v>35</v>
      </c>
      <c r="E383" s="6" t="s">
        <v>580</v>
      </c>
      <c r="F383" s="4" t="s">
        <v>16</v>
      </c>
      <c r="G383" s="4" t="s">
        <v>23</v>
      </c>
      <c r="H383" s="4">
        <v>7402</v>
      </c>
      <c r="I383" s="4">
        <v>9</v>
      </c>
      <c r="J383" s="4">
        <v>3860</v>
      </c>
      <c r="K383" s="4">
        <v>6406</v>
      </c>
      <c r="L383" s="4">
        <v>1</v>
      </c>
      <c r="M383" s="4">
        <v>1560.449936</v>
      </c>
      <c r="N383" s="4"/>
      <c r="O383" s="4"/>
      <c r="P383" s="4"/>
    </row>
    <row r="384" spans="1:16">
      <c r="A384" s="4" t="s">
        <v>582</v>
      </c>
      <c r="B384" s="4"/>
      <c r="C384" s="4" t="s">
        <v>19</v>
      </c>
      <c r="D384" s="4" t="s">
        <v>32</v>
      </c>
      <c r="E384" s="6" t="s">
        <v>583</v>
      </c>
      <c r="F384" s="4" t="s">
        <v>16</v>
      </c>
      <c r="G384" s="4" t="s">
        <v>23</v>
      </c>
      <c r="H384" s="4">
        <v>38735</v>
      </c>
      <c r="I384" s="4">
        <v>114</v>
      </c>
      <c r="J384" s="4">
        <v>28719</v>
      </c>
      <c r="K384" s="4">
        <v>36629</v>
      </c>
      <c r="L384" s="4">
        <v>4</v>
      </c>
      <c r="M384" s="4">
        <v>2127.8240660000001</v>
      </c>
      <c r="N384" s="4"/>
      <c r="O384" s="4"/>
      <c r="P384" s="4"/>
    </row>
    <row r="385" spans="1:16">
      <c r="A385" s="4" t="s">
        <v>584</v>
      </c>
      <c r="B385" s="4"/>
      <c r="C385" s="4" t="s">
        <v>38</v>
      </c>
      <c r="D385" s="4" t="s">
        <v>50</v>
      </c>
      <c r="E385" s="6" t="s">
        <v>583</v>
      </c>
      <c r="F385" s="4" t="s">
        <v>52</v>
      </c>
      <c r="G385" s="4" t="s">
        <v>23</v>
      </c>
      <c r="H385" s="4">
        <v>7320</v>
      </c>
      <c r="I385" s="4">
        <v>33</v>
      </c>
      <c r="J385" s="4">
        <v>4020</v>
      </c>
      <c r="K385" s="4">
        <v>6692</v>
      </c>
      <c r="L385" s="4">
        <v>15</v>
      </c>
      <c r="M385" s="4">
        <v>1730.37357</v>
      </c>
      <c r="N385" s="4"/>
      <c r="O385" s="4"/>
      <c r="P385" s="4"/>
    </row>
    <row r="386" spans="1:16">
      <c r="A386" s="4" t="s">
        <v>585</v>
      </c>
      <c r="B386" s="4"/>
      <c r="C386" s="4" t="s">
        <v>38</v>
      </c>
      <c r="D386" s="4" t="s">
        <v>352</v>
      </c>
      <c r="E386" s="6" t="s">
        <v>586</v>
      </c>
      <c r="F386" s="4" t="s">
        <v>42</v>
      </c>
      <c r="G386" s="4" t="s">
        <v>23</v>
      </c>
      <c r="H386" s="4">
        <v>90463</v>
      </c>
      <c r="I386" s="4">
        <v>204</v>
      </c>
      <c r="J386" s="4">
        <v>803</v>
      </c>
      <c r="K386" s="4">
        <v>2465</v>
      </c>
      <c r="L386" s="4">
        <v>9</v>
      </c>
      <c r="M386" s="4">
        <v>6120.6025140000002</v>
      </c>
      <c r="N386" s="4"/>
      <c r="O386" s="4"/>
      <c r="P386" s="4"/>
    </row>
    <row r="387" spans="1:16">
      <c r="A387" s="4" t="s">
        <v>587</v>
      </c>
      <c r="B387" s="4"/>
      <c r="C387" s="4" t="s">
        <v>29</v>
      </c>
      <c r="D387" s="4" t="s">
        <v>300</v>
      </c>
      <c r="E387" s="6" t="s">
        <v>586</v>
      </c>
      <c r="F387" s="4" t="s">
        <v>22</v>
      </c>
      <c r="G387" s="4" t="s">
        <v>23</v>
      </c>
      <c r="H387" s="4">
        <v>252170</v>
      </c>
      <c r="I387" s="4">
        <v>650</v>
      </c>
      <c r="J387" s="4">
        <v>9248</v>
      </c>
      <c r="K387" s="4">
        <v>14192</v>
      </c>
      <c r="L387" s="4">
        <v>1</v>
      </c>
      <c r="M387" s="4">
        <v>5874.0047800000002</v>
      </c>
      <c r="N387" s="4"/>
      <c r="O387" s="4"/>
      <c r="P387" s="4"/>
    </row>
    <row r="388" spans="1:16">
      <c r="A388" s="4" t="s">
        <v>588</v>
      </c>
      <c r="B388" s="4"/>
      <c r="C388" s="4" t="s">
        <v>13</v>
      </c>
      <c r="D388" s="4" t="s">
        <v>589</v>
      </c>
      <c r="E388" s="6" t="s">
        <v>586</v>
      </c>
      <c r="F388" s="4" t="s">
        <v>22</v>
      </c>
      <c r="G388" s="4" t="s">
        <v>23</v>
      </c>
      <c r="H388" s="4">
        <v>68114</v>
      </c>
      <c r="I388" s="4">
        <v>174</v>
      </c>
      <c r="J388" s="4">
        <v>569</v>
      </c>
      <c r="K388" s="4">
        <v>2059</v>
      </c>
      <c r="L388" s="4">
        <v>15</v>
      </c>
      <c r="M388" s="4">
        <v>2753.7119859999998</v>
      </c>
      <c r="N388" s="4"/>
      <c r="O388" s="4"/>
      <c r="P388" s="4"/>
    </row>
    <row r="389" spans="1:16">
      <c r="A389" s="4" t="s">
        <v>590</v>
      </c>
      <c r="B389" s="4"/>
      <c r="C389" s="4" t="s">
        <v>38</v>
      </c>
      <c r="D389" s="4" t="s">
        <v>25</v>
      </c>
      <c r="E389" s="6" t="s">
        <v>586</v>
      </c>
      <c r="F389" s="4" t="s">
        <v>227</v>
      </c>
      <c r="G389" s="4" t="s">
        <v>23</v>
      </c>
      <c r="H389" s="4">
        <v>292578</v>
      </c>
      <c r="I389" s="4">
        <v>812</v>
      </c>
      <c r="J389" s="4">
        <v>6474</v>
      </c>
      <c r="K389" s="4">
        <v>12323</v>
      </c>
      <c r="L389" s="4">
        <v>4</v>
      </c>
      <c r="M389" s="4">
        <v>1826.3187379999999</v>
      </c>
      <c r="N389" s="4"/>
      <c r="O389" s="4"/>
      <c r="P389" s="4"/>
    </row>
    <row r="390" spans="1:16">
      <c r="A390" s="4" t="s">
        <v>591</v>
      </c>
      <c r="B390" s="4"/>
      <c r="C390" s="4" t="s">
        <v>38</v>
      </c>
      <c r="D390" s="4" t="s">
        <v>14</v>
      </c>
      <c r="E390" s="6" t="s">
        <v>592</v>
      </c>
      <c r="F390" s="4" t="s">
        <v>16</v>
      </c>
      <c r="G390" s="4" t="s">
        <v>17</v>
      </c>
      <c r="H390" s="4">
        <v>39725</v>
      </c>
      <c r="I390" s="4">
        <v>144</v>
      </c>
      <c r="J390" s="4">
        <v>5402</v>
      </c>
      <c r="K390" s="4">
        <v>36080</v>
      </c>
      <c r="L390" s="4">
        <v>12</v>
      </c>
      <c r="M390" s="4">
        <v>6431.5551519999999</v>
      </c>
      <c r="N390" s="4"/>
      <c r="O390" s="4"/>
      <c r="P390" s="4"/>
    </row>
    <row r="391" spans="1:16">
      <c r="A391" s="4" t="s">
        <v>593</v>
      </c>
      <c r="B391" s="4"/>
      <c r="C391" s="4" t="s">
        <v>19</v>
      </c>
      <c r="D391" s="4" t="s">
        <v>73</v>
      </c>
      <c r="E391" s="6" t="s">
        <v>594</v>
      </c>
      <c r="F391" s="4" t="s">
        <v>27</v>
      </c>
      <c r="G391" s="4" t="s">
        <v>47</v>
      </c>
      <c r="H391" s="4">
        <v>25206</v>
      </c>
      <c r="I391" s="4">
        <v>75</v>
      </c>
      <c r="J391" s="4">
        <v>3588</v>
      </c>
      <c r="K391" s="4">
        <v>23556</v>
      </c>
      <c r="L391" s="4">
        <v>19</v>
      </c>
      <c r="M391" s="4">
        <v>6846.3564340000003</v>
      </c>
      <c r="N391" s="4"/>
      <c r="O391" s="4"/>
      <c r="P391" s="4"/>
    </row>
    <row r="392" spans="1:16">
      <c r="A392" s="4" t="s">
        <v>595</v>
      </c>
      <c r="B392" s="4"/>
      <c r="C392" s="4" t="s">
        <v>13</v>
      </c>
      <c r="D392" s="4" t="s">
        <v>41</v>
      </c>
      <c r="E392" s="6" t="s">
        <v>594</v>
      </c>
      <c r="F392" s="4" t="s">
        <v>16</v>
      </c>
      <c r="G392" s="4" t="s">
        <v>23</v>
      </c>
      <c r="H392" s="4">
        <v>7789</v>
      </c>
      <c r="I392" s="4">
        <v>30</v>
      </c>
      <c r="J392" s="4">
        <v>4655</v>
      </c>
      <c r="K392" s="4">
        <v>7434</v>
      </c>
      <c r="L392" s="4">
        <v>1</v>
      </c>
      <c r="M392" s="4">
        <v>6396.8687630000004</v>
      </c>
      <c r="N392" s="4"/>
      <c r="O392" s="4"/>
      <c r="P392" s="4"/>
    </row>
    <row r="393" spans="1:16">
      <c r="A393" s="4" t="s">
        <v>596</v>
      </c>
      <c r="B393" s="4"/>
      <c r="C393" s="4" t="s">
        <v>29</v>
      </c>
      <c r="D393" s="4" t="s">
        <v>32</v>
      </c>
      <c r="E393" s="6" t="s">
        <v>594</v>
      </c>
      <c r="F393" s="4" t="s">
        <v>16</v>
      </c>
      <c r="G393" s="4" t="s">
        <v>23</v>
      </c>
      <c r="H393" s="4">
        <v>38396</v>
      </c>
      <c r="I393" s="4">
        <v>87</v>
      </c>
      <c r="J393" s="4">
        <v>6305</v>
      </c>
      <c r="K393" s="4">
        <v>35118</v>
      </c>
      <c r="L393" s="4">
        <v>9</v>
      </c>
      <c r="M393" s="4">
        <v>5740.164546</v>
      </c>
      <c r="N393" s="4"/>
      <c r="O393" s="4"/>
      <c r="P393" s="4"/>
    </row>
    <row r="394" spans="1:16">
      <c r="A394" s="4" t="s">
        <v>597</v>
      </c>
      <c r="B394" s="4"/>
      <c r="C394" s="4" t="s">
        <v>13</v>
      </c>
      <c r="D394" s="4" t="s">
        <v>73</v>
      </c>
      <c r="E394" s="6" t="s">
        <v>594</v>
      </c>
      <c r="F394" s="4" t="s">
        <v>16</v>
      </c>
      <c r="G394" s="4" t="s">
        <v>23</v>
      </c>
      <c r="H394" s="4">
        <v>10012</v>
      </c>
      <c r="I394" s="4">
        <v>25</v>
      </c>
      <c r="J394" s="4">
        <v>5734</v>
      </c>
      <c r="K394" s="4">
        <v>9413</v>
      </c>
      <c r="L394" s="4">
        <v>4</v>
      </c>
      <c r="M394" s="4">
        <v>1805.9260859999999</v>
      </c>
      <c r="N394" s="4"/>
      <c r="O394" s="4"/>
      <c r="P394" s="4"/>
    </row>
    <row r="395" spans="1:16">
      <c r="A395" s="4" t="s">
        <v>598</v>
      </c>
      <c r="B395" s="4"/>
      <c r="C395" s="4" t="s">
        <v>19</v>
      </c>
      <c r="D395" s="4" t="s">
        <v>41</v>
      </c>
      <c r="E395" s="6" t="s">
        <v>594</v>
      </c>
      <c r="F395" s="4" t="s">
        <v>599</v>
      </c>
      <c r="G395" s="4" t="s">
        <v>23</v>
      </c>
      <c r="H395" s="4">
        <v>12459</v>
      </c>
      <c r="I395" s="4">
        <v>84</v>
      </c>
      <c r="J395" s="4">
        <v>7290</v>
      </c>
      <c r="K395" s="4">
        <v>11731</v>
      </c>
      <c r="L395" s="4">
        <v>14</v>
      </c>
      <c r="M395" s="4">
        <v>1593.010399</v>
      </c>
      <c r="N395" s="4"/>
      <c r="O395" s="4"/>
      <c r="P395" s="4"/>
    </row>
    <row r="396" spans="1:16">
      <c r="A396" s="4" t="s">
        <v>600</v>
      </c>
      <c r="B396" s="4"/>
      <c r="C396" s="4" t="s">
        <v>19</v>
      </c>
      <c r="D396" s="4" t="s">
        <v>179</v>
      </c>
      <c r="E396" s="6" t="s">
        <v>594</v>
      </c>
      <c r="F396" s="4" t="s">
        <v>22</v>
      </c>
      <c r="G396" s="4" t="s">
        <v>23</v>
      </c>
      <c r="H396" s="4">
        <v>32714</v>
      </c>
      <c r="I396" s="4">
        <v>69</v>
      </c>
      <c r="J396" s="4">
        <v>3756</v>
      </c>
      <c r="K396" s="4">
        <v>30764</v>
      </c>
      <c r="L396" s="4">
        <v>15</v>
      </c>
      <c r="M396" s="4">
        <v>1506.6243039999999</v>
      </c>
      <c r="N396" s="4"/>
      <c r="O396" s="4"/>
      <c r="P396" s="4"/>
    </row>
    <row r="397" spans="1:16">
      <c r="A397" s="4" t="s">
        <v>601</v>
      </c>
      <c r="B397" s="4"/>
      <c r="C397" s="4" t="s">
        <v>19</v>
      </c>
      <c r="D397" s="4" t="s">
        <v>79</v>
      </c>
      <c r="E397" s="6" t="s">
        <v>602</v>
      </c>
      <c r="F397" s="4" t="s">
        <v>16</v>
      </c>
      <c r="G397" s="4" t="s">
        <v>23</v>
      </c>
      <c r="H397" s="4">
        <v>98509</v>
      </c>
      <c r="I397" s="4">
        <v>299</v>
      </c>
      <c r="J397" s="4">
        <v>30688</v>
      </c>
      <c r="K397" s="4">
        <v>109518</v>
      </c>
      <c r="L397" s="4">
        <v>15</v>
      </c>
      <c r="M397" s="4">
        <v>2059.2702939999999</v>
      </c>
      <c r="N397" s="4"/>
      <c r="O397" s="4"/>
      <c r="P397" s="4"/>
    </row>
    <row r="398" spans="1:16">
      <c r="A398" s="4" t="s">
        <v>603</v>
      </c>
      <c r="B398" s="4"/>
      <c r="C398" s="4" t="s">
        <v>19</v>
      </c>
      <c r="D398" s="4" t="s">
        <v>25</v>
      </c>
      <c r="E398" s="6" t="s">
        <v>604</v>
      </c>
      <c r="F398" s="4" t="s">
        <v>52</v>
      </c>
      <c r="G398" s="4" t="s">
        <v>47</v>
      </c>
      <c r="H398" s="4">
        <v>37076</v>
      </c>
      <c r="I398" s="4">
        <v>113</v>
      </c>
      <c r="J398" s="4">
        <v>9246</v>
      </c>
      <c r="K398" s="4">
        <v>22565</v>
      </c>
      <c r="L398" s="4">
        <v>12</v>
      </c>
      <c r="M398" s="4">
        <v>1487.9960779999999</v>
      </c>
      <c r="N398" s="4"/>
      <c r="O398" s="4"/>
      <c r="P398" s="4"/>
    </row>
    <row r="399" spans="1:16">
      <c r="A399" s="4" t="s">
        <v>605</v>
      </c>
      <c r="B399" s="4"/>
      <c r="C399" s="4" t="s">
        <v>38</v>
      </c>
      <c r="D399" s="4" t="s">
        <v>126</v>
      </c>
      <c r="E399" s="6" t="s">
        <v>606</v>
      </c>
      <c r="F399" s="4" t="s">
        <v>22</v>
      </c>
      <c r="G399" s="4" t="s">
        <v>47</v>
      </c>
      <c r="H399" s="4">
        <v>70506</v>
      </c>
      <c r="I399" s="4">
        <v>270</v>
      </c>
      <c r="J399" s="4">
        <v>26779</v>
      </c>
      <c r="K399" s="4">
        <v>48902</v>
      </c>
      <c r="L399" s="4">
        <v>3</v>
      </c>
      <c r="M399" s="4">
        <v>1912.9668819999999</v>
      </c>
      <c r="N399" s="4"/>
      <c r="O399" s="4"/>
      <c r="P399" s="4"/>
    </row>
    <row r="400" spans="1:16">
      <c r="A400" s="4" t="s">
        <v>607</v>
      </c>
      <c r="B400" s="4"/>
      <c r="C400" s="4" t="s">
        <v>38</v>
      </c>
      <c r="D400" s="4" t="s">
        <v>14</v>
      </c>
      <c r="E400" s="6" t="s">
        <v>608</v>
      </c>
      <c r="F400" s="4" t="s">
        <v>27</v>
      </c>
      <c r="G400" s="4" t="s">
        <v>23</v>
      </c>
      <c r="H400" s="4">
        <v>921791</v>
      </c>
      <c r="I400" s="4">
        <v>2150</v>
      </c>
      <c r="J400" s="4">
        <v>668449</v>
      </c>
      <c r="K400" s="4">
        <v>852442</v>
      </c>
      <c r="L400" s="4">
        <v>69</v>
      </c>
      <c r="M400" s="4">
        <v>8042.8979490000002</v>
      </c>
      <c r="N400" s="4"/>
      <c r="O400" s="4"/>
      <c r="P400" s="4"/>
    </row>
    <row r="401" spans="1:16">
      <c r="A401" s="4" t="s">
        <v>609</v>
      </c>
      <c r="B401" s="4"/>
      <c r="C401" s="4" t="s">
        <v>38</v>
      </c>
      <c r="D401" s="4" t="s">
        <v>32</v>
      </c>
      <c r="E401" s="6" t="s">
        <v>608</v>
      </c>
      <c r="F401" s="4" t="s">
        <v>27</v>
      </c>
      <c r="G401" s="4" t="s">
        <v>23</v>
      </c>
      <c r="H401" s="4">
        <v>4154911</v>
      </c>
      <c r="I401" s="4">
        <v>1254</v>
      </c>
      <c r="J401" s="4">
        <v>2338732</v>
      </c>
      <c r="K401" s="4">
        <v>3445626</v>
      </c>
      <c r="L401" s="4">
        <v>154</v>
      </c>
      <c r="M401" s="4">
        <v>8038.5703709999998</v>
      </c>
      <c r="N401" s="4"/>
      <c r="O401" s="4"/>
      <c r="P401" s="4"/>
    </row>
    <row r="402" spans="1:16">
      <c r="A402" s="4" t="s">
        <v>610</v>
      </c>
      <c r="B402" s="4"/>
      <c r="C402" s="4" t="s">
        <v>13</v>
      </c>
      <c r="D402" s="4" t="s">
        <v>50</v>
      </c>
      <c r="E402" s="6" t="s">
        <v>608</v>
      </c>
      <c r="F402" s="4" t="s">
        <v>27</v>
      </c>
      <c r="G402" s="4" t="s">
        <v>23</v>
      </c>
      <c r="H402" s="4">
        <v>1222302</v>
      </c>
      <c r="I402" s="4">
        <v>3142</v>
      </c>
      <c r="J402" s="4">
        <v>553773</v>
      </c>
      <c r="K402" s="4">
        <v>1120128</v>
      </c>
      <c r="L402" s="4">
        <v>42</v>
      </c>
      <c r="M402" s="4">
        <v>7880.7704059999996</v>
      </c>
      <c r="N402" s="4"/>
      <c r="O402" s="4"/>
      <c r="P402" s="4"/>
    </row>
    <row r="403" spans="1:16">
      <c r="A403" s="4" t="s">
        <v>611</v>
      </c>
      <c r="B403" s="4"/>
      <c r="C403" s="4" t="s">
        <v>19</v>
      </c>
      <c r="D403" s="4" t="s">
        <v>25</v>
      </c>
      <c r="E403" s="6" t="s">
        <v>608</v>
      </c>
      <c r="F403" s="4" t="s">
        <v>16</v>
      </c>
      <c r="G403" s="4" t="s">
        <v>23</v>
      </c>
      <c r="H403" s="4">
        <v>999915</v>
      </c>
      <c r="I403" s="4">
        <v>2748</v>
      </c>
      <c r="J403" s="4">
        <v>618816</v>
      </c>
      <c r="K403" s="4">
        <v>829942</v>
      </c>
      <c r="L403" s="4">
        <v>23</v>
      </c>
      <c r="M403" s="4">
        <v>7879.3167869999997</v>
      </c>
      <c r="N403" s="4"/>
      <c r="O403" s="4"/>
      <c r="P403" s="4"/>
    </row>
    <row r="404" spans="1:16">
      <c r="A404" s="4" t="s">
        <v>612</v>
      </c>
      <c r="B404" s="4"/>
      <c r="C404" s="4" t="s">
        <v>38</v>
      </c>
      <c r="D404" s="4" t="s">
        <v>14</v>
      </c>
      <c r="E404" s="6" t="s">
        <v>608</v>
      </c>
      <c r="F404" s="4" t="s">
        <v>16</v>
      </c>
      <c r="G404" s="4" t="s">
        <v>23</v>
      </c>
      <c r="H404" s="4">
        <v>1515751</v>
      </c>
      <c r="I404" s="4">
        <v>3874</v>
      </c>
      <c r="J404" s="4">
        <v>1151776</v>
      </c>
      <c r="K404" s="4">
        <v>1396230</v>
      </c>
      <c r="L404" s="4">
        <v>49</v>
      </c>
      <c r="M404" s="4">
        <v>7850.6442440000001</v>
      </c>
      <c r="N404" s="4"/>
      <c r="O404" s="4"/>
      <c r="P404" s="4"/>
    </row>
    <row r="405" spans="1:16">
      <c r="A405" s="4" t="s">
        <v>613</v>
      </c>
      <c r="B405" s="4"/>
      <c r="C405" s="4" t="s">
        <v>29</v>
      </c>
      <c r="D405" s="4" t="s">
        <v>14</v>
      </c>
      <c r="E405" s="6" t="s">
        <v>608</v>
      </c>
      <c r="F405" s="4" t="s">
        <v>16</v>
      </c>
      <c r="G405" s="4" t="s">
        <v>23</v>
      </c>
      <c r="H405" s="4">
        <v>1575592</v>
      </c>
      <c r="I405" s="4">
        <v>3874</v>
      </c>
      <c r="J405" s="4">
        <v>1155869</v>
      </c>
      <c r="K405" s="4">
        <v>1447900</v>
      </c>
      <c r="L405" s="4">
        <v>88</v>
      </c>
      <c r="M405" s="4">
        <v>7818.6482969999997</v>
      </c>
      <c r="N405" s="4"/>
      <c r="O405" s="4"/>
      <c r="P405" s="4"/>
    </row>
    <row r="406" spans="1:16">
      <c r="A406" s="4" t="s">
        <v>614</v>
      </c>
      <c r="B406" s="4"/>
      <c r="C406" s="4" t="s">
        <v>19</v>
      </c>
      <c r="D406" s="4" t="s">
        <v>35</v>
      </c>
      <c r="E406" s="6" t="s">
        <v>608</v>
      </c>
      <c r="F406" s="4" t="s">
        <v>16</v>
      </c>
      <c r="G406" s="4" t="s">
        <v>23</v>
      </c>
      <c r="H406" s="4">
        <v>458931</v>
      </c>
      <c r="I406" s="4">
        <v>974</v>
      </c>
      <c r="J406" s="4">
        <v>264325</v>
      </c>
      <c r="K406" s="4">
        <v>378011</v>
      </c>
      <c r="L406" s="4">
        <v>30</v>
      </c>
      <c r="M406" s="4">
        <v>7462.6779349999997</v>
      </c>
      <c r="N406" s="4"/>
      <c r="O406" s="4"/>
      <c r="P406" s="4"/>
    </row>
    <row r="407" spans="1:16">
      <c r="A407" s="4" t="s">
        <v>615</v>
      </c>
      <c r="B407" s="4"/>
      <c r="C407" s="4" t="s">
        <v>38</v>
      </c>
      <c r="D407" s="4" t="s">
        <v>25</v>
      </c>
      <c r="E407" s="6" t="s">
        <v>608</v>
      </c>
      <c r="F407" s="4" t="s">
        <v>16</v>
      </c>
      <c r="G407" s="4" t="s">
        <v>23</v>
      </c>
      <c r="H407" s="4">
        <v>1601933</v>
      </c>
      <c r="I407" s="4">
        <v>4265</v>
      </c>
      <c r="J407" s="4">
        <v>1135085</v>
      </c>
      <c r="K407" s="4">
        <v>1487426</v>
      </c>
      <c r="L407" s="4">
        <v>29</v>
      </c>
      <c r="M407" s="4">
        <v>6785.7097899999999</v>
      </c>
      <c r="N407" s="4"/>
      <c r="O407" s="4"/>
      <c r="P407" s="4"/>
    </row>
    <row r="408" spans="1:16">
      <c r="A408" s="4" t="s">
        <v>616</v>
      </c>
      <c r="B408" s="4"/>
      <c r="C408" s="4" t="s">
        <v>19</v>
      </c>
      <c r="D408" s="4" t="s">
        <v>41</v>
      </c>
      <c r="E408" s="6" t="s">
        <v>608</v>
      </c>
      <c r="F408" s="4" t="s">
        <v>16</v>
      </c>
      <c r="G408" s="4" t="s">
        <v>23</v>
      </c>
      <c r="H408" s="4">
        <v>26270</v>
      </c>
      <c r="I408" s="4">
        <v>63</v>
      </c>
      <c r="J408" s="4">
        <v>12813</v>
      </c>
      <c r="K408" s="4">
        <v>21893</v>
      </c>
      <c r="L408" s="4">
        <v>12</v>
      </c>
      <c r="M408" s="4">
        <v>6417.2645640000001</v>
      </c>
      <c r="N408" s="4"/>
      <c r="O408" s="4"/>
      <c r="P408" s="4"/>
    </row>
    <row r="409" spans="1:16">
      <c r="A409" s="4" t="s">
        <v>617</v>
      </c>
      <c r="B409" s="4"/>
      <c r="C409" s="4" t="s">
        <v>29</v>
      </c>
      <c r="D409" s="4" t="s">
        <v>61</v>
      </c>
      <c r="E409" s="6" t="s">
        <v>608</v>
      </c>
      <c r="F409" s="4" t="s">
        <v>16</v>
      </c>
      <c r="G409" s="4" t="s">
        <v>23</v>
      </c>
      <c r="H409" s="4">
        <v>12974</v>
      </c>
      <c r="I409" s="4">
        <v>84</v>
      </c>
      <c r="J409" s="4">
        <v>7521</v>
      </c>
      <c r="K409" s="4">
        <v>10959</v>
      </c>
      <c r="L409" s="4">
        <v>7</v>
      </c>
      <c r="M409" s="4">
        <v>6301.8688469999997</v>
      </c>
      <c r="N409" s="4"/>
      <c r="O409" s="4"/>
      <c r="P409" s="4"/>
    </row>
    <row r="410" spans="1:16">
      <c r="A410" s="4" t="s">
        <v>618</v>
      </c>
      <c r="B410" s="4"/>
      <c r="C410" s="4" t="s">
        <v>13</v>
      </c>
      <c r="D410" s="4" t="s">
        <v>32</v>
      </c>
      <c r="E410" s="6" t="s">
        <v>608</v>
      </c>
      <c r="F410" s="4" t="s">
        <v>16</v>
      </c>
      <c r="G410" s="4" t="s">
        <v>23</v>
      </c>
      <c r="H410" s="4">
        <v>192201</v>
      </c>
      <c r="I410" s="4">
        <v>489</v>
      </c>
      <c r="J410" s="4">
        <v>113707</v>
      </c>
      <c r="K410" s="4">
        <v>157940</v>
      </c>
      <c r="L410" s="4">
        <v>3</v>
      </c>
      <c r="M410" s="4">
        <v>6176.0041540000002</v>
      </c>
      <c r="N410" s="4"/>
      <c r="O410" s="4"/>
      <c r="P410" s="4"/>
    </row>
    <row r="411" spans="1:16">
      <c r="A411" s="4" t="s">
        <v>619</v>
      </c>
      <c r="B411" s="4"/>
      <c r="C411" s="4" t="s">
        <v>19</v>
      </c>
      <c r="D411" s="4" t="s">
        <v>32</v>
      </c>
      <c r="E411" s="6" t="s">
        <v>608</v>
      </c>
      <c r="F411" s="4" t="s">
        <v>16</v>
      </c>
      <c r="G411" s="4" t="s">
        <v>17</v>
      </c>
      <c r="H411" s="4">
        <v>29834</v>
      </c>
      <c r="I411" s="4">
        <v>99</v>
      </c>
      <c r="J411" s="4">
        <v>14599</v>
      </c>
      <c r="K411" s="4">
        <v>24656</v>
      </c>
      <c r="L411" s="4">
        <v>14</v>
      </c>
      <c r="M411" s="4">
        <v>6032.8371139999999</v>
      </c>
      <c r="N411" s="4"/>
      <c r="O411" s="4"/>
      <c r="P411" s="4"/>
    </row>
    <row r="412" spans="1:16">
      <c r="A412" s="4" t="s">
        <v>620</v>
      </c>
      <c r="B412" s="4"/>
      <c r="C412" s="4" t="s">
        <v>38</v>
      </c>
      <c r="D412" s="4" t="s">
        <v>179</v>
      </c>
      <c r="E412" s="6" t="s">
        <v>608</v>
      </c>
      <c r="F412" s="4" t="s">
        <v>16</v>
      </c>
      <c r="G412" s="4" t="s">
        <v>47</v>
      </c>
      <c r="H412" s="4">
        <v>117518</v>
      </c>
      <c r="I412" s="4">
        <v>299</v>
      </c>
      <c r="J412" s="4">
        <v>66458</v>
      </c>
      <c r="K412" s="4">
        <v>86571</v>
      </c>
      <c r="L412" s="4">
        <v>1</v>
      </c>
      <c r="M412" s="4">
        <v>5999.9937810000001</v>
      </c>
      <c r="N412" s="4"/>
      <c r="O412" s="4"/>
      <c r="P412" s="4"/>
    </row>
    <row r="413" spans="1:16">
      <c r="A413" s="4" t="s">
        <v>621</v>
      </c>
      <c r="B413" s="4"/>
      <c r="C413" s="4" t="s">
        <v>19</v>
      </c>
      <c r="D413" s="4" t="s">
        <v>32</v>
      </c>
      <c r="E413" s="6" t="s">
        <v>608</v>
      </c>
      <c r="F413" s="4" t="s">
        <v>16</v>
      </c>
      <c r="G413" s="4" t="s">
        <v>23</v>
      </c>
      <c r="H413" s="4">
        <v>3196231</v>
      </c>
      <c r="I413" s="4">
        <v>8745</v>
      </c>
      <c r="J413" s="4">
        <v>2013324</v>
      </c>
      <c r="K413" s="4">
        <v>2669103</v>
      </c>
      <c r="L413" s="4">
        <v>70</v>
      </c>
      <c r="M413" s="4">
        <v>5756.2711719999998</v>
      </c>
      <c r="N413" s="4"/>
      <c r="O413" s="4"/>
      <c r="P413" s="4"/>
    </row>
    <row r="414" spans="1:16">
      <c r="A414" s="4" t="s">
        <v>622</v>
      </c>
      <c r="B414" s="4"/>
      <c r="C414" s="4" t="s">
        <v>38</v>
      </c>
      <c r="D414" s="4" t="s">
        <v>25</v>
      </c>
      <c r="E414" s="6" t="s">
        <v>608</v>
      </c>
      <c r="F414" s="4" t="s">
        <v>16</v>
      </c>
      <c r="G414" s="4" t="s">
        <v>23</v>
      </c>
      <c r="H414" s="4">
        <v>109128</v>
      </c>
      <c r="I414" s="4">
        <v>470</v>
      </c>
      <c r="J414" s="4">
        <v>38487</v>
      </c>
      <c r="K414" s="4">
        <v>90615</v>
      </c>
      <c r="L414" s="4">
        <v>3</v>
      </c>
      <c r="M414" s="4">
        <v>5153.1172040000001</v>
      </c>
      <c r="N414" s="4"/>
      <c r="O414" s="4"/>
      <c r="P414" s="4"/>
    </row>
    <row r="415" spans="1:16">
      <c r="A415" s="4" t="s">
        <v>623</v>
      </c>
      <c r="B415" s="4"/>
      <c r="C415" s="4" t="s">
        <v>13</v>
      </c>
      <c r="D415" s="4" t="s">
        <v>73</v>
      </c>
      <c r="E415" s="6" t="s">
        <v>608</v>
      </c>
      <c r="F415" s="4" t="s">
        <v>16</v>
      </c>
      <c r="G415" s="4" t="s">
        <v>23</v>
      </c>
      <c r="H415" s="4">
        <v>13946</v>
      </c>
      <c r="I415" s="4">
        <v>40</v>
      </c>
      <c r="J415" s="4">
        <v>3142</v>
      </c>
      <c r="K415" s="4">
        <v>8823</v>
      </c>
      <c r="L415" s="4">
        <v>8</v>
      </c>
      <c r="M415" s="4">
        <v>4920.2346299999999</v>
      </c>
      <c r="N415" s="4"/>
      <c r="O415" s="4"/>
      <c r="P415" s="4"/>
    </row>
    <row r="416" spans="1:16">
      <c r="A416" s="4" t="s">
        <v>624</v>
      </c>
      <c r="B416" s="4"/>
      <c r="C416" s="4" t="s">
        <v>19</v>
      </c>
      <c r="D416" s="4" t="s">
        <v>25</v>
      </c>
      <c r="E416" s="6" t="s">
        <v>608</v>
      </c>
      <c r="F416" s="4" t="s">
        <v>16</v>
      </c>
      <c r="G416" s="4" t="s">
        <v>23</v>
      </c>
      <c r="H416" s="4">
        <v>335461</v>
      </c>
      <c r="I416" s="4">
        <v>963</v>
      </c>
      <c r="J416" s="4">
        <v>171464</v>
      </c>
      <c r="K416" s="4">
        <v>247450</v>
      </c>
      <c r="L416" s="4">
        <v>5</v>
      </c>
      <c r="M416" s="4">
        <v>4445.8746289999999</v>
      </c>
      <c r="N416" s="4"/>
      <c r="O416" s="4"/>
      <c r="P416" s="4"/>
    </row>
    <row r="417" spans="1:16">
      <c r="A417" s="4" t="s">
        <v>625</v>
      </c>
      <c r="B417" s="4"/>
      <c r="C417" s="4" t="s">
        <v>29</v>
      </c>
      <c r="D417" s="4" t="s">
        <v>150</v>
      </c>
      <c r="E417" s="6" t="s">
        <v>608</v>
      </c>
      <c r="F417" s="4" t="s">
        <v>16</v>
      </c>
      <c r="G417" s="4" t="s">
        <v>23</v>
      </c>
      <c r="H417" s="4">
        <v>48436</v>
      </c>
      <c r="I417" s="4">
        <v>171</v>
      </c>
      <c r="J417" s="4">
        <v>16543</v>
      </c>
      <c r="K417" s="4">
        <v>42427</v>
      </c>
      <c r="L417" s="4">
        <v>6</v>
      </c>
      <c r="M417" s="4">
        <v>4386.6482150000002</v>
      </c>
      <c r="N417" s="4"/>
      <c r="O417" s="4"/>
      <c r="P417" s="4"/>
    </row>
    <row r="418" spans="1:16">
      <c r="A418" s="4" t="s">
        <v>626</v>
      </c>
      <c r="B418" s="4"/>
      <c r="C418" s="4" t="s">
        <v>29</v>
      </c>
      <c r="D418" s="4" t="s">
        <v>35</v>
      </c>
      <c r="E418" s="6" t="s">
        <v>608</v>
      </c>
      <c r="F418" s="4" t="s">
        <v>16</v>
      </c>
      <c r="G418" s="4" t="s">
        <v>23</v>
      </c>
      <c r="H418" s="4">
        <v>58738</v>
      </c>
      <c r="I418" s="4">
        <v>165</v>
      </c>
      <c r="J418" s="4">
        <v>33538</v>
      </c>
      <c r="K418" s="4">
        <v>47535</v>
      </c>
      <c r="L418" s="4">
        <v>14</v>
      </c>
      <c r="M418" s="4">
        <v>2801.584386</v>
      </c>
      <c r="N418" s="4"/>
      <c r="O418" s="4"/>
      <c r="P418" s="4"/>
    </row>
    <row r="419" spans="1:16">
      <c r="A419" s="4" t="s">
        <v>627</v>
      </c>
      <c r="B419" s="4"/>
      <c r="C419" s="4" t="s">
        <v>29</v>
      </c>
      <c r="D419" s="4" t="s">
        <v>32</v>
      </c>
      <c r="E419" s="6" t="s">
        <v>608</v>
      </c>
      <c r="F419" s="4" t="s">
        <v>123</v>
      </c>
      <c r="G419" s="4" t="s">
        <v>23</v>
      </c>
      <c r="H419" s="4">
        <v>297347</v>
      </c>
      <c r="I419" s="4">
        <v>751</v>
      </c>
      <c r="J419" s="4">
        <v>166412</v>
      </c>
      <c r="K419" s="4">
        <v>251319</v>
      </c>
      <c r="L419" s="4">
        <v>4</v>
      </c>
      <c r="M419" s="4">
        <v>2255.5224090000002</v>
      </c>
      <c r="N419" s="4"/>
      <c r="O419" s="4"/>
      <c r="P419" s="4"/>
    </row>
    <row r="420" spans="1:16">
      <c r="A420" s="4" t="s">
        <v>628</v>
      </c>
      <c r="B420" s="4"/>
      <c r="C420" s="4" t="s">
        <v>29</v>
      </c>
      <c r="D420" s="4" t="s">
        <v>32</v>
      </c>
      <c r="E420" s="6" t="s">
        <v>608</v>
      </c>
      <c r="F420" s="4" t="s">
        <v>42</v>
      </c>
      <c r="G420" s="4" t="s">
        <v>23</v>
      </c>
      <c r="H420" s="4">
        <v>80456</v>
      </c>
      <c r="I420" s="4">
        <v>204</v>
      </c>
      <c r="J420" s="4">
        <v>46039</v>
      </c>
      <c r="K420" s="4">
        <v>65383</v>
      </c>
      <c r="L420" s="4">
        <v>3</v>
      </c>
      <c r="M420" s="4">
        <v>2039.848792</v>
      </c>
      <c r="N420" s="4"/>
      <c r="O420" s="4"/>
      <c r="P420" s="4"/>
    </row>
    <row r="421" spans="1:16">
      <c r="A421" s="4" t="s">
        <v>629</v>
      </c>
      <c r="B421" s="4"/>
      <c r="C421" s="4" t="s">
        <v>38</v>
      </c>
      <c r="D421" s="4" t="s">
        <v>35</v>
      </c>
      <c r="E421" s="6" t="s">
        <v>608</v>
      </c>
      <c r="F421" s="4" t="s">
        <v>46</v>
      </c>
      <c r="G421" s="4" t="s">
        <v>47</v>
      </c>
      <c r="H421" s="4">
        <v>60412</v>
      </c>
      <c r="I421" s="4">
        <v>169</v>
      </c>
      <c r="J421" s="4">
        <v>33457</v>
      </c>
      <c r="K421" s="4">
        <v>52172</v>
      </c>
      <c r="L421" s="4">
        <v>24</v>
      </c>
      <c r="M421" s="4">
        <v>1679.5727079999999</v>
      </c>
      <c r="N421" s="4"/>
      <c r="O421" s="4"/>
      <c r="P421" s="4"/>
    </row>
    <row r="422" spans="1:16">
      <c r="A422" s="4" t="s">
        <v>630</v>
      </c>
      <c r="B422" s="4"/>
      <c r="C422" s="4" t="s">
        <v>13</v>
      </c>
      <c r="D422" s="4" t="s">
        <v>429</v>
      </c>
      <c r="E422" s="6" t="s">
        <v>608</v>
      </c>
      <c r="F422" s="4" t="s">
        <v>22</v>
      </c>
      <c r="G422" s="4" t="s">
        <v>23</v>
      </c>
      <c r="H422" s="4">
        <v>171575</v>
      </c>
      <c r="I422" s="4">
        <v>499</v>
      </c>
      <c r="J422" s="4">
        <v>101487</v>
      </c>
      <c r="K422" s="4">
        <v>136036</v>
      </c>
      <c r="L422" s="4">
        <v>8</v>
      </c>
      <c r="M422" s="4">
        <v>1658.3324259999999</v>
      </c>
      <c r="N422" s="4"/>
      <c r="O422" s="4"/>
      <c r="P422" s="4"/>
    </row>
    <row r="423" spans="1:16">
      <c r="A423" s="4" t="s">
        <v>631</v>
      </c>
      <c r="B423" s="4"/>
      <c r="C423" s="4" t="s">
        <v>29</v>
      </c>
      <c r="D423" s="4" t="s">
        <v>32</v>
      </c>
      <c r="E423" s="6" t="s">
        <v>608</v>
      </c>
      <c r="F423" s="4" t="s">
        <v>22</v>
      </c>
      <c r="G423" s="4" t="s">
        <v>23</v>
      </c>
      <c r="H423" s="4">
        <v>554980</v>
      </c>
      <c r="I423" s="4">
        <v>1542</v>
      </c>
      <c r="J423" s="4">
        <v>323498</v>
      </c>
      <c r="K423" s="4">
        <v>467646</v>
      </c>
      <c r="L423" s="4">
        <v>8</v>
      </c>
      <c r="M423" s="4">
        <v>1600.7695880000001</v>
      </c>
      <c r="N423" s="4"/>
      <c r="O423" s="4"/>
      <c r="P423" s="4"/>
    </row>
    <row r="424" spans="1:16">
      <c r="A424" s="4" t="s">
        <v>632</v>
      </c>
      <c r="B424" s="4"/>
      <c r="C424" s="4" t="s">
        <v>29</v>
      </c>
      <c r="D424" s="4" t="s">
        <v>14</v>
      </c>
      <c r="E424" s="6" t="s">
        <v>608</v>
      </c>
      <c r="F424" s="4" t="s">
        <v>22</v>
      </c>
      <c r="G424" s="4" t="s">
        <v>23</v>
      </c>
      <c r="H424" s="4">
        <v>321263</v>
      </c>
      <c r="I424" s="4">
        <v>852</v>
      </c>
      <c r="J424" s="4">
        <v>172887</v>
      </c>
      <c r="K424" s="4">
        <v>263424</v>
      </c>
      <c r="L424" s="4">
        <v>6</v>
      </c>
      <c r="M424" s="4">
        <v>1576.051434</v>
      </c>
      <c r="N424" s="4"/>
      <c r="O424" s="4"/>
      <c r="P424" s="4"/>
    </row>
    <row r="425" spans="1:16">
      <c r="A425" s="4" t="s">
        <v>633</v>
      </c>
      <c r="B425" s="4"/>
      <c r="C425" s="4" t="s">
        <v>19</v>
      </c>
      <c r="D425" s="4" t="s">
        <v>142</v>
      </c>
      <c r="E425" s="6" t="s">
        <v>608</v>
      </c>
      <c r="F425" s="4" t="s">
        <v>22</v>
      </c>
      <c r="G425" s="4" t="s">
        <v>23</v>
      </c>
      <c r="H425" s="4">
        <v>311753</v>
      </c>
      <c r="I425" s="4">
        <v>763</v>
      </c>
      <c r="J425" s="4">
        <v>170122</v>
      </c>
      <c r="K425" s="4">
        <v>256841</v>
      </c>
      <c r="L425" s="4">
        <v>6</v>
      </c>
      <c r="M425" s="4">
        <v>1543.6126549999999</v>
      </c>
      <c r="N425" s="4"/>
      <c r="O425" s="4"/>
      <c r="P425" s="4"/>
    </row>
    <row r="426" spans="1:16">
      <c r="A426" s="4" t="s">
        <v>634</v>
      </c>
      <c r="B426" s="4"/>
      <c r="C426" s="4" t="s">
        <v>13</v>
      </c>
      <c r="D426" s="4" t="s">
        <v>32</v>
      </c>
      <c r="E426" s="6" t="s">
        <v>608</v>
      </c>
      <c r="F426" s="4" t="s">
        <v>130</v>
      </c>
      <c r="G426" s="4" t="s">
        <v>17</v>
      </c>
      <c r="H426" s="4">
        <v>96031</v>
      </c>
      <c r="I426" s="4">
        <v>311</v>
      </c>
      <c r="J426" s="4">
        <v>57187</v>
      </c>
      <c r="K426" s="4">
        <v>78396</v>
      </c>
      <c r="L426" s="4">
        <v>21</v>
      </c>
      <c r="M426" s="4">
        <v>1508.9076700000001</v>
      </c>
      <c r="N426" s="4"/>
      <c r="O426" s="4"/>
      <c r="P426" s="4"/>
    </row>
    <row r="427" spans="1:16">
      <c r="A427" s="4" t="s">
        <v>635</v>
      </c>
      <c r="B427" s="4"/>
      <c r="C427" s="4" t="s">
        <v>13</v>
      </c>
      <c r="D427" s="4" t="s">
        <v>137</v>
      </c>
      <c r="E427" s="6" t="s">
        <v>608</v>
      </c>
      <c r="F427" s="4" t="s">
        <v>159</v>
      </c>
      <c r="G427" s="4" t="s">
        <v>23</v>
      </c>
      <c r="H427" s="4">
        <v>47931</v>
      </c>
      <c r="I427" s="4">
        <v>170</v>
      </c>
      <c r="J427" s="4">
        <v>15989</v>
      </c>
      <c r="K427" s="4">
        <v>38916</v>
      </c>
      <c r="L427" s="4">
        <v>4</v>
      </c>
      <c r="M427" s="4">
        <v>1487.228625</v>
      </c>
      <c r="N427" s="4"/>
      <c r="O427" s="4"/>
      <c r="P427" s="4"/>
    </row>
    <row r="428" spans="1:16">
      <c r="A428" s="4" t="s">
        <v>636</v>
      </c>
      <c r="B428" s="4"/>
      <c r="C428" s="4" t="s">
        <v>19</v>
      </c>
      <c r="D428" s="4" t="s">
        <v>637</v>
      </c>
      <c r="E428" s="6" t="s">
        <v>608</v>
      </c>
      <c r="F428" s="4" t="s">
        <v>52</v>
      </c>
      <c r="G428" s="4" t="s">
        <v>23</v>
      </c>
      <c r="H428" s="4">
        <v>177632</v>
      </c>
      <c r="I428" s="4">
        <v>485</v>
      </c>
      <c r="J428" s="4">
        <v>70865</v>
      </c>
      <c r="K428" s="4">
        <v>95871</v>
      </c>
      <c r="L428" s="4">
        <v>5</v>
      </c>
      <c r="M428" s="4">
        <v>1483.3844039999999</v>
      </c>
      <c r="N428" s="4"/>
      <c r="O428" s="4"/>
      <c r="P428" s="4"/>
    </row>
    <row r="429" spans="1:16">
      <c r="A429" s="4" t="s">
        <v>638</v>
      </c>
      <c r="B429" s="4"/>
      <c r="C429" s="4" t="s">
        <v>29</v>
      </c>
      <c r="D429" s="4" t="s">
        <v>79</v>
      </c>
      <c r="E429" s="6" t="s">
        <v>639</v>
      </c>
      <c r="F429" s="4" t="s">
        <v>16</v>
      </c>
      <c r="G429" s="4" t="s">
        <v>17</v>
      </c>
      <c r="H429" s="4">
        <v>7470</v>
      </c>
      <c r="I429" s="4">
        <v>0</v>
      </c>
      <c r="J429" s="4">
        <v>6753</v>
      </c>
      <c r="K429" s="4">
        <v>7229</v>
      </c>
      <c r="L429" s="4">
        <v>1</v>
      </c>
      <c r="M429" s="4">
        <v>1738.9952820000001</v>
      </c>
      <c r="N429" s="4"/>
      <c r="O429" s="4"/>
      <c r="P429" s="4"/>
    </row>
    <row r="430" spans="1:16">
      <c r="A430" s="4" t="s">
        <v>640</v>
      </c>
      <c r="B430" s="4"/>
      <c r="C430" s="4" t="s">
        <v>13</v>
      </c>
      <c r="D430" s="4" t="s">
        <v>126</v>
      </c>
      <c r="E430" s="6" t="s">
        <v>641</v>
      </c>
      <c r="F430" s="4" t="s">
        <v>27</v>
      </c>
      <c r="G430" s="4" t="s">
        <v>23</v>
      </c>
      <c r="H430" s="4">
        <v>26784</v>
      </c>
      <c r="I430" s="4">
        <v>85</v>
      </c>
      <c r="J430" s="4">
        <v>12708</v>
      </c>
      <c r="K430" s="4">
        <v>22261</v>
      </c>
      <c r="L430" s="4">
        <v>9</v>
      </c>
      <c r="M430" s="4">
        <v>6643.1616469999999</v>
      </c>
      <c r="N430" s="4"/>
      <c r="O430" s="4"/>
      <c r="P430" s="4"/>
    </row>
    <row r="431" spans="1:16">
      <c r="A431" s="4" t="s">
        <v>642</v>
      </c>
      <c r="B431" s="4"/>
      <c r="C431" s="4" t="s">
        <v>13</v>
      </c>
      <c r="D431" s="4" t="s">
        <v>32</v>
      </c>
      <c r="E431" s="6" t="s">
        <v>641</v>
      </c>
      <c r="F431" s="4" t="s">
        <v>16</v>
      </c>
      <c r="G431" s="4" t="s">
        <v>23</v>
      </c>
      <c r="H431" s="4">
        <v>21028</v>
      </c>
      <c r="I431" s="4">
        <v>10</v>
      </c>
      <c r="J431" s="4">
        <v>5781</v>
      </c>
      <c r="K431" s="4">
        <v>16134</v>
      </c>
      <c r="L431" s="4">
        <v>11</v>
      </c>
      <c r="M431" s="4">
        <v>5101.3216549999997</v>
      </c>
      <c r="N431" s="4"/>
      <c r="O431" s="4"/>
      <c r="P431" s="4"/>
    </row>
    <row r="432" spans="1:16">
      <c r="A432" s="4" t="s">
        <v>643</v>
      </c>
      <c r="B432" s="4"/>
      <c r="C432" s="4" t="s">
        <v>13</v>
      </c>
      <c r="D432" s="4" t="s">
        <v>25</v>
      </c>
      <c r="E432" s="6" t="s">
        <v>644</v>
      </c>
      <c r="F432" s="4" t="s">
        <v>16</v>
      </c>
      <c r="G432" s="4" t="s">
        <v>23</v>
      </c>
      <c r="H432" s="4">
        <v>9238</v>
      </c>
      <c r="I432" s="4">
        <v>84</v>
      </c>
      <c r="J432" s="4">
        <v>4626</v>
      </c>
      <c r="K432" s="4">
        <v>8264</v>
      </c>
      <c r="L432" s="4">
        <v>15</v>
      </c>
      <c r="M432" s="4">
        <v>6683.2254869999997</v>
      </c>
      <c r="N432" s="4"/>
      <c r="O432" s="4"/>
      <c r="P432" s="4"/>
    </row>
    <row r="433" spans="1:16">
      <c r="A433" s="4" t="s">
        <v>645</v>
      </c>
      <c r="B433" s="4"/>
      <c r="C433" s="4" t="s">
        <v>19</v>
      </c>
      <c r="D433" s="4" t="s">
        <v>25</v>
      </c>
      <c r="E433" s="6" t="s">
        <v>646</v>
      </c>
      <c r="F433" s="4" t="s">
        <v>22</v>
      </c>
      <c r="G433" s="4" t="s">
        <v>23</v>
      </c>
      <c r="H433" s="4">
        <v>39881</v>
      </c>
      <c r="I433" s="4">
        <v>125</v>
      </c>
      <c r="J433" s="4">
        <v>6331</v>
      </c>
      <c r="K433" s="4">
        <v>36245</v>
      </c>
      <c r="L433" s="4">
        <v>10</v>
      </c>
      <c r="M433" s="4">
        <v>7098.8897059999999</v>
      </c>
      <c r="N433" s="4"/>
      <c r="O433" s="4"/>
      <c r="P433" s="4"/>
    </row>
    <row r="434" spans="1:16">
      <c r="A434" s="4" t="s">
        <v>647</v>
      </c>
      <c r="B434" s="4"/>
      <c r="C434" s="4" t="s">
        <v>13</v>
      </c>
      <c r="D434" s="4" t="s">
        <v>467</v>
      </c>
      <c r="E434" s="6" t="s">
        <v>648</v>
      </c>
      <c r="F434" s="4" t="s">
        <v>16</v>
      </c>
      <c r="G434" s="4" t="s">
        <v>23</v>
      </c>
      <c r="H434" s="4">
        <v>10883</v>
      </c>
      <c r="I434" s="4">
        <v>46</v>
      </c>
      <c r="J434" s="4">
        <v>1652</v>
      </c>
      <c r="K434" s="4">
        <v>8869</v>
      </c>
      <c r="L434" s="4">
        <v>16</v>
      </c>
      <c r="M434" s="4">
        <v>1942.482395</v>
      </c>
      <c r="N434" s="4"/>
      <c r="O434" s="4"/>
      <c r="P434" s="4"/>
    </row>
    <row r="435" spans="1:16">
      <c r="A435" s="4" t="s">
        <v>649</v>
      </c>
      <c r="B435" s="4"/>
      <c r="C435" s="4" t="s">
        <v>13</v>
      </c>
      <c r="D435" s="4" t="s">
        <v>73</v>
      </c>
      <c r="E435" s="6" t="s">
        <v>650</v>
      </c>
      <c r="F435" s="4" t="s">
        <v>16</v>
      </c>
      <c r="G435" s="4" t="s">
        <v>17</v>
      </c>
      <c r="H435" s="4">
        <v>50517</v>
      </c>
      <c r="I435" s="4">
        <v>270</v>
      </c>
      <c r="J435" s="4">
        <v>17179</v>
      </c>
      <c r="K435" s="4">
        <v>48389</v>
      </c>
      <c r="L435" s="4">
        <v>2</v>
      </c>
      <c r="M435" s="4">
        <v>1718.4710769999999</v>
      </c>
      <c r="N435" s="4"/>
      <c r="O435" s="4"/>
      <c r="P435" s="4"/>
    </row>
    <row r="436" spans="1:16">
      <c r="A436" s="4" t="s">
        <v>651</v>
      </c>
      <c r="B436" s="4"/>
      <c r="C436" s="4" t="s">
        <v>13</v>
      </c>
      <c r="D436" s="4" t="s">
        <v>20</v>
      </c>
      <c r="E436" s="6" t="s">
        <v>650</v>
      </c>
      <c r="F436" s="4" t="s">
        <v>16</v>
      </c>
      <c r="G436" s="4" t="s">
        <v>23</v>
      </c>
      <c r="H436" s="4">
        <v>7248</v>
      </c>
      <c r="I436" s="4">
        <v>10</v>
      </c>
      <c r="J436" s="4">
        <v>3988</v>
      </c>
      <c r="K436" s="4">
        <v>6863</v>
      </c>
      <c r="L436" s="4">
        <v>7</v>
      </c>
      <c r="M436" s="4">
        <v>1247</v>
      </c>
      <c r="N436" s="4"/>
      <c r="O436" s="4"/>
      <c r="P436" s="4"/>
    </row>
    <row r="437" spans="1:16">
      <c r="A437" s="4" t="s">
        <v>652</v>
      </c>
      <c r="B437" s="4"/>
      <c r="C437" s="4" t="s">
        <v>38</v>
      </c>
      <c r="D437" s="4" t="s">
        <v>25</v>
      </c>
      <c r="E437" s="6" t="s">
        <v>653</v>
      </c>
      <c r="F437" s="4" t="s">
        <v>27</v>
      </c>
      <c r="G437" s="4" t="s">
        <v>23</v>
      </c>
      <c r="H437" s="4">
        <v>10835</v>
      </c>
      <c r="I437" s="4">
        <v>25</v>
      </c>
      <c r="J437" s="4">
        <v>2888</v>
      </c>
      <c r="K437" s="4">
        <v>10487</v>
      </c>
      <c r="L437" s="4">
        <v>3</v>
      </c>
      <c r="M437" s="4">
        <v>4704.2499559999997</v>
      </c>
      <c r="N437" s="4"/>
      <c r="O437" s="4"/>
      <c r="P437" s="4"/>
    </row>
    <row r="438" spans="1:16">
      <c r="A438" s="4" t="s">
        <v>654</v>
      </c>
      <c r="B438" s="4"/>
      <c r="C438" s="4" t="s">
        <v>29</v>
      </c>
      <c r="D438" s="4" t="s">
        <v>14</v>
      </c>
      <c r="E438" s="6" t="s">
        <v>655</v>
      </c>
      <c r="F438" s="4" t="s">
        <v>16</v>
      </c>
      <c r="G438" s="4" t="s">
        <v>23</v>
      </c>
      <c r="H438" s="4">
        <v>11476</v>
      </c>
      <c r="I438" s="4">
        <v>45</v>
      </c>
      <c r="J438" s="4">
        <v>4963</v>
      </c>
      <c r="K438" s="4">
        <v>10991</v>
      </c>
      <c r="L438" s="4">
        <v>8</v>
      </c>
      <c r="M438" s="4">
        <v>7227.4173490000003</v>
      </c>
      <c r="N438" s="4"/>
      <c r="O438" s="4"/>
      <c r="P438" s="4"/>
    </row>
    <row r="439" spans="1:16">
      <c r="A439" s="4" t="s">
        <v>656</v>
      </c>
      <c r="B439" s="4"/>
      <c r="C439" s="4" t="s">
        <v>19</v>
      </c>
      <c r="D439" s="4" t="s">
        <v>73</v>
      </c>
      <c r="E439" s="6" t="s">
        <v>657</v>
      </c>
      <c r="F439" s="4" t="s">
        <v>27</v>
      </c>
      <c r="G439" s="4" t="s">
        <v>23</v>
      </c>
      <c r="H439" s="4">
        <v>92764</v>
      </c>
      <c r="I439" s="4">
        <v>320</v>
      </c>
      <c r="J439" s="4">
        <v>19625</v>
      </c>
      <c r="K439" s="4">
        <v>76531</v>
      </c>
      <c r="L439" s="4">
        <v>14</v>
      </c>
      <c r="M439" s="4">
        <v>6730.012549</v>
      </c>
      <c r="N439" s="4"/>
      <c r="O439" s="4"/>
      <c r="P439" s="4"/>
    </row>
    <row r="440" spans="1:16">
      <c r="A440" s="4" t="s">
        <v>658</v>
      </c>
      <c r="B440" s="4"/>
      <c r="C440" s="4" t="s">
        <v>19</v>
      </c>
      <c r="D440" s="4" t="s">
        <v>269</v>
      </c>
      <c r="E440" s="6" t="s">
        <v>657</v>
      </c>
      <c r="F440" s="4" t="s">
        <v>16</v>
      </c>
      <c r="G440" s="4" t="s">
        <v>23</v>
      </c>
      <c r="H440" s="4">
        <v>189571</v>
      </c>
      <c r="I440" s="4">
        <v>500</v>
      </c>
      <c r="J440" s="4">
        <v>130676</v>
      </c>
      <c r="K440" s="4">
        <v>183688</v>
      </c>
      <c r="L440" s="4">
        <v>39</v>
      </c>
      <c r="M440" s="4">
        <v>6335.9483879999998</v>
      </c>
      <c r="N440" s="4"/>
      <c r="O440" s="4"/>
      <c r="P440" s="4"/>
    </row>
    <row r="441" spans="1:16">
      <c r="A441" s="4" t="s">
        <v>659</v>
      </c>
      <c r="B441" s="4"/>
      <c r="C441" s="4" t="s">
        <v>38</v>
      </c>
      <c r="D441" s="4" t="s">
        <v>20</v>
      </c>
      <c r="E441" s="6" t="s">
        <v>657</v>
      </c>
      <c r="F441" s="4" t="s">
        <v>16</v>
      </c>
      <c r="G441" s="4" t="s">
        <v>23</v>
      </c>
      <c r="H441" s="4">
        <v>14224</v>
      </c>
      <c r="I441" s="4">
        <v>30</v>
      </c>
      <c r="J441" s="4">
        <v>2549</v>
      </c>
      <c r="K441" s="4">
        <v>11974</v>
      </c>
      <c r="L441" s="4">
        <v>7</v>
      </c>
      <c r="M441" s="4">
        <v>5637.3034969999999</v>
      </c>
      <c r="N441" s="4"/>
      <c r="O441" s="4"/>
      <c r="P441" s="4"/>
    </row>
    <row r="442" spans="1:16">
      <c r="A442" s="4" t="s">
        <v>660</v>
      </c>
      <c r="B442" s="4"/>
      <c r="C442" s="4" t="s">
        <v>29</v>
      </c>
      <c r="D442" s="4" t="s">
        <v>14</v>
      </c>
      <c r="E442" s="6" t="s">
        <v>657</v>
      </c>
      <c r="F442" s="4" t="s">
        <v>42</v>
      </c>
      <c r="G442" s="4" t="s">
        <v>23</v>
      </c>
      <c r="H442" s="4">
        <v>183208</v>
      </c>
      <c r="I442" s="4">
        <v>620</v>
      </c>
      <c r="J442" s="4">
        <v>131164</v>
      </c>
      <c r="K442" s="4">
        <v>177952</v>
      </c>
      <c r="L442" s="4">
        <v>43</v>
      </c>
      <c r="M442" s="4">
        <v>2682.4366230000001</v>
      </c>
      <c r="N442" s="4"/>
      <c r="O442" s="4"/>
      <c r="P442" s="4"/>
    </row>
    <row r="443" spans="1:16">
      <c r="A443" s="4" t="s">
        <v>661</v>
      </c>
      <c r="B443" s="4"/>
      <c r="C443" s="4" t="s">
        <v>38</v>
      </c>
      <c r="D443" s="4" t="s">
        <v>73</v>
      </c>
      <c r="E443" s="6" t="s">
        <v>657</v>
      </c>
      <c r="F443" s="4" t="s">
        <v>54</v>
      </c>
      <c r="G443" s="4" t="s">
        <v>23</v>
      </c>
      <c r="H443" s="4">
        <v>20486</v>
      </c>
      <c r="I443" s="4">
        <v>42</v>
      </c>
      <c r="J443" s="4">
        <v>14583</v>
      </c>
      <c r="K443" s="4">
        <v>19860</v>
      </c>
      <c r="L443" s="4">
        <v>2</v>
      </c>
      <c r="M443" s="4">
        <v>1718.513762</v>
      </c>
      <c r="N443" s="4"/>
      <c r="O443" s="4"/>
      <c r="P443" s="4"/>
    </row>
    <row r="444" spans="1:16">
      <c r="A444" s="4" t="s">
        <v>662</v>
      </c>
      <c r="B444" s="4"/>
      <c r="C444" s="4" t="s">
        <v>38</v>
      </c>
      <c r="D444" s="4" t="s">
        <v>32</v>
      </c>
      <c r="E444" s="6" t="s">
        <v>663</v>
      </c>
      <c r="F444" s="4" t="s">
        <v>123</v>
      </c>
      <c r="G444" s="4" t="s">
        <v>23</v>
      </c>
      <c r="H444" s="4">
        <v>15047</v>
      </c>
      <c r="I444" s="4">
        <v>84</v>
      </c>
      <c r="J444" s="4">
        <v>5653</v>
      </c>
      <c r="K444" s="4">
        <v>14459</v>
      </c>
      <c r="L444" s="4">
        <v>4</v>
      </c>
      <c r="M444" s="4">
        <v>2127.495962</v>
      </c>
      <c r="N444" s="4"/>
      <c r="O444" s="4"/>
      <c r="P444" s="4"/>
    </row>
    <row r="445" spans="1:16">
      <c r="A445" s="4" t="s">
        <v>664</v>
      </c>
      <c r="B445" s="4"/>
      <c r="C445" s="4" t="s">
        <v>13</v>
      </c>
      <c r="D445" s="4" t="s">
        <v>30</v>
      </c>
      <c r="E445" s="6" t="s">
        <v>665</v>
      </c>
      <c r="F445" s="4" t="s">
        <v>27</v>
      </c>
      <c r="G445" s="4" t="s">
        <v>23</v>
      </c>
      <c r="H445" s="4">
        <v>41513</v>
      </c>
      <c r="I445" s="4">
        <v>113</v>
      </c>
      <c r="J445" s="4">
        <v>20872</v>
      </c>
      <c r="K445" s="4">
        <v>39250</v>
      </c>
      <c r="L445" s="4">
        <v>9</v>
      </c>
      <c r="M445" s="4">
        <v>6789.5334009999997</v>
      </c>
      <c r="N445" s="4"/>
      <c r="O445" s="4"/>
      <c r="P445" s="4"/>
    </row>
    <row r="446" spans="1:16">
      <c r="A446" s="4" t="s">
        <v>666</v>
      </c>
      <c r="B446" s="4"/>
      <c r="C446" s="4" t="s">
        <v>29</v>
      </c>
      <c r="D446" s="4" t="s">
        <v>32</v>
      </c>
      <c r="E446" s="6" t="s">
        <v>665</v>
      </c>
      <c r="F446" s="4" t="s">
        <v>27</v>
      </c>
      <c r="G446" s="4" t="s">
        <v>23</v>
      </c>
      <c r="H446" s="4">
        <v>16503</v>
      </c>
      <c r="I446" s="4">
        <v>69</v>
      </c>
      <c r="J446" s="4">
        <v>8595</v>
      </c>
      <c r="K446" s="4">
        <v>14466</v>
      </c>
      <c r="L446" s="4">
        <v>7</v>
      </c>
      <c r="M446" s="4">
        <v>5714.5238669999999</v>
      </c>
      <c r="N446" s="4"/>
      <c r="O446" s="4"/>
      <c r="P446" s="4"/>
    </row>
    <row r="447" spans="1:16">
      <c r="A447" s="4" t="s">
        <v>667</v>
      </c>
      <c r="B447" s="4"/>
      <c r="C447" s="4" t="s">
        <v>13</v>
      </c>
      <c r="D447" s="4" t="s">
        <v>14</v>
      </c>
      <c r="E447" s="6" t="s">
        <v>665</v>
      </c>
      <c r="F447" s="4" t="s">
        <v>16</v>
      </c>
      <c r="G447" s="4" t="s">
        <v>23</v>
      </c>
      <c r="H447" s="4">
        <v>52006</v>
      </c>
      <c r="I447" s="4">
        <v>160</v>
      </c>
      <c r="J447" s="4">
        <v>24711</v>
      </c>
      <c r="K447" s="4">
        <v>48019</v>
      </c>
      <c r="L447" s="4">
        <v>12</v>
      </c>
      <c r="M447" s="4">
        <v>5200.0101180000001</v>
      </c>
      <c r="N447" s="4"/>
      <c r="O447" s="4"/>
      <c r="P447" s="4"/>
    </row>
    <row r="448" spans="1:16">
      <c r="A448" s="4" t="s">
        <v>668</v>
      </c>
      <c r="B448" s="4"/>
      <c r="C448" s="4" t="s">
        <v>38</v>
      </c>
      <c r="D448" s="4" t="s">
        <v>61</v>
      </c>
      <c r="E448" s="6" t="s">
        <v>665</v>
      </c>
      <c r="F448" s="4" t="s">
        <v>16</v>
      </c>
      <c r="G448" s="4" t="s">
        <v>23</v>
      </c>
      <c r="H448" s="4">
        <v>8420</v>
      </c>
      <c r="I448" s="4">
        <v>80</v>
      </c>
      <c r="J448" s="4">
        <v>4430</v>
      </c>
      <c r="K448" s="4">
        <v>7869</v>
      </c>
      <c r="L448" s="4">
        <v>8</v>
      </c>
      <c r="M448" s="4">
        <v>5184.5854239999999</v>
      </c>
      <c r="N448" s="4"/>
      <c r="O448" s="4"/>
      <c r="P448" s="4"/>
    </row>
    <row r="449" spans="1:16">
      <c r="A449" s="4" t="s">
        <v>669</v>
      </c>
      <c r="B449" s="4"/>
      <c r="C449" s="4" t="s">
        <v>13</v>
      </c>
      <c r="D449" s="4" t="s">
        <v>41</v>
      </c>
      <c r="E449" s="6" t="s">
        <v>665</v>
      </c>
      <c r="F449" s="4" t="s">
        <v>22</v>
      </c>
      <c r="G449" s="4" t="s">
        <v>23</v>
      </c>
      <c r="H449" s="4">
        <v>63415</v>
      </c>
      <c r="I449" s="4">
        <v>185</v>
      </c>
      <c r="J449" s="4">
        <v>28161</v>
      </c>
      <c r="K449" s="4">
        <v>59169</v>
      </c>
      <c r="L449" s="4">
        <v>9</v>
      </c>
      <c r="M449" s="4">
        <v>1924.162675</v>
      </c>
      <c r="N449" s="4"/>
      <c r="O449" s="4"/>
      <c r="P449" s="4"/>
    </row>
    <row r="450" spans="1:16">
      <c r="A450" s="4" t="s">
        <v>670</v>
      </c>
      <c r="B450" s="4"/>
      <c r="C450" s="4" t="s">
        <v>29</v>
      </c>
      <c r="D450" s="4" t="s">
        <v>14</v>
      </c>
      <c r="E450" s="6" t="s">
        <v>665</v>
      </c>
      <c r="F450" s="4" t="s">
        <v>159</v>
      </c>
      <c r="G450" s="4" t="s">
        <v>23</v>
      </c>
      <c r="H450" s="4">
        <v>73544</v>
      </c>
      <c r="I450" s="4">
        <v>223</v>
      </c>
      <c r="J450" s="4">
        <v>40405</v>
      </c>
      <c r="K450" s="4">
        <v>67406</v>
      </c>
      <c r="L450" s="4">
        <v>1</v>
      </c>
      <c r="M450" s="4">
        <v>1465.8722660000001</v>
      </c>
      <c r="N450" s="4"/>
      <c r="O450" s="4"/>
      <c r="P450" s="4"/>
    </row>
    <row r="451" spans="1:16">
      <c r="A451" s="4" t="s">
        <v>671</v>
      </c>
      <c r="B451" s="4"/>
      <c r="C451" s="4" t="s">
        <v>29</v>
      </c>
      <c r="D451" s="4" t="s">
        <v>30</v>
      </c>
      <c r="E451" s="6" t="s">
        <v>672</v>
      </c>
      <c r="F451" s="4" t="s">
        <v>159</v>
      </c>
      <c r="G451" s="4" t="s">
        <v>23</v>
      </c>
      <c r="H451" s="4">
        <v>16288</v>
      </c>
      <c r="I451" s="4">
        <v>56</v>
      </c>
      <c r="J451" s="4">
        <v>5304</v>
      </c>
      <c r="K451" s="4">
        <v>10731</v>
      </c>
      <c r="L451" s="4">
        <v>3</v>
      </c>
      <c r="M451" s="4">
        <v>2030.142709</v>
      </c>
      <c r="N451" s="4"/>
      <c r="O451" s="4"/>
      <c r="P451" s="4"/>
    </row>
    <row r="452" spans="1:16">
      <c r="A452" s="4" t="s">
        <v>673</v>
      </c>
      <c r="B452" s="4"/>
      <c r="C452" s="4" t="s">
        <v>38</v>
      </c>
      <c r="D452" s="4" t="s">
        <v>179</v>
      </c>
      <c r="E452" s="6" t="s">
        <v>674</v>
      </c>
      <c r="F452" s="4" t="s">
        <v>16</v>
      </c>
      <c r="G452" s="4" t="s">
        <v>17</v>
      </c>
      <c r="H452" s="4">
        <v>7695</v>
      </c>
      <c r="I452" s="4">
        <v>20</v>
      </c>
      <c r="J452" s="4">
        <v>3481</v>
      </c>
      <c r="K452" s="4">
        <v>7050</v>
      </c>
      <c r="L452" s="4">
        <v>14</v>
      </c>
      <c r="M452" s="4">
        <v>6727.4404990000003</v>
      </c>
      <c r="N452" s="4"/>
      <c r="O452" s="4"/>
      <c r="P452" s="4"/>
    </row>
    <row r="453" spans="1:16">
      <c r="A453" s="4" t="s">
        <v>675</v>
      </c>
      <c r="B453" s="4"/>
      <c r="C453" s="4" t="s">
        <v>13</v>
      </c>
      <c r="D453" s="4" t="s">
        <v>179</v>
      </c>
      <c r="E453" s="6" t="s">
        <v>674</v>
      </c>
      <c r="F453" s="4" t="s">
        <v>16</v>
      </c>
      <c r="G453" s="4" t="s">
        <v>23</v>
      </c>
      <c r="H453" s="4">
        <v>15602</v>
      </c>
      <c r="I453" s="4">
        <v>50</v>
      </c>
      <c r="J453" s="4">
        <v>7676</v>
      </c>
      <c r="K453" s="4">
        <v>13775</v>
      </c>
      <c r="L453" s="4">
        <v>1</v>
      </c>
      <c r="M453" s="4">
        <v>2600.894327</v>
      </c>
      <c r="N453" s="4"/>
      <c r="O453" s="4"/>
      <c r="P453" s="4"/>
    </row>
    <row r="454" spans="1:16">
      <c r="A454" s="4" t="s">
        <v>676</v>
      </c>
      <c r="B454" s="4"/>
      <c r="C454" s="4" t="s">
        <v>13</v>
      </c>
      <c r="D454" s="4" t="s">
        <v>35</v>
      </c>
      <c r="E454" s="6" t="s">
        <v>677</v>
      </c>
      <c r="F454" s="4" t="s">
        <v>130</v>
      </c>
      <c r="G454" s="4" t="s">
        <v>23</v>
      </c>
      <c r="H454" s="4">
        <v>8000</v>
      </c>
      <c r="I454" s="4">
        <v>10</v>
      </c>
      <c r="J454" s="4">
        <v>4400</v>
      </c>
      <c r="K454" s="4">
        <v>6379</v>
      </c>
      <c r="L454" s="4">
        <v>1</v>
      </c>
      <c r="M454" s="4">
        <v>6159.3669019999998</v>
      </c>
      <c r="N454" s="4"/>
      <c r="O454" s="4"/>
      <c r="P454" s="4"/>
    </row>
    <row r="455" spans="1:16">
      <c r="A455" s="4" t="s">
        <v>678</v>
      </c>
      <c r="B455" s="4"/>
      <c r="C455" s="4" t="s">
        <v>29</v>
      </c>
      <c r="D455" s="4" t="s">
        <v>14</v>
      </c>
      <c r="E455" s="6" t="s">
        <v>677</v>
      </c>
      <c r="F455" s="4" t="s">
        <v>54</v>
      </c>
      <c r="G455" s="4" t="s">
        <v>23</v>
      </c>
      <c r="H455" s="4">
        <v>13592</v>
      </c>
      <c r="I455" s="4">
        <v>85</v>
      </c>
      <c r="J455" s="4">
        <v>7747</v>
      </c>
      <c r="K455" s="4">
        <v>10690</v>
      </c>
      <c r="L455" s="4">
        <v>1</v>
      </c>
      <c r="M455" s="4">
        <v>1555.1120780000001</v>
      </c>
      <c r="N455" s="4"/>
      <c r="O455" s="4"/>
      <c r="P455" s="4"/>
    </row>
    <row r="456" spans="1:16">
      <c r="A456" s="4" t="s">
        <v>679</v>
      </c>
      <c r="B456" s="4"/>
      <c r="C456" s="4" t="s">
        <v>38</v>
      </c>
      <c r="D456" s="4" t="s">
        <v>73</v>
      </c>
      <c r="E456" s="6" t="s">
        <v>680</v>
      </c>
      <c r="F456" s="4" t="s">
        <v>22</v>
      </c>
      <c r="G456" s="4" t="s">
        <v>23</v>
      </c>
      <c r="H456" s="4">
        <v>15588</v>
      </c>
      <c r="I456" s="4">
        <v>80</v>
      </c>
      <c r="J456" s="4">
        <v>2089</v>
      </c>
      <c r="K456" s="4">
        <v>14526</v>
      </c>
      <c r="L456" s="4">
        <v>9</v>
      </c>
      <c r="M456" s="4">
        <v>3518.5334819999998</v>
      </c>
      <c r="N456" s="4"/>
      <c r="O456" s="4"/>
      <c r="P456" s="4"/>
    </row>
    <row r="457" spans="1:16">
      <c r="A457" s="4" t="s">
        <v>681</v>
      </c>
      <c r="B457" s="4"/>
      <c r="C457" s="4" t="s">
        <v>29</v>
      </c>
      <c r="D457" s="4" t="s">
        <v>25</v>
      </c>
      <c r="E457" s="6" t="s">
        <v>682</v>
      </c>
      <c r="F457" s="4" t="s">
        <v>16</v>
      </c>
      <c r="G457" s="4" t="s">
        <v>23</v>
      </c>
      <c r="H457" s="4">
        <v>14038</v>
      </c>
      <c r="I457" s="4">
        <v>63</v>
      </c>
      <c r="J457" s="4">
        <v>1600</v>
      </c>
      <c r="K457" s="4">
        <v>11345</v>
      </c>
      <c r="L457" s="4">
        <v>8</v>
      </c>
      <c r="M457" s="4">
        <v>6368.8629129999999</v>
      </c>
      <c r="N457" s="4"/>
      <c r="O457" s="4"/>
      <c r="P457" s="4"/>
    </row>
    <row r="458" spans="1:16">
      <c r="A458" s="4" t="s">
        <v>683</v>
      </c>
      <c r="B458" s="4"/>
      <c r="C458" s="4" t="s">
        <v>29</v>
      </c>
      <c r="D458" s="4" t="s">
        <v>50</v>
      </c>
      <c r="E458" s="6" t="s">
        <v>682</v>
      </c>
      <c r="F458" s="4" t="s">
        <v>16</v>
      </c>
      <c r="G458" s="4" t="s">
        <v>23</v>
      </c>
      <c r="H458" s="4">
        <v>140359</v>
      </c>
      <c r="I458" s="4">
        <v>352</v>
      </c>
      <c r="J458" s="4">
        <v>76130</v>
      </c>
      <c r="K458" s="4">
        <v>133578</v>
      </c>
      <c r="L458" s="4">
        <v>26</v>
      </c>
      <c r="M458" s="4">
        <v>6094.6667989999996</v>
      </c>
      <c r="N458" s="4"/>
      <c r="O458" s="4"/>
      <c r="P458" s="4"/>
    </row>
    <row r="459" spans="1:16">
      <c r="A459" s="4" t="s">
        <v>684</v>
      </c>
      <c r="B459" s="4"/>
      <c r="C459" s="4" t="s">
        <v>29</v>
      </c>
      <c r="D459" s="4" t="s">
        <v>32</v>
      </c>
      <c r="E459" s="6" t="s">
        <v>682</v>
      </c>
      <c r="F459" s="4" t="s">
        <v>16</v>
      </c>
      <c r="G459" s="4" t="s">
        <v>23</v>
      </c>
      <c r="H459" s="4">
        <v>25377</v>
      </c>
      <c r="I459" s="4">
        <v>101</v>
      </c>
      <c r="J459" s="4">
        <v>16698</v>
      </c>
      <c r="K459" s="4">
        <v>23798</v>
      </c>
      <c r="L459" s="4">
        <v>2</v>
      </c>
      <c r="M459" s="4">
        <v>5175.1429189999999</v>
      </c>
      <c r="N459" s="4"/>
      <c r="O459" s="4"/>
      <c r="P459" s="4"/>
    </row>
    <row r="460" spans="1:16">
      <c r="A460" s="4" t="s">
        <v>685</v>
      </c>
      <c r="B460" s="4"/>
      <c r="C460" s="4" t="s">
        <v>19</v>
      </c>
      <c r="D460" s="4" t="s">
        <v>50</v>
      </c>
      <c r="E460" s="6" t="s">
        <v>682</v>
      </c>
      <c r="F460" s="4" t="s">
        <v>16</v>
      </c>
      <c r="G460" s="4" t="s">
        <v>23</v>
      </c>
      <c r="H460" s="4">
        <v>29092</v>
      </c>
      <c r="I460" s="4">
        <v>75</v>
      </c>
      <c r="J460" s="4">
        <v>16986</v>
      </c>
      <c r="K460" s="4">
        <v>26606</v>
      </c>
      <c r="L460" s="4">
        <v>15</v>
      </c>
      <c r="M460" s="4">
        <v>1801.0581110000001</v>
      </c>
      <c r="N460" s="4"/>
      <c r="O460" s="4"/>
      <c r="P460" s="4"/>
    </row>
    <row r="461" spans="1:16">
      <c r="A461" s="4" t="s">
        <v>686</v>
      </c>
      <c r="B461" s="4"/>
      <c r="C461" s="4" t="s">
        <v>13</v>
      </c>
      <c r="D461" s="4" t="s">
        <v>90</v>
      </c>
      <c r="E461" s="6" t="s">
        <v>682</v>
      </c>
      <c r="F461" s="4" t="s">
        <v>22</v>
      </c>
      <c r="G461" s="4" t="s">
        <v>17</v>
      </c>
      <c r="H461" s="4">
        <v>73567</v>
      </c>
      <c r="I461" s="4">
        <v>197</v>
      </c>
      <c r="J461" s="4">
        <v>28800</v>
      </c>
      <c r="K461" s="4">
        <v>68566</v>
      </c>
      <c r="L461" s="4">
        <v>2</v>
      </c>
      <c r="M461" s="4">
        <v>1567.3660709999999</v>
      </c>
      <c r="N461" s="4"/>
      <c r="O461" s="4"/>
      <c r="P461" s="4"/>
    </row>
    <row r="462" spans="1:16">
      <c r="A462" s="4" t="s">
        <v>687</v>
      </c>
      <c r="B462" s="4"/>
      <c r="C462" s="4" t="s">
        <v>13</v>
      </c>
      <c r="D462" s="4" t="s">
        <v>32</v>
      </c>
      <c r="E462" s="6" t="s">
        <v>682</v>
      </c>
      <c r="F462" s="4" t="s">
        <v>52</v>
      </c>
      <c r="G462" s="4" t="s">
        <v>23</v>
      </c>
      <c r="H462" s="4">
        <v>152881</v>
      </c>
      <c r="I462" s="4">
        <v>426</v>
      </c>
      <c r="J462" s="4">
        <v>94895</v>
      </c>
      <c r="K462" s="4">
        <v>145113</v>
      </c>
      <c r="L462" s="4">
        <v>11</v>
      </c>
      <c r="M462" s="4">
        <v>1496.6685239999999</v>
      </c>
      <c r="N462" s="4"/>
      <c r="O462" s="4"/>
      <c r="P462" s="4"/>
    </row>
    <row r="463" spans="1:16">
      <c r="A463" s="4" t="s">
        <v>688</v>
      </c>
      <c r="B463" s="4"/>
      <c r="C463" s="4" t="s">
        <v>19</v>
      </c>
      <c r="D463" s="4" t="s">
        <v>32</v>
      </c>
      <c r="E463" s="6" t="s">
        <v>689</v>
      </c>
      <c r="F463" s="4" t="s">
        <v>16</v>
      </c>
      <c r="G463" s="4" t="s">
        <v>23</v>
      </c>
      <c r="H463" s="4">
        <v>16239</v>
      </c>
      <c r="I463" s="4">
        <v>78</v>
      </c>
      <c r="J463" s="4">
        <v>9375</v>
      </c>
      <c r="K463" s="4">
        <v>15562</v>
      </c>
      <c r="L463" s="4">
        <v>5</v>
      </c>
      <c r="M463" s="4">
        <v>2387.686295</v>
      </c>
      <c r="N463" s="4"/>
      <c r="O463" s="4"/>
      <c r="P463" s="4"/>
    </row>
    <row r="464" spans="1:16">
      <c r="A464" s="4" t="s">
        <v>690</v>
      </c>
      <c r="B464" s="4"/>
      <c r="C464" s="4" t="s">
        <v>13</v>
      </c>
      <c r="D464" s="4" t="s">
        <v>32</v>
      </c>
      <c r="E464" s="6" t="s">
        <v>689</v>
      </c>
      <c r="F464" s="4" t="s">
        <v>42</v>
      </c>
      <c r="G464" s="4" t="s">
        <v>23</v>
      </c>
      <c r="H464" s="4">
        <v>14932</v>
      </c>
      <c r="I464" s="4">
        <v>90</v>
      </c>
      <c r="J464" s="4">
        <v>8947</v>
      </c>
      <c r="K464" s="4">
        <v>14256</v>
      </c>
      <c r="L464" s="4">
        <v>3</v>
      </c>
      <c r="M464" s="4">
        <v>1724.417704</v>
      </c>
      <c r="N464" s="4"/>
      <c r="O464" s="4"/>
      <c r="P464" s="4"/>
    </row>
    <row r="465" spans="1:16">
      <c r="A465" s="4" t="s">
        <v>691</v>
      </c>
      <c r="B465" s="4"/>
      <c r="C465" s="4" t="s">
        <v>19</v>
      </c>
      <c r="D465" s="4" t="s">
        <v>20</v>
      </c>
      <c r="E465" s="6" t="s">
        <v>692</v>
      </c>
      <c r="F465" s="4" t="s">
        <v>16</v>
      </c>
      <c r="G465" s="4" t="s">
        <v>23</v>
      </c>
      <c r="H465" s="4">
        <v>13823</v>
      </c>
      <c r="I465" s="4">
        <v>58</v>
      </c>
      <c r="J465" s="4">
        <v>10671</v>
      </c>
      <c r="K465" s="4">
        <v>12937</v>
      </c>
      <c r="L465" s="4">
        <v>3</v>
      </c>
      <c r="M465" s="4">
        <v>1574.709734</v>
      </c>
      <c r="N465" s="4"/>
      <c r="O465" s="4"/>
      <c r="P465" s="4"/>
    </row>
    <row r="466" spans="1:16">
      <c r="A466" s="4" t="s">
        <v>693</v>
      </c>
      <c r="B466" s="4"/>
      <c r="C466" s="4" t="s">
        <v>13</v>
      </c>
      <c r="D466" s="4" t="s">
        <v>30</v>
      </c>
      <c r="E466" s="6" t="s">
        <v>692</v>
      </c>
      <c r="F466" s="4" t="s">
        <v>42</v>
      </c>
      <c r="G466" s="4" t="s">
        <v>23</v>
      </c>
      <c r="H466" s="4">
        <v>11214</v>
      </c>
      <c r="I466" s="4">
        <v>49</v>
      </c>
      <c r="J466" s="4">
        <v>5523</v>
      </c>
      <c r="K466" s="4">
        <v>10267</v>
      </c>
      <c r="L466" s="4">
        <v>2</v>
      </c>
      <c r="M466" s="4">
        <v>1554.3892149999999</v>
      </c>
      <c r="N466" s="4"/>
      <c r="O466" s="4"/>
      <c r="P466" s="4"/>
    </row>
    <row r="467" spans="1:16">
      <c r="A467" s="4" t="s">
        <v>694</v>
      </c>
      <c r="B467" s="4"/>
      <c r="C467" s="4" t="s">
        <v>38</v>
      </c>
      <c r="D467" s="4" t="s">
        <v>695</v>
      </c>
      <c r="E467" s="6" t="s">
        <v>696</v>
      </c>
      <c r="F467" s="4" t="s">
        <v>42</v>
      </c>
      <c r="G467" s="4" t="s">
        <v>23</v>
      </c>
      <c r="H467" s="4">
        <v>19829</v>
      </c>
      <c r="I467" s="4">
        <v>42</v>
      </c>
      <c r="J467" s="4">
        <v>15071</v>
      </c>
      <c r="K467" s="4">
        <v>19095</v>
      </c>
      <c r="L467" s="4">
        <v>2</v>
      </c>
      <c r="M467" s="4">
        <v>1952.4637729999999</v>
      </c>
      <c r="N467" s="4"/>
      <c r="O467" s="4"/>
      <c r="P467" s="4"/>
    </row>
    <row r="468" spans="1:16">
      <c r="A468" s="4" t="s">
        <v>697</v>
      </c>
      <c r="B468" s="4"/>
      <c r="C468" s="4" t="s">
        <v>19</v>
      </c>
      <c r="D468" s="4" t="s">
        <v>35</v>
      </c>
      <c r="E468" s="6" t="s">
        <v>698</v>
      </c>
      <c r="F468" s="4" t="s">
        <v>27</v>
      </c>
      <c r="G468" s="4" t="s">
        <v>23</v>
      </c>
      <c r="H468" s="4">
        <v>183230</v>
      </c>
      <c r="I468" s="4">
        <v>666</v>
      </c>
      <c r="J468" s="4">
        <v>155260</v>
      </c>
      <c r="K468" s="4">
        <v>169583</v>
      </c>
      <c r="L468" s="4">
        <v>34</v>
      </c>
      <c r="M468" s="4">
        <v>7863.469709</v>
      </c>
      <c r="N468" s="4"/>
      <c r="O468" s="4"/>
      <c r="P468" s="4"/>
    </row>
    <row r="469" spans="1:16">
      <c r="A469" s="4" t="s">
        <v>699</v>
      </c>
      <c r="B469" s="4"/>
      <c r="C469" s="4" t="s">
        <v>38</v>
      </c>
      <c r="D469" s="4" t="s">
        <v>79</v>
      </c>
      <c r="E469" s="6" t="s">
        <v>698</v>
      </c>
      <c r="F469" s="4" t="s">
        <v>27</v>
      </c>
      <c r="G469" s="4" t="s">
        <v>23</v>
      </c>
      <c r="H469" s="4">
        <v>113262</v>
      </c>
      <c r="I469" s="4">
        <v>380</v>
      </c>
      <c r="J469" s="4">
        <v>95762</v>
      </c>
      <c r="K469" s="4">
        <v>104612</v>
      </c>
      <c r="L469" s="4">
        <v>4</v>
      </c>
      <c r="M469" s="4">
        <v>7443.4832329999999</v>
      </c>
      <c r="N469" s="4"/>
      <c r="O469" s="4"/>
      <c r="P469" s="4"/>
    </row>
    <row r="470" spans="1:16">
      <c r="A470" s="4" t="s">
        <v>700</v>
      </c>
      <c r="B470" s="4"/>
      <c r="C470" s="4" t="s">
        <v>29</v>
      </c>
      <c r="D470" s="4" t="s">
        <v>25</v>
      </c>
      <c r="E470" s="6" t="s">
        <v>698</v>
      </c>
      <c r="F470" s="4" t="s">
        <v>16</v>
      </c>
      <c r="G470" s="4" t="s">
        <v>23</v>
      </c>
      <c r="H470" s="4">
        <v>75531</v>
      </c>
      <c r="I470" s="4">
        <v>200</v>
      </c>
      <c r="J470" s="4">
        <v>63816</v>
      </c>
      <c r="K470" s="4">
        <v>70011</v>
      </c>
      <c r="L470" s="4">
        <v>9</v>
      </c>
      <c r="M470" s="4">
        <v>7261.8650399999997</v>
      </c>
      <c r="N470" s="4"/>
      <c r="O470" s="4"/>
      <c r="P470" s="4"/>
    </row>
    <row r="471" spans="1:16">
      <c r="A471" s="4" t="s">
        <v>701</v>
      </c>
      <c r="B471" s="4"/>
      <c r="C471" s="4" t="s">
        <v>38</v>
      </c>
      <c r="D471" s="4" t="s">
        <v>14</v>
      </c>
      <c r="E471" s="6" t="s">
        <v>698</v>
      </c>
      <c r="F471" s="4" t="s">
        <v>16</v>
      </c>
      <c r="G471" s="4" t="s">
        <v>47</v>
      </c>
      <c r="H471" s="4">
        <v>102958</v>
      </c>
      <c r="I471" s="4">
        <v>320</v>
      </c>
      <c r="J471" s="4">
        <v>86884</v>
      </c>
      <c r="K471" s="4">
        <v>94687</v>
      </c>
      <c r="L471" s="4">
        <v>12</v>
      </c>
      <c r="M471" s="4">
        <v>6624.2211749999997</v>
      </c>
      <c r="N471" s="4"/>
      <c r="O471" s="4"/>
      <c r="P471" s="4"/>
    </row>
    <row r="472" spans="1:16">
      <c r="A472" s="4" t="s">
        <v>702</v>
      </c>
      <c r="B472" s="4"/>
      <c r="C472" s="4" t="s">
        <v>19</v>
      </c>
      <c r="D472" s="4" t="s">
        <v>32</v>
      </c>
      <c r="E472" s="6" t="s">
        <v>698</v>
      </c>
      <c r="F472" s="4" t="s">
        <v>16</v>
      </c>
      <c r="G472" s="4" t="s">
        <v>17</v>
      </c>
      <c r="H472" s="4">
        <v>42755</v>
      </c>
      <c r="I472" s="4">
        <v>117</v>
      </c>
      <c r="J472" s="4">
        <v>36503</v>
      </c>
      <c r="K472" s="4">
        <v>40051</v>
      </c>
      <c r="L472" s="4">
        <v>12</v>
      </c>
      <c r="M472" s="4">
        <v>6550.3029699999997</v>
      </c>
      <c r="N472" s="4"/>
      <c r="O472" s="4"/>
      <c r="P472" s="4"/>
    </row>
    <row r="473" spans="1:16">
      <c r="A473" s="4" t="s">
        <v>703</v>
      </c>
      <c r="B473" s="4"/>
      <c r="C473" s="4" t="s">
        <v>29</v>
      </c>
      <c r="D473" s="4" t="s">
        <v>50</v>
      </c>
      <c r="E473" s="6" t="s">
        <v>698</v>
      </c>
      <c r="F473" s="4" t="s">
        <v>16</v>
      </c>
      <c r="G473" s="4" t="s">
        <v>23</v>
      </c>
      <c r="H473" s="4">
        <v>264580</v>
      </c>
      <c r="I473" s="4">
        <v>691</v>
      </c>
      <c r="J473" s="4">
        <v>217526</v>
      </c>
      <c r="K473" s="4">
        <v>240731</v>
      </c>
      <c r="L473" s="4">
        <v>9</v>
      </c>
      <c r="M473" s="4">
        <v>4874.6517219999996</v>
      </c>
      <c r="N473" s="4"/>
      <c r="O473" s="4"/>
      <c r="P473" s="4"/>
    </row>
    <row r="474" spans="1:16">
      <c r="A474" s="4" t="s">
        <v>704</v>
      </c>
      <c r="B474" s="4"/>
      <c r="C474" s="4" t="s">
        <v>38</v>
      </c>
      <c r="D474" s="4" t="s">
        <v>30</v>
      </c>
      <c r="E474" s="6" t="s">
        <v>698</v>
      </c>
      <c r="F474" s="4" t="s">
        <v>16</v>
      </c>
      <c r="G474" s="4" t="s">
        <v>23</v>
      </c>
      <c r="H474" s="4">
        <v>42833</v>
      </c>
      <c r="I474" s="4">
        <v>120</v>
      </c>
      <c r="J474" s="4">
        <v>37438</v>
      </c>
      <c r="K474" s="4">
        <v>40447</v>
      </c>
      <c r="L474" s="4">
        <v>9</v>
      </c>
      <c r="M474" s="4">
        <v>2040.9348190000001</v>
      </c>
      <c r="N474" s="4"/>
      <c r="O474" s="4"/>
      <c r="P474" s="4"/>
    </row>
    <row r="475" spans="1:16">
      <c r="A475" s="4" t="s">
        <v>705</v>
      </c>
      <c r="B475" s="4"/>
      <c r="C475" s="4" t="s">
        <v>13</v>
      </c>
      <c r="D475" s="4" t="s">
        <v>35</v>
      </c>
      <c r="E475" s="6" t="s">
        <v>698</v>
      </c>
      <c r="F475" s="4" t="s">
        <v>16</v>
      </c>
      <c r="G475" s="4" t="s">
        <v>23</v>
      </c>
      <c r="H475" s="4">
        <v>481526</v>
      </c>
      <c r="I475" s="4">
        <v>1235</v>
      </c>
      <c r="J475" s="4">
        <v>396802</v>
      </c>
      <c r="K475" s="4">
        <v>437639</v>
      </c>
      <c r="L475" s="4">
        <v>23</v>
      </c>
      <c r="M475" s="4">
        <v>2037.8655940000001</v>
      </c>
      <c r="N475" s="4"/>
      <c r="O475" s="4"/>
      <c r="P475" s="4"/>
    </row>
    <row r="476" spans="1:16">
      <c r="A476" s="4" t="s">
        <v>706</v>
      </c>
      <c r="B476" s="4"/>
      <c r="C476" s="4" t="s">
        <v>38</v>
      </c>
      <c r="D476" s="4" t="s">
        <v>73</v>
      </c>
      <c r="E476" s="6" t="s">
        <v>698</v>
      </c>
      <c r="F476" s="4" t="s">
        <v>16</v>
      </c>
      <c r="G476" s="4" t="s">
        <v>17</v>
      </c>
      <c r="H476" s="4">
        <v>50183</v>
      </c>
      <c r="I476" s="4">
        <v>199</v>
      </c>
      <c r="J476" s="4">
        <v>41506</v>
      </c>
      <c r="K476" s="4">
        <v>46163</v>
      </c>
      <c r="L476" s="4">
        <v>15</v>
      </c>
      <c r="M476" s="4">
        <v>1628.8828129999999</v>
      </c>
      <c r="N476" s="4"/>
      <c r="O476" s="4"/>
      <c r="P476" s="4"/>
    </row>
    <row r="477" spans="1:16">
      <c r="A477" s="4" t="s">
        <v>707</v>
      </c>
      <c r="B477" s="4"/>
      <c r="C477" s="4" t="s">
        <v>38</v>
      </c>
      <c r="D477" s="4" t="s">
        <v>14</v>
      </c>
      <c r="E477" s="6" t="s">
        <v>698</v>
      </c>
      <c r="F477" s="4" t="s">
        <v>16</v>
      </c>
      <c r="G477" s="4" t="s">
        <v>23</v>
      </c>
      <c r="H477" s="4">
        <v>21088</v>
      </c>
      <c r="I477" s="4">
        <v>60</v>
      </c>
      <c r="J477" s="4">
        <v>17930</v>
      </c>
      <c r="K477" s="4">
        <v>19822</v>
      </c>
      <c r="L477" s="4">
        <v>4</v>
      </c>
      <c r="M477" s="4">
        <v>1623.681601</v>
      </c>
      <c r="N477" s="4"/>
      <c r="O477" s="4"/>
      <c r="P477" s="4"/>
    </row>
    <row r="478" spans="1:16">
      <c r="A478" s="4" t="s">
        <v>708</v>
      </c>
      <c r="B478" s="4"/>
      <c r="C478" s="4" t="s">
        <v>19</v>
      </c>
      <c r="D478" s="4" t="s">
        <v>25</v>
      </c>
      <c r="E478" s="6" t="s">
        <v>698</v>
      </c>
      <c r="F478" s="4" t="s">
        <v>123</v>
      </c>
      <c r="G478" s="4" t="s">
        <v>23</v>
      </c>
      <c r="H478" s="4">
        <v>284783</v>
      </c>
      <c r="I478" s="4">
        <v>756</v>
      </c>
      <c r="J478" s="4">
        <v>239363</v>
      </c>
      <c r="K478" s="4">
        <v>261467</v>
      </c>
      <c r="L478" s="4">
        <v>9</v>
      </c>
      <c r="M478" s="4">
        <v>1605.5380720000001</v>
      </c>
      <c r="N478" s="4"/>
      <c r="O478" s="4"/>
      <c r="P478" s="4"/>
    </row>
    <row r="479" spans="1:16">
      <c r="A479" s="4" t="s">
        <v>709</v>
      </c>
      <c r="B479" s="4"/>
      <c r="C479" s="4" t="s">
        <v>38</v>
      </c>
      <c r="D479" s="4" t="s">
        <v>527</v>
      </c>
      <c r="E479" s="6" t="s">
        <v>698</v>
      </c>
      <c r="F479" s="4" t="s">
        <v>42</v>
      </c>
      <c r="G479" s="4" t="s">
        <v>23</v>
      </c>
      <c r="H479" s="4">
        <v>21229</v>
      </c>
      <c r="I479" s="4">
        <v>80</v>
      </c>
      <c r="J479" s="4">
        <v>18073</v>
      </c>
      <c r="K479" s="4">
        <v>19655</v>
      </c>
      <c r="L479" s="4">
        <v>10</v>
      </c>
      <c r="M479" s="4">
        <v>1550.0766550000001</v>
      </c>
      <c r="N479" s="4"/>
      <c r="O479" s="4"/>
      <c r="P479" s="4"/>
    </row>
    <row r="480" spans="1:16">
      <c r="A480" s="4" t="s">
        <v>710</v>
      </c>
      <c r="B480" s="4"/>
      <c r="C480" s="4" t="s">
        <v>38</v>
      </c>
      <c r="D480" s="4" t="s">
        <v>210</v>
      </c>
      <c r="E480" s="6" t="s">
        <v>698</v>
      </c>
      <c r="F480" s="4" t="s">
        <v>42</v>
      </c>
      <c r="G480" s="4" t="s">
        <v>23</v>
      </c>
      <c r="H480" s="4">
        <v>55274</v>
      </c>
      <c r="I480" s="4">
        <v>219</v>
      </c>
      <c r="J480" s="4">
        <v>47583</v>
      </c>
      <c r="K480" s="4">
        <v>51275</v>
      </c>
      <c r="L480" s="4">
        <v>3</v>
      </c>
      <c r="M480" s="4">
        <v>1532.7579049999999</v>
      </c>
      <c r="N480" s="4"/>
      <c r="O480" s="4"/>
      <c r="P480" s="4"/>
    </row>
    <row r="481" spans="1:16">
      <c r="A481" s="4" t="s">
        <v>711</v>
      </c>
      <c r="B481" s="4"/>
      <c r="C481" s="4" t="s">
        <v>29</v>
      </c>
      <c r="D481" s="4" t="s">
        <v>50</v>
      </c>
      <c r="E481" s="6" t="s">
        <v>698</v>
      </c>
      <c r="F481" s="4" t="s">
        <v>52</v>
      </c>
      <c r="G481" s="4" t="s">
        <v>23</v>
      </c>
      <c r="H481" s="4">
        <v>8278</v>
      </c>
      <c r="I481" s="4">
        <v>40</v>
      </c>
      <c r="J481" s="4">
        <v>6758</v>
      </c>
      <c r="K481" s="4">
        <v>7537</v>
      </c>
      <c r="L481" s="4">
        <v>1</v>
      </c>
      <c r="M481" s="4">
        <v>1526.296619</v>
      </c>
      <c r="N481" s="4"/>
      <c r="O481" s="4"/>
      <c r="P481" s="4"/>
    </row>
    <row r="482" spans="1:16">
      <c r="A482" s="4" t="s">
        <v>712</v>
      </c>
      <c r="B482" s="4"/>
      <c r="C482" s="4" t="s">
        <v>29</v>
      </c>
      <c r="D482" s="4" t="s">
        <v>25</v>
      </c>
      <c r="E482" s="6" t="s">
        <v>698</v>
      </c>
      <c r="F482" s="4" t="s">
        <v>54</v>
      </c>
      <c r="G482" s="4" t="s">
        <v>17</v>
      </c>
      <c r="H482" s="4">
        <v>87245</v>
      </c>
      <c r="I482" s="4">
        <v>350</v>
      </c>
      <c r="J482" s="4">
        <v>71903</v>
      </c>
      <c r="K482" s="4">
        <v>80390</v>
      </c>
      <c r="L482" s="4">
        <v>2</v>
      </c>
      <c r="M482" s="4">
        <v>1500.838771</v>
      </c>
      <c r="N482" s="4"/>
      <c r="O482" s="4"/>
      <c r="P482" s="4"/>
    </row>
    <row r="483" spans="1:16">
      <c r="A483" s="4" t="s">
        <v>713</v>
      </c>
      <c r="B483" s="4"/>
      <c r="C483" s="4" t="s">
        <v>38</v>
      </c>
      <c r="D483" s="4" t="s">
        <v>32</v>
      </c>
      <c r="E483" s="6" t="s">
        <v>714</v>
      </c>
      <c r="F483" s="4" t="s">
        <v>16</v>
      </c>
      <c r="G483" s="4" t="s">
        <v>47</v>
      </c>
      <c r="H483" s="4">
        <v>24962</v>
      </c>
      <c r="I483" s="4">
        <v>75</v>
      </c>
      <c r="J483" s="4">
        <v>18450</v>
      </c>
      <c r="K483" s="4">
        <v>24128</v>
      </c>
      <c r="L483" s="4">
        <v>16</v>
      </c>
      <c r="M483" s="4">
        <v>6809.0560509999996</v>
      </c>
      <c r="N483" s="4"/>
      <c r="O483" s="4"/>
      <c r="P483" s="4"/>
    </row>
    <row r="484" spans="1:16">
      <c r="A484" s="4" t="s">
        <v>715</v>
      </c>
      <c r="B484" s="4"/>
      <c r="C484" s="4" t="s">
        <v>38</v>
      </c>
      <c r="D484" s="4" t="s">
        <v>90</v>
      </c>
      <c r="E484" s="6" t="s">
        <v>714</v>
      </c>
      <c r="F484" s="4" t="s">
        <v>16</v>
      </c>
      <c r="G484" s="4" t="s">
        <v>23</v>
      </c>
      <c r="H484" s="4">
        <v>57168</v>
      </c>
      <c r="I484" s="4">
        <v>160</v>
      </c>
      <c r="J484" s="4">
        <v>43261</v>
      </c>
      <c r="K484" s="4">
        <v>55261</v>
      </c>
      <c r="L484" s="4">
        <v>12</v>
      </c>
      <c r="M484" s="4">
        <v>5841.1513599999998</v>
      </c>
      <c r="N484" s="4"/>
      <c r="O484" s="4"/>
      <c r="P484" s="4"/>
    </row>
    <row r="485" spans="1:16">
      <c r="A485" s="4" t="s">
        <v>716</v>
      </c>
      <c r="B485" s="4"/>
      <c r="C485" s="4" t="s">
        <v>13</v>
      </c>
      <c r="D485" s="4" t="s">
        <v>50</v>
      </c>
      <c r="E485" s="6" t="s">
        <v>714</v>
      </c>
      <c r="F485" s="4" t="s">
        <v>42</v>
      </c>
      <c r="G485" s="4" t="s">
        <v>23</v>
      </c>
      <c r="H485" s="4">
        <v>58477</v>
      </c>
      <c r="I485" s="4">
        <v>135</v>
      </c>
      <c r="J485" s="4">
        <v>43554</v>
      </c>
      <c r="K485" s="4">
        <v>56558</v>
      </c>
      <c r="L485" s="4">
        <v>19</v>
      </c>
      <c r="M485" s="4">
        <v>5247.6238830000002</v>
      </c>
      <c r="N485" s="4"/>
      <c r="O485" s="4"/>
      <c r="P485" s="4"/>
    </row>
    <row r="486" spans="1:16">
      <c r="A486" s="4" t="s">
        <v>717</v>
      </c>
      <c r="B486" s="4"/>
      <c r="C486" s="4" t="s">
        <v>29</v>
      </c>
      <c r="D486" s="4" t="s">
        <v>170</v>
      </c>
      <c r="E486" s="6" t="s">
        <v>714</v>
      </c>
      <c r="F486" s="4" t="s">
        <v>52</v>
      </c>
      <c r="G486" s="4" t="s">
        <v>23</v>
      </c>
      <c r="H486" s="4">
        <v>13202</v>
      </c>
      <c r="I486" s="4">
        <v>101</v>
      </c>
      <c r="J486" s="4">
        <v>10871</v>
      </c>
      <c r="K486" s="4">
        <v>12885</v>
      </c>
      <c r="L486" s="4">
        <v>3</v>
      </c>
      <c r="M486" s="4">
        <v>1699.0608090000001</v>
      </c>
      <c r="N486" s="4"/>
      <c r="O486" s="4"/>
      <c r="P486" s="4"/>
    </row>
    <row r="487" spans="1:16">
      <c r="A487" s="4" t="s">
        <v>718</v>
      </c>
      <c r="B487" s="4"/>
      <c r="C487" s="4" t="s">
        <v>38</v>
      </c>
      <c r="D487" s="4" t="s">
        <v>50</v>
      </c>
      <c r="E487" s="6" t="s">
        <v>719</v>
      </c>
      <c r="F487" s="4" t="s">
        <v>16</v>
      </c>
      <c r="G487" s="4" t="s">
        <v>23</v>
      </c>
      <c r="H487" s="4">
        <v>8187</v>
      </c>
      <c r="I487" s="4">
        <v>20</v>
      </c>
      <c r="J487" s="4">
        <v>4888</v>
      </c>
      <c r="K487" s="4">
        <v>7510</v>
      </c>
      <c r="L487" s="4">
        <v>3</v>
      </c>
      <c r="M487" s="4">
        <v>6980.2293040000004</v>
      </c>
      <c r="N487" s="4"/>
      <c r="O487" s="4"/>
      <c r="P487" s="4"/>
    </row>
    <row r="488" spans="1:16">
      <c r="A488" s="4" t="s">
        <v>720</v>
      </c>
      <c r="B488" s="4"/>
      <c r="C488" s="4" t="s">
        <v>19</v>
      </c>
      <c r="D488" s="4" t="s">
        <v>79</v>
      </c>
      <c r="E488" s="6" t="s">
        <v>719</v>
      </c>
      <c r="F488" s="4" t="s">
        <v>16</v>
      </c>
      <c r="G488" s="4" t="s">
        <v>23</v>
      </c>
      <c r="H488" s="4">
        <v>21280</v>
      </c>
      <c r="I488" s="4">
        <v>70</v>
      </c>
      <c r="J488" s="4">
        <v>15309</v>
      </c>
      <c r="K488" s="4">
        <v>20244</v>
      </c>
      <c r="L488" s="4">
        <v>6</v>
      </c>
      <c r="M488" s="4">
        <v>6837.5106020000003</v>
      </c>
      <c r="N488" s="4"/>
      <c r="O488" s="4"/>
      <c r="P488" s="4"/>
    </row>
    <row r="489" spans="1:16">
      <c r="A489" s="4" t="s">
        <v>721</v>
      </c>
      <c r="B489" s="4"/>
      <c r="C489" s="4" t="s">
        <v>19</v>
      </c>
      <c r="D489" s="4" t="s">
        <v>115</v>
      </c>
      <c r="E489" s="6" t="s">
        <v>719</v>
      </c>
      <c r="F489" s="4" t="s">
        <v>16</v>
      </c>
      <c r="G489" s="4" t="s">
        <v>23</v>
      </c>
      <c r="H489" s="4">
        <v>81567</v>
      </c>
      <c r="I489" s="4">
        <v>440</v>
      </c>
      <c r="J489" s="4">
        <v>53264</v>
      </c>
      <c r="K489" s="4">
        <v>68123</v>
      </c>
      <c r="L489" s="4">
        <v>4</v>
      </c>
      <c r="M489" s="4">
        <v>6392.471955</v>
      </c>
      <c r="N489" s="4"/>
      <c r="O489" s="4"/>
      <c r="P489" s="4"/>
    </row>
    <row r="490" spans="1:16">
      <c r="A490" s="4" t="s">
        <v>722</v>
      </c>
      <c r="B490" s="4"/>
      <c r="C490" s="4" t="s">
        <v>13</v>
      </c>
      <c r="D490" s="4" t="s">
        <v>352</v>
      </c>
      <c r="E490" s="6" t="s">
        <v>719</v>
      </c>
      <c r="F490" s="4" t="s">
        <v>46</v>
      </c>
      <c r="G490" s="4" t="s">
        <v>23</v>
      </c>
      <c r="H490" s="4">
        <v>17620</v>
      </c>
      <c r="I490" s="4">
        <v>52</v>
      </c>
      <c r="J490" s="4">
        <v>11197</v>
      </c>
      <c r="K490" s="4">
        <v>16687</v>
      </c>
      <c r="L490" s="4">
        <v>9</v>
      </c>
      <c r="M490" s="4">
        <v>2407.7943249999998</v>
      </c>
      <c r="N490" s="4"/>
      <c r="O490" s="4"/>
      <c r="P490" s="4"/>
    </row>
    <row r="491" spans="1:16">
      <c r="A491" s="4" t="s">
        <v>723</v>
      </c>
      <c r="B491" s="4"/>
      <c r="C491" s="4" t="s">
        <v>19</v>
      </c>
      <c r="D491" s="4" t="s">
        <v>14</v>
      </c>
      <c r="E491" s="6" t="s">
        <v>719</v>
      </c>
      <c r="F491" s="4" t="s">
        <v>22</v>
      </c>
      <c r="G491" s="4" t="s">
        <v>47</v>
      </c>
      <c r="H491" s="4">
        <v>31625</v>
      </c>
      <c r="I491" s="4">
        <v>99</v>
      </c>
      <c r="J491" s="4">
        <v>23764</v>
      </c>
      <c r="K491" s="4">
        <v>29364</v>
      </c>
      <c r="L491" s="4">
        <v>6</v>
      </c>
      <c r="M491" s="4">
        <v>2360.5552440000001</v>
      </c>
      <c r="N491" s="4"/>
      <c r="O491" s="4"/>
      <c r="P491" s="4"/>
    </row>
    <row r="492" spans="1:16">
      <c r="A492" s="4" t="s">
        <v>724</v>
      </c>
      <c r="B492" s="4"/>
      <c r="C492" s="4" t="s">
        <v>29</v>
      </c>
      <c r="D492" s="4" t="s">
        <v>79</v>
      </c>
      <c r="E492" s="6" t="s">
        <v>719</v>
      </c>
      <c r="F492" s="4" t="s">
        <v>163</v>
      </c>
      <c r="G492" s="4" t="s">
        <v>23</v>
      </c>
      <c r="H492" s="4">
        <v>22175</v>
      </c>
      <c r="I492" s="4">
        <v>140</v>
      </c>
      <c r="J492" s="4">
        <v>14910</v>
      </c>
      <c r="K492" s="4">
        <v>20074</v>
      </c>
      <c r="L492" s="4">
        <v>6</v>
      </c>
      <c r="M492" s="4">
        <v>1909.2774830000001</v>
      </c>
      <c r="N492" s="4"/>
      <c r="O492" s="4"/>
      <c r="P492" s="4"/>
    </row>
    <row r="493" spans="1:16">
      <c r="A493" s="4" t="s">
        <v>725</v>
      </c>
      <c r="B493" s="4"/>
      <c r="C493" s="4" t="s">
        <v>13</v>
      </c>
      <c r="D493" s="4" t="s">
        <v>32</v>
      </c>
      <c r="E493" s="6" t="s">
        <v>726</v>
      </c>
      <c r="F493" s="4" t="s">
        <v>314</v>
      </c>
      <c r="G493" s="4" t="s">
        <v>23</v>
      </c>
      <c r="H493" s="4">
        <v>56927</v>
      </c>
      <c r="I493" s="4">
        <v>165</v>
      </c>
      <c r="J493" s="4">
        <v>20980</v>
      </c>
      <c r="K493" s="4">
        <v>55050</v>
      </c>
      <c r="L493" s="4">
        <v>5</v>
      </c>
      <c r="M493" s="4">
        <v>2463.8219170000002</v>
      </c>
      <c r="N493" s="4"/>
      <c r="O493" s="4"/>
      <c r="P493" s="4"/>
    </row>
    <row r="494" spans="1:16">
      <c r="A494" s="4" t="s">
        <v>727</v>
      </c>
      <c r="B494" s="4"/>
      <c r="C494" s="4" t="s">
        <v>19</v>
      </c>
      <c r="D494" s="4" t="s">
        <v>50</v>
      </c>
      <c r="E494" s="6" t="s">
        <v>728</v>
      </c>
      <c r="F494" s="4" t="s">
        <v>27</v>
      </c>
      <c r="G494" s="4" t="s">
        <v>23</v>
      </c>
      <c r="H494" s="4">
        <v>20165</v>
      </c>
      <c r="I494" s="4">
        <v>60</v>
      </c>
      <c r="J494" s="4">
        <v>6601</v>
      </c>
      <c r="K494" s="4">
        <v>18909</v>
      </c>
      <c r="L494" s="4">
        <v>10</v>
      </c>
      <c r="M494" s="4">
        <v>1743.0786869999999</v>
      </c>
      <c r="N494" s="4"/>
      <c r="O494" s="4"/>
      <c r="P494" s="4"/>
    </row>
    <row r="495" spans="1:16">
      <c r="A495" s="4" t="s">
        <v>729</v>
      </c>
      <c r="B495" s="4"/>
      <c r="C495" s="4" t="s">
        <v>19</v>
      </c>
      <c r="D495" s="4" t="s">
        <v>50</v>
      </c>
      <c r="E495" s="6" t="s">
        <v>728</v>
      </c>
      <c r="F495" s="4" t="s">
        <v>16</v>
      </c>
      <c r="G495" s="4" t="s">
        <v>47</v>
      </c>
      <c r="H495" s="4">
        <v>22501</v>
      </c>
      <c r="I495" s="4">
        <v>120</v>
      </c>
      <c r="J495" s="4">
        <v>13003</v>
      </c>
      <c r="K495" s="4">
        <v>21286</v>
      </c>
      <c r="L495" s="4">
        <v>9</v>
      </c>
      <c r="M495" s="4">
        <v>1522.517949</v>
      </c>
      <c r="N495" s="4"/>
      <c r="O495" s="4"/>
      <c r="P495" s="4"/>
    </row>
    <row r="496" spans="1:16">
      <c r="A496" s="4" t="s">
        <v>730</v>
      </c>
      <c r="B496" s="4"/>
      <c r="C496" s="4" t="s">
        <v>13</v>
      </c>
      <c r="D496" s="4" t="s">
        <v>30</v>
      </c>
      <c r="E496" s="6" t="s">
        <v>731</v>
      </c>
      <c r="F496" s="4" t="s">
        <v>16</v>
      </c>
      <c r="G496" s="4" t="s">
        <v>17</v>
      </c>
      <c r="H496" s="4">
        <v>123430</v>
      </c>
      <c r="I496" s="4">
        <v>360</v>
      </c>
      <c r="J496" s="4">
        <v>45294</v>
      </c>
      <c r="K496" s="4">
        <v>77646</v>
      </c>
      <c r="L496" s="4">
        <v>15</v>
      </c>
      <c r="M496" s="4">
        <v>6808.5625840000002</v>
      </c>
      <c r="N496" s="4"/>
      <c r="O496" s="4"/>
      <c r="P496" s="4"/>
    </row>
    <row r="497" spans="1:16">
      <c r="A497" s="4" t="s">
        <v>732</v>
      </c>
      <c r="B497" s="4"/>
      <c r="C497" s="4" t="s">
        <v>13</v>
      </c>
      <c r="D497" s="4" t="s">
        <v>126</v>
      </c>
      <c r="E497" s="6" t="s">
        <v>731</v>
      </c>
      <c r="F497" s="4" t="s">
        <v>16</v>
      </c>
      <c r="G497" s="4" t="s">
        <v>23</v>
      </c>
      <c r="H497" s="4">
        <v>268811</v>
      </c>
      <c r="I497" s="4">
        <v>799</v>
      </c>
      <c r="J497" s="4">
        <v>95989</v>
      </c>
      <c r="K497" s="4">
        <v>173923</v>
      </c>
      <c r="L497" s="4">
        <v>4</v>
      </c>
      <c r="M497" s="4">
        <v>2549.1151580000001</v>
      </c>
      <c r="N497" s="4"/>
      <c r="O497" s="4"/>
      <c r="P497" s="4"/>
    </row>
    <row r="498" spans="1:16">
      <c r="A498" s="4" t="s">
        <v>733</v>
      </c>
      <c r="B498" s="4"/>
      <c r="C498" s="4" t="s">
        <v>38</v>
      </c>
      <c r="D498" s="4" t="s">
        <v>115</v>
      </c>
      <c r="E498" s="6" t="s">
        <v>731</v>
      </c>
      <c r="F498" s="4" t="s">
        <v>123</v>
      </c>
      <c r="G498" s="4" t="s">
        <v>47</v>
      </c>
      <c r="H498" s="4">
        <v>16669</v>
      </c>
      <c r="I498" s="4">
        <v>26</v>
      </c>
      <c r="J498" s="4">
        <v>10961</v>
      </c>
      <c r="K498" s="4">
        <v>15451</v>
      </c>
      <c r="L498" s="4">
        <v>5</v>
      </c>
      <c r="M498" s="4">
        <v>1658.358536</v>
      </c>
      <c r="N498" s="4"/>
      <c r="O498" s="4"/>
      <c r="P498" s="4"/>
    </row>
    <row r="499" spans="1:16">
      <c r="A499" s="4" t="s">
        <v>734</v>
      </c>
      <c r="B499" s="4"/>
      <c r="C499" s="4" t="s">
        <v>13</v>
      </c>
      <c r="D499" s="4" t="s">
        <v>30</v>
      </c>
      <c r="E499" s="6" t="s">
        <v>731</v>
      </c>
      <c r="F499" s="4" t="s">
        <v>42</v>
      </c>
      <c r="G499" s="4" t="s">
        <v>23</v>
      </c>
      <c r="H499" s="4">
        <v>9130</v>
      </c>
      <c r="I499" s="4">
        <v>33</v>
      </c>
      <c r="J499" s="4">
        <v>3721</v>
      </c>
      <c r="K499" s="4">
        <v>5564</v>
      </c>
      <c r="L499" s="4">
        <v>1</v>
      </c>
      <c r="M499" s="4">
        <v>1655.7928569999999</v>
      </c>
      <c r="N499" s="4"/>
      <c r="O499" s="4"/>
      <c r="P499" s="4"/>
    </row>
    <row r="500" spans="1:16">
      <c r="A500" s="4" t="s">
        <v>735</v>
      </c>
      <c r="B500" s="4"/>
      <c r="C500" s="4" t="s">
        <v>38</v>
      </c>
      <c r="D500" s="4" t="s">
        <v>50</v>
      </c>
      <c r="E500" s="6" t="s">
        <v>736</v>
      </c>
      <c r="F500" s="4" t="s">
        <v>27</v>
      </c>
      <c r="G500" s="4" t="s">
        <v>23</v>
      </c>
      <c r="H500" s="4">
        <v>8097</v>
      </c>
      <c r="I500" s="4">
        <v>20</v>
      </c>
      <c r="J500" s="4">
        <v>4942</v>
      </c>
      <c r="K500" s="4">
        <v>6868</v>
      </c>
      <c r="L500" s="4">
        <v>1</v>
      </c>
      <c r="M500" s="4">
        <v>6177.4645449999998</v>
      </c>
      <c r="N500" s="4"/>
      <c r="O500" s="4"/>
      <c r="P500" s="4"/>
    </row>
    <row r="501" spans="1:16">
      <c r="A501" s="4" t="s">
        <v>737</v>
      </c>
      <c r="B501" s="4"/>
      <c r="C501" s="4" t="s">
        <v>19</v>
      </c>
      <c r="D501" s="4" t="s">
        <v>14</v>
      </c>
      <c r="E501" s="6" t="s">
        <v>736</v>
      </c>
      <c r="F501" s="4" t="s">
        <v>16</v>
      </c>
      <c r="G501" s="4" t="s">
        <v>47</v>
      </c>
      <c r="H501" s="4">
        <v>65243</v>
      </c>
      <c r="I501" s="4">
        <v>120</v>
      </c>
      <c r="J501" s="4">
        <v>39543</v>
      </c>
      <c r="K501" s="4">
        <v>54290</v>
      </c>
      <c r="L501" s="4">
        <v>4</v>
      </c>
      <c r="M501" s="4">
        <v>3754.6852469999999</v>
      </c>
      <c r="N501" s="4"/>
      <c r="O501" s="4"/>
      <c r="P501" s="4"/>
    </row>
    <row r="502" spans="1:16">
      <c r="A502" s="4" t="s">
        <v>738</v>
      </c>
      <c r="B502" s="4"/>
      <c r="C502" s="4" t="s">
        <v>13</v>
      </c>
      <c r="D502" s="4" t="s">
        <v>35</v>
      </c>
      <c r="E502" s="6" t="s">
        <v>739</v>
      </c>
      <c r="F502" s="4" t="s">
        <v>27</v>
      </c>
      <c r="G502" s="4" t="s">
        <v>23</v>
      </c>
      <c r="H502" s="4">
        <v>224877</v>
      </c>
      <c r="I502" s="4">
        <v>805</v>
      </c>
      <c r="J502" s="4">
        <v>121175</v>
      </c>
      <c r="K502" s="4">
        <v>213280</v>
      </c>
      <c r="L502" s="4">
        <v>11</v>
      </c>
      <c r="M502" s="4">
        <v>7360.9929689999999</v>
      </c>
      <c r="N502" s="4"/>
      <c r="O502" s="4"/>
      <c r="P502" s="4"/>
    </row>
    <row r="503" spans="1:16">
      <c r="A503" s="4" t="s">
        <v>740</v>
      </c>
      <c r="B503" s="4"/>
      <c r="C503" s="4" t="s">
        <v>19</v>
      </c>
      <c r="D503" s="4" t="s">
        <v>73</v>
      </c>
      <c r="E503" s="6" t="s">
        <v>739</v>
      </c>
      <c r="F503" s="4" t="s">
        <v>27</v>
      </c>
      <c r="G503" s="4" t="s">
        <v>47</v>
      </c>
      <c r="H503" s="4">
        <v>109372</v>
      </c>
      <c r="I503" s="4">
        <v>364</v>
      </c>
      <c r="J503" s="4">
        <v>58336</v>
      </c>
      <c r="K503" s="4">
        <v>103569</v>
      </c>
      <c r="L503" s="4">
        <v>21</v>
      </c>
      <c r="M503" s="4">
        <v>6928.0062019999996</v>
      </c>
      <c r="N503" s="4"/>
      <c r="O503" s="4"/>
      <c r="P503" s="4"/>
    </row>
    <row r="504" spans="1:16">
      <c r="A504" s="4" t="s">
        <v>741</v>
      </c>
      <c r="B504" s="4"/>
      <c r="C504" s="4" t="s">
        <v>19</v>
      </c>
      <c r="D504" s="4" t="s">
        <v>179</v>
      </c>
      <c r="E504" s="6" t="s">
        <v>739</v>
      </c>
      <c r="F504" s="4" t="s">
        <v>27</v>
      </c>
      <c r="G504" s="4" t="s">
        <v>23</v>
      </c>
      <c r="H504" s="4">
        <v>44889</v>
      </c>
      <c r="I504" s="4">
        <v>125</v>
      </c>
      <c r="J504" s="4">
        <v>17477</v>
      </c>
      <c r="K504" s="4">
        <v>38621</v>
      </c>
      <c r="L504" s="4">
        <v>25</v>
      </c>
      <c r="M504" s="4">
        <v>6644.954146</v>
      </c>
      <c r="N504" s="4"/>
      <c r="O504" s="4"/>
      <c r="P504" s="4"/>
    </row>
    <row r="505" spans="1:16">
      <c r="A505" s="4" t="s">
        <v>742</v>
      </c>
      <c r="B505" s="4"/>
      <c r="C505" s="4" t="s">
        <v>13</v>
      </c>
      <c r="D505" s="4" t="s">
        <v>200</v>
      </c>
      <c r="E505" s="6" t="s">
        <v>739</v>
      </c>
      <c r="F505" s="4" t="s">
        <v>27</v>
      </c>
      <c r="G505" s="4" t="s">
        <v>23</v>
      </c>
      <c r="H505" s="4">
        <v>42459</v>
      </c>
      <c r="I505" s="4">
        <v>121</v>
      </c>
      <c r="J505" s="4">
        <v>15187</v>
      </c>
      <c r="K505" s="4">
        <v>37408</v>
      </c>
      <c r="L505" s="4">
        <v>11</v>
      </c>
      <c r="M505" s="4">
        <v>6321.4916890000004</v>
      </c>
      <c r="N505" s="4"/>
      <c r="O505" s="4"/>
      <c r="P505" s="4"/>
    </row>
    <row r="506" spans="1:16">
      <c r="A506" s="4" t="s">
        <v>743</v>
      </c>
      <c r="B506" s="4"/>
      <c r="C506" s="4" t="s">
        <v>19</v>
      </c>
      <c r="D506" s="4" t="s">
        <v>50</v>
      </c>
      <c r="E506" s="6" t="s">
        <v>739</v>
      </c>
      <c r="F506" s="4" t="s">
        <v>27</v>
      </c>
      <c r="G506" s="4" t="s">
        <v>23</v>
      </c>
      <c r="H506" s="4">
        <v>69928</v>
      </c>
      <c r="I506" s="4">
        <v>210</v>
      </c>
      <c r="J506" s="4">
        <v>30196</v>
      </c>
      <c r="K506" s="4">
        <v>62327</v>
      </c>
      <c r="L506" s="4">
        <v>9</v>
      </c>
      <c r="M506" s="4">
        <v>6318.4130850000001</v>
      </c>
      <c r="N506" s="4"/>
      <c r="O506" s="4"/>
      <c r="P506" s="4"/>
    </row>
    <row r="507" spans="1:16">
      <c r="A507" s="4" t="s">
        <v>744</v>
      </c>
      <c r="B507" s="4"/>
      <c r="C507" s="4" t="s">
        <v>29</v>
      </c>
      <c r="D507" s="4" t="s">
        <v>14</v>
      </c>
      <c r="E507" s="6" t="s">
        <v>739</v>
      </c>
      <c r="F507" s="4" t="s">
        <v>27</v>
      </c>
      <c r="G507" s="4" t="s">
        <v>23</v>
      </c>
      <c r="H507" s="4">
        <v>40859</v>
      </c>
      <c r="I507" s="4">
        <v>144</v>
      </c>
      <c r="J507" s="4">
        <v>17695</v>
      </c>
      <c r="K507" s="4">
        <v>37108</v>
      </c>
      <c r="L507" s="4">
        <v>4</v>
      </c>
      <c r="M507" s="4">
        <v>6130.3684249999997</v>
      </c>
      <c r="N507" s="4"/>
      <c r="O507" s="4"/>
      <c r="P507" s="4"/>
    </row>
    <row r="508" spans="1:16">
      <c r="A508" s="4" t="s">
        <v>745</v>
      </c>
      <c r="B508" s="4"/>
      <c r="C508" s="4" t="s">
        <v>38</v>
      </c>
      <c r="D508" s="4" t="s">
        <v>32</v>
      </c>
      <c r="E508" s="6" t="s">
        <v>739</v>
      </c>
      <c r="F508" s="4" t="s">
        <v>27</v>
      </c>
      <c r="G508" s="4" t="s">
        <v>47</v>
      </c>
      <c r="H508" s="4">
        <v>16978</v>
      </c>
      <c r="I508" s="4">
        <v>30</v>
      </c>
      <c r="J508" s="4">
        <v>8367</v>
      </c>
      <c r="K508" s="4">
        <v>15731</v>
      </c>
      <c r="L508" s="4">
        <v>9</v>
      </c>
      <c r="M508" s="4">
        <v>5886.0711460000002</v>
      </c>
      <c r="N508" s="4"/>
      <c r="O508" s="4"/>
      <c r="P508" s="4"/>
    </row>
    <row r="509" spans="1:16">
      <c r="A509" s="4" t="s">
        <v>746</v>
      </c>
      <c r="B509" s="4"/>
      <c r="C509" s="4" t="s">
        <v>13</v>
      </c>
      <c r="D509" s="4" t="s">
        <v>50</v>
      </c>
      <c r="E509" s="6" t="s">
        <v>739</v>
      </c>
      <c r="F509" s="4" t="s">
        <v>27</v>
      </c>
      <c r="G509" s="4" t="s">
        <v>23</v>
      </c>
      <c r="H509" s="4">
        <v>14581</v>
      </c>
      <c r="I509" s="4">
        <v>45</v>
      </c>
      <c r="J509" s="4">
        <v>3821</v>
      </c>
      <c r="K509" s="4">
        <v>12741</v>
      </c>
      <c r="L509" s="4">
        <v>6</v>
      </c>
      <c r="M509" s="4">
        <v>5296.9700910000001</v>
      </c>
      <c r="N509" s="4"/>
      <c r="O509" s="4"/>
      <c r="P509" s="4"/>
    </row>
    <row r="510" spans="1:16">
      <c r="A510" s="4" t="s">
        <v>747</v>
      </c>
      <c r="B510" s="4"/>
      <c r="C510" s="4" t="s">
        <v>38</v>
      </c>
      <c r="D510" s="4" t="s">
        <v>32</v>
      </c>
      <c r="E510" s="6" t="s">
        <v>739</v>
      </c>
      <c r="F510" s="4" t="s">
        <v>16</v>
      </c>
      <c r="G510" s="4" t="s">
        <v>17</v>
      </c>
      <c r="H510" s="4">
        <v>10815</v>
      </c>
      <c r="I510" s="4">
        <v>25</v>
      </c>
      <c r="J510" s="4">
        <v>4321</v>
      </c>
      <c r="K510" s="4">
        <v>9646</v>
      </c>
      <c r="L510" s="4">
        <v>2</v>
      </c>
      <c r="M510" s="4">
        <v>4921.5948429999999</v>
      </c>
      <c r="N510" s="4"/>
      <c r="O510" s="4"/>
      <c r="P510" s="4"/>
    </row>
    <row r="511" spans="1:16">
      <c r="A511" s="4" t="s">
        <v>748</v>
      </c>
      <c r="B511" s="4"/>
      <c r="C511" s="4" t="s">
        <v>38</v>
      </c>
      <c r="D511" s="4" t="s">
        <v>236</v>
      </c>
      <c r="E511" s="6" t="s">
        <v>739</v>
      </c>
      <c r="F511" s="4" t="s">
        <v>16</v>
      </c>
      <c r="G511" s="4" t="s">
        <v>17</v>
      </c>
      <c r="H511" s="4">
        <v>114194</v>
      </c>
      <c r="I511" s="4">
        <v>380</v>
      </c>
      <c r="J511" s="4">
        <v>50923</v>
      </c>
      <c r="K511" s="4">
        <v>104074</v>
      </c>
      <c r="L511" s="4">
        <v>2</v>
      </c>
      <c r="M511" s="4">
        <v>4036.0893759999999</v>
      </c>
      <c r="N511" s="4"/>
      <c r="O511" s="4"/>
      <c r="P511" s="4"/>
    </row>
    <row r="512" spans="1:16">
      <c r="A512" s="4" t="s">
        <v>749</v>
      </c>
      <c r="B512" s="4"/>
      <c r="C512" s="4" t="s">
        <v>13</v>
      </c>
      <c r="D512" s="4" t="s">
        <v>352</v>
      </c>
      <c r="E512" s="6" t="s">
        <v>739</v>
      </c>
      <c r="F512" s="4" t="s">
        <v>16</v>
      </c>
      <c r="G512" s="4" t="s">
        <v>23</v>
      </c>
      <c r="H512" s="4">
        <v>15449</v>
      </c>
      <c r="I512" s="4">
        <v>50</v>
      </c>
      <c r="J512" s="4">
        <v>4595</v>
      </c>
      <c r="K512" s="4">
        <v>13765</v>
      </c>
      <c r="L512" s="4">
        <v>1</v>
      </c>
      <c r="M512" s="4">
        <v>3122.9425740000001</v>
      </c>
      <c r="N512" s="4"/>
      <c r="O512" s="4"/>
      <c r="P512" s="4"/>
    </row>
    <row r="513" spans="1:16">
      <c r="A513" s="4" t="s">
        <v>750</v>
      </c>
      <c r="B513" s="4"/>
      <c r="C513" s="4" t="s">
        <v>29</v>
      </c>
      <c r="D513" s="4" t="s">
        <v>73</v>
      </c>
      <c r="E513" s="6" t="s">
        <v>739</v>
      </c>
      <c r="F513" s="4" t="s">
        <v>16</v>
      </c>
      <c r="G513" s="4" t="s">
        <v>23</v>
      </c>
      <c r="H513" s="4">
        <v>114267</v>
      </c>
      <c r="I513" s="4">
        <v>110</v>
      </c>
      <c r="J513" s="4">
        <v>60964</v>
      </c>
      <c r="K513" s="4">
        <v>108301</v>
      </c>
      <c r="L513" s="4">
        <v>5</v>
      </c>
      <c r="M513" s="4">
        <v>2679.1540679999998</v>
      </c>
      <c r="N513" s="4"/>
      <c r="O513" s="4"/>
      <c r="P513" s="4"/>
    </row>
    <row r="514" spans="1:16">
      <c r="A514" s="4" t="s">
        <v>751</v>
      </c>
      <c r="B514" s="4"/>
      <c r="C514" s="4" t="s">
        <v>13</v>
      </c>
      <c r="D514" s="4" t="s">
        <v>168</v>
      </c>
      <c r="E514" s="6" t="s">
        <v>739</v>
      </c>
      <c r="F514" s="4" t="s">
        <v>16</v>
      </c>
      <c r="G514" s="4" t="s">
        <v>17</v>
      </c>
      <c r="H514" s="4">
        <v>65043</v>
      </c>
      <c r="I514" s="4">
        <v>160</v>
      </c>
      <c r="J514" s="4">
        <v>25871</v>
      </c>
      <c r="K514" s="4">
        <v>53969</v>
      </c>
      <c r="L514" s="4">
        <v>4</v>
      </c>
      <c r="M514" s="4">
        <v>2347.9185309999998</v>
      </c>
      <c r="N514" s="4"/>
      <c r="O514" s="4"/>
      <c r="P514" s="4"/>
    </row>
    <row r="515" spans="1:16">
      <c r="A515" s="4" t="s">
        <v>752</v>
      </c>
      <c r="B515" s="4"/>
      <c r="C515" s="4" t="s">
        <v>19</v>
      </c>
      <c r="D515" s="4" t="s">
        <v>32</v>
      </c>
      <c r="E515" s="6" t="s">
        <v>739</v>
      </c>
      <c r="F515" s="4" t="s">
        <v>16</v>
      </c>
      <c r="G515" s="4" t="s">
        <v>23</v>
      </c>
      <c r="H515" s="4">
        <v>85280</v>
      </c>
      <c r="I515" s="4">
        <v>211</v>
      </c>
      <c r="J515" s="4">
        <v>35860</v>
      </c>
      <c r="K515" s="4">
        <v>79837</v>
      </c>
      <c r="L515" s="4">
        <v>5</v>
      </c>
      <c r="M515" s="4">
        <v>2217.932092</v>
      </c>
      <c r="N515" s="4"/>
      <c r="O515" s="4"/>
      <c r="P515" s="4"/>
    </row>
    <row r="516" spans="1:16">
      <c r="A516" s="4" t="s">
        <v>753</v>
      </c>
      <c r="B516" s="4"/>
      <c r="C516" s="4" t="s">
        <v>13</v>
      </c>
      <c r="D516" s="4" t="s">
        <v>32</v>
      </c>
      <c r="E516" s="6" t="s">
        <v>739</v>
      </c>
      <c r="F516" s="4" t="s">
        <v>123</v>
      </c>
      <c r="G516" s="4" t="s">
        <v>23</v>
      </c>
      <c r="H516" s="4">
        <v>51515</v>
      </c>
      <c r="I516" s="4">
        <v>144</v>
      </c>
      <c r="J516" s="4">
        <v>18304</v>
      </c>
      <c r="K516" s="4">
        <v>44891</v>
      </c>
      <c r="L516" s="4">
        <v>14</v>
      </c>
      <c r="M516" s="4">
        <v>2160.3073250000002</v>
      </c>
      <c r="N516" s="4"/>
      <c r="O516" s="4"/>
      <c r="P516" s="4"/>
    </row>
    <row r="517" spans="1:16">
      <c r="A517" s="4" t="s">
        <v>754</v>
      </c>
      <c r="B517" s="4"/>
      <c r="C517" s="4" t="s">
        <v>38</v>
      </c>
      <c r="D517" s="4" t="s">
        <v>61</v>
      </c>
      <c r="E517" s="6" t="s">
        <v>739</v>
      </c>
      <c r="F517" s="4" t="s">
        <v>123</v>
      </c>
      <c r="G517" s="4" t="s">
        <v>23</v>
      </c>
      <c r="H517" s="4">
        <v>43666</v>
      </c>
      <c r="I517" s="4">
        <v>133</v>
      </c>
      <c r="J517" s="4">
        <v>18513</v>
      </c>
      <c r="K517" s="4">
        <v>40506</v>
      </c>
      <c r="L517" s="4">
        <v>18</v>
      </c>
      <c r="M517" s="4">
        <v>1980.393834</v>
      </c>
      <c r="N517" s="4"/>
      <c r="O517" s="4"/>
      <c r="P517" s="4"/>
    </row>
    <row r="518" spans="1:16">
      <c r="A518" s="4" t="s">
        <v>755</v>
      </c>
      <c r="B518" s="4"/>
      <c r="C518" s="4" t="s">
        <v>29</v>
      </c>
      <c r="D518" s="4" t="s">
        <v>32</v>
      </c>
      <c r="E518" s="6" t="s">
        <v>739</v>
      </c>
      <c r="F518" s="4" t="s">
        <v>123</v>
      </c>
      <c r="G518" s="4" t="s">
        <v>17</v>
      </c>
      <c r="H518" s="4">
        <v>48892</v>
      </c>
      <c r="I518" s="4">
        <v>110</v>
      </c>
      <c r="J518" s="4">
        <v>32060</v>
      </c>
      <c r="K518" s="4">
        <v>45251</v>
      </c>
      <c r="L518" s="4">
        <v>9</v>
      </c>
      <c r="M518" s="4">
        <v>1978.609661</v>
      </c>
      <c r="N518" s="4"/>
      <c r="O518" s="4"/>
      <c r="P518" s="4"/>
    </row>
    <row r="519" spans="1:16">
      <c r="A519" s="4" t="s">
        <v>756</v>
      </c>
      <c r="B519" s="4"/>
      <c r="C519" s="4" t="s">
        <v>13</v>
      </c>
      <c r="D519" s="4" t="s">
        <v>50</v>
      </c>
      <c r="E519" s="6" t="s">
        <v>739</v>
      </c>
      <c r="F519" s="4" t="s">
        <v>42</v>
      </c>
      <c r="G519" s="4" t="s">
        <v>23</v>
      </c>
      <c r="H519" s="4">
        <v>104814</v>
      </c>
      <c r="I519" s="4">
        <v>369</v>
      </c>
      <c r="J519" s="4">
        <v>55984</v>
      </c>
      <c r="K519" s="4">
        <v>99432</v>
      </c>
      <c r="L519" s="4">
        <v>5</v>
      </c>
      <c r="M519" s="4">
        <v>1942.8475129999999</v>
      </c>
      <c r="N519" s="4"/>
      <c r="O519" s="4"/>
      <c r="P519" s="4"/>
    </row>
    <row r="520" spans="1:16">
      <c r="A520" s="4" t="s">
        <v>757</v>
      </c>
      <c r="B520" s="4"/>
      <c r="C520" s="4" t="s">
        <v>38</v>
      </c>
      <c r="D520" s="4" t="s">
        <v>25</v>
      </c>
      <c r="E520" s="6" t="s">
        <v>739</v>
      </c>
      <c r="F520" s="4" t="s">
        <v>42</v>
      </c>
      <c r="G520" s="4" t="s">
        <v>23</v>
      </c>
      <c r="H520" s="4">
        <v>64577</v>
      </c>
      <c r="I520" s="4">
        <v>240</v>
      </c>
      <c r="J520" s="4">
        <v>37732</v>
      </c>
      <c r="K520" s="4">
        <v>60357</v>
      </c>
      <c r="L520" s="4">
        <v>11</v>
      </c>
      <c r="M520" s="4">
        <v>1801.3491309999999</v>
      </c>
      <c r="N520" s="4"/>
      <c r="O520" s="4"/>
      <c r="P520" s="4"/>
    </row>
    <row r="521" spans="1:16">
      <c r="A521" s="4" t="s">
        <v>758</v>
      </c>
      <c r="B521" s="4"/>
      <c r="C521" s="4" t="s">
        <v>19</v>
      </c>
      <c r="D521" s="4" t="s">
        <v>35</v>
      </c>
      <c r="E521" s="6" t="s">
        <v>739</v>
      </c>
      <c r="F521" s="4" t="s">
        <v>22</v>
      </c>
      <c r="G521" s="4" t="s">
        <v>17</v>
      </c>
      <c r="H521" s="4">
        <v>49412</v>
      </c>
      <c r="I521" s="4">
        <v>170</v>
      </c>
      <c r="J521" s="4">
        <v>22155</v>
      </c>
      <c r="K521" s="4">
        <v>43802</v>
      </c>
      <c r="L521" s="4">
        <v>3</v>
      </c>
      <c r="M521" s="4">
        <v>1595.6594660000001</v>
      </c>
      <c r="N521" s="4"/>
      <c r="O521" s="4"/>
      <c r="P521" s="4"/>
    </row>
    <row r="522" spans="1:16">
      <c r="A522" s="4" t="s">
        <v>759</v>
      </c>
      <c r="B522" s="4"/>
      <c r="C522" s="4" t="s">
        <v>13</v>
      </c>
      <c r="D522" s="4" t="s">
        <v>30</v>
      </c>
      <c r="E522" s="6" t="s">
        <v>739</v>
      </c>
      <c r="F522" s="4" t="s">
        <v>22</v>
      </c>
      <c r="G522" s="4" t="s">
        <v>17</v>
      </c>
      <c r="H522" s="4">
        <v>11269</v>
      </c>
      <c r="I522" s="4">
        <v>63</v>
      </c>
      <c r="J522" s="4">
        <v>4992</v>
      </c>
      <c r="K522" s="4">
        <v>10245</v>
      </c>
      <c r="L522" s="4">
        <v>3</v>
      </c>
      <c r="M522" s="4">
        <v>1576.38921</v>
      </c>
      <c r="N522" s="4"/>
      <c r="O522" s="4"/>
      <c r="P522" s="4"/>
    </row>
    <row r="523" spans="1:16">
      <c r="A523" s="4" t="s">
        <v>760</v>
      </c>
      <c r="B523" s="4"/>
      <c r="C523" s="4" t="s">
        <v>13</v>
      </c>
      <c r="D523" s="4" t="s">
        <v>73</v>
      </c>
      <c r="E523" s="6" t="s">
        <v>739</v>
      </c>
      <c r="F523" s="4" t="s">
        <v>189</v>
      </c>
      <c r="G523" s="4" t="s">
        <v>23</v>
      </c>
      <c r="H523" s="4">
        <v>15318</v>
      </c>
      <c r="I523" s="4">
        <v>30</v>
      </c>
      <c r="J523" s="4">
        <v>5928</v>
      </c>
      <c r="K523" s="4">
        <v>13298</v>
      </c>
      <c r="L523" s="4">
        <v>19</v>
      </c>
      <c r="M523" s="4">
        <v>1570.29739</v>
      </c>
      <c r="N523" s="4"/>
      <c r="O523" s="4"/>
      <c r="P523" s="4"/>
    </row>
    <row r="524" spans="1:16">
      <c r="A524" s="4" t="s">
        <v>761</v>
      </c>
      <c r="B524" s="4"/>
      <c r="C524" s="4" t="s">
        <v>38</v>
      </c>
      <c r="D524" s="4" t="s">
        <v>25</v>
      </c>
      <c r="E524" s="6" t="s">
        <v>739</v>
      </c>
      <c r="F524" s="4" t="s">
        <v>54</v>
      </c>
      <c r="G524" s="4" t="s">
        <v>23</v>
      </c>
      <c r="H524" s="4">
        <v>10819</v>
      </c>
      <c r="I524" s="4">
        <v>20</v>
      </c>
      <c r="J524" s="4">
        <v>4168</v>
      </c>
      <c r="K524" s="4">
        <v>9768</v>
      </c>
      <c r="L524" s="4">
        <v>2</v>
      </c>
      <c r="M524" s="4">
        <v>1504.3292140000001</v>
      </c>
      <c r="N524" s="4"/>
      <c r="O524" s="4"/>
      <c r="P524" s="4"/>
    </row>
    <row r="525" spans="1:16">
      <c r="A525" s="4" t="s">
        <v>762</v>
      </c>
      <c r="B525" s="4"/>
      <c r="C525" s="4" t="s">
        <v>13</v>
      </c>
      <c r="D525" s="4" t="s">
        <v>30</v>
      </c>
      <c r="E525" s="6" t="s">
        <v>739</v>
      </c>
      <c r="F525" s="4" t="s">
        <v>54</v>
      </c>
      <c r="G525" s="4" t="s">
        <v>23</v>
      </c>
      <c r="H525" s="4">
        <v>30714</v>
      </c>
      <c r="I525" s="4">
        <v>111</v>
      </c>
      <c r="J525" s="4">
        <v>12531</v>
      </c>
      <c r="K525" s="4">
        <v>28461</v>
      </c>
      <c r="L525" s="4">
        <v>9</v>
      </c>
      <c r="M525" s="4">
        <v>1503.4843109999999</v>
      </c>
      <c r="N525" s="4"/>
      <c r="O525" s="4"/>
      <c r="P525" s="4"/>
    </row>
    <row r="526" spans="1:16">
      <c r="A526" s="4" t="s">
        <v>763</v>
      </c>
      <c r="B526" s="4"/>
      <c r="C526" s="4" t="s">
        <v>13</v>
      </c>
      <c r="D526" s="4" t="s">
        <v>14</v>
      </c>
      <c r="E526" s="6" t="s">
        <v>764</v>
      </c>
      <c r="F526" s="4" t="s">
        <v>46</v>
      </c>
      <c r="G526" s="4" t="s">
        <v>23</v>
      </c>
      <c r="H526" s="4">
        <v>37617</v>
      </c>
      <c r="I526" s="4">
        <v>85</v>
      </c>
      <c r="J526" s="4">
        <v>5092</v>
      </c>
      <c r="K526" s="4">
        <v>34373</v>
      </c>
      <c r="L526" s="4">
        <v>6</v>
      </c>
      <c r="M526" s="4">
        <v>1608.8829519999999</v>
      </c>
      <c r="N526" s="4"/>
      <c r="O526" s="4"/>
      <c r="P526" s="4"/>
    </row>
    <row r="527" spans="1:16">
      <c r="A527" s="4" t="s">
        <v>765</v>
      </c>
      <c r="B527" s="4"/>
      <c r="C527" s="4" t="s">
        <v>19</v>
      </c>
      <c r="D527" s="4" t="s">
        <v>50</v>
      </c>
      <c r="E527" s="6" t="s">
        <v>766</v>
      </c>
      <c r="F527" s="4" t="s">
        <v>16</v>
      </c>
      <c r="G527" s="4" t="s">
        <v>47</v>
      </c>
      <c r="H527" s="4">
        <v>219088</v>
      </c>
      <c r="I527" s="4">
        <v>541</v>
      </c>
      <c r="J527" s="4">
        <v>75638</v>
      </c>
      <c r="K527" s="4">
        <v>153987</v>
      </c>
      <c r="L527" s="4">
        <v>17</v>
      </c>
      <c r="M527" s="4">
        <v>6761.0738240000001</v>
      </c>
      <c r="N527" s="4"/>
      <c r="O527" s="4"/>
      <c r="P527" s="4"/>
    </row>
    <row r="528" spans="1:16">
      <c r="A528" s="4" t="s">
        <v>767</v>
      </c>
      <c r="B528" s="4"/>
      <c r="C528" s="4" t="s">
        <v>29</v>
      </c>
      <c r="D528" s="4" t="s">
        <v>20</v>
      </c>
      <c r="E528" s="6" t="s">
        <v>768</v>
      </c>
      <c r="F528" s="4" t="s">
        <v>27</v>
      </c>
      <c r="G528" s="4" t="s">
        <v>23</v>
      </c>
      <c r="H528" s="4">
        <v>15277</v>
      </c>
      <c r="I528" s="4">
        <v>69</v>
      </c>
      <c r="J528" s="4">
        <v>3089</v>
      </c>
      <c r="K528" s="4">
        <v>13644</v>
      </c>
      <c r="L528" s="4">
        <v>4</v>
      </c>
      <c r="M528" s="4">
        <v>1904.5643459999999</v>
      </c>
      <c r="N528" s="4"/>
      <c r="O528" s="4"/>
      <c r="P528" s="4"/>
    </row>
    <row r="529" spans="1:16">
      <c r="A529" s="4" t="s">
        <v>769</v>
      </c>
      <c r="B529" s="4"/>
      <c r="C529" s="4" t="s">
        <v>38</v>
      </c>
      <c r="D529" s="4" t="s">
        <v>200</v>
      </c>
      <c r="E529" s="6" t="s">
        <v>768</v>
      </c>
      <c r="F529" s="4" t="s">
        <v>16</v>
      </c>
      <c r="G529" s="4" t="s">
        <v>47</v>
      </c>
      <c r="H529" s="4">
        <v>34278</v>
      </c>
      <c r="I529" s="4">
        <v>100</v>
      </c>
      <c r="J529" s="4">
        <v>3704</v>
      </c>
      <c r="K529" s="4">
        <v>30227</v>
      </c>
      <c r="L529" s="4">
        <v>6</v>
      </c>
      <c r="M529" s="4">
        <v>1689.0831860000001</v>
      </c>
      <c r="N529" s="4"/>
      <c r="O529" s="4"/>
      <c r="P529" s="4"/>
    </row>
    <row r="530" spans="1:16">
      <c r="A530" s="4" t="s">
        <v>770</v>
      </c>
      <c r="B530" s="4"/>
      <c r="C530" s="4" t="s">
        <v>29</v>
      </c>
      <c r="D530" s="4" t="s">
        <v>73</v>
      </c>
      <c r="E530" s="6" t="s">
        <v>771</v>
      </c>
      <c r="F530" s="4" t="s">
        <v>54</v>
      </c>
      <c r="G530" s="4" t="s">
        <v>23</v>
      </c>
      <c r="H530" s="4">
        <v>13382</v>
      </c>
      <c r="I530" s="4">
        <v>68</v>
      </c>
      <c r="J530" s="4">
        <v>3340</v>
      </c>
      <c r="K530" s="4">
        <v>11662</v>
      </c>
      <c r="L530" s="4">
        <v>1</v>
      </c>
      <c r="M530" s="4">
        <v>1447.927193</v>
      </c>
      <c r="N530" s="4"/>
      <c r="O530" s="4"/>
      <c r="P530" s="4"/>
    </row>
    <row r="531" spans="1:16">
      <c r="A531" s="4" t="s">
        <v>772</v>
      </c>
      <c r="B531" s="4"/>
      <c r="C531" s="4" t="s">
        <v>19</v>
      </c>
      <c r="D531" s="4" t="s">
        <v>773</v>
      </c>
      <c r="E531" s="6" t="s">
        <v>774</v>
      </c>
      <c r="F531" s="4" t="s">
        <v>42</v>
      </c>
      <c r="G531" s="4" t="s">
        <v>23</v>
      </c>
      <c r="H531" s="4">
        <v>9319</v>
      </c>
      <c r="I531" s="4">
        <v>30</v>
      </c>
      <c r="J531" s="4">
        <v>6193</v>
      </c>
      <c r="K531" s="4">
        <v>8682</v>
      </c>
      <c r="L531" s="4">
        <v>12</v>
      </c>
      <c r="M531" s="4">
        <v>4594.6040030000004</v>
      </c>
      <c r="N531" s="4"/>
      <c r="O531" s="4"/>
      <c r="P531" s="4"/>
    </row>
    <row r="532" spans="1:16">
      <c r="A532" s="4" t="s">
        <v>775</v>
      </c>
      <c r="B532" s="4"/>
      <c r="C532" s="4" t="s">
        <v>29</v>
      </c>
      <c r="D532" s="4" t="s">
        <v>32</v>
      </c>
      <c r="E532" s="6" t="s">
        <v>774</v>
      </c>
      <c r="F532" s="4" t="s">
        <v>75</v>
      </c>
      <c r="G532" s="4" t="s">
        <v>23</v>
      </c>
      <c r="H532" s="4">
        <v>16791</v>
      </c>
      <c r="I532" s="4">
        <v>40</v>
      </c>
      <c r="J532" s="4">
        <v>11402</v>
      </c>
      <c r="K532" s="4">
        <v>14231</v>
      </c>
      <c r="L532" s="4">
        <v>3</v>
      </c>
      <c r="M532" s="4">
        <v>1522.5122719999999</v>
      </c>
      <c r="N532" s="4"/>
      <c r="O532" s="4"/>
      <c r="P532" s="4"/>
    </row>
    <row r="533" spans="1:16">
      <c r="A533" s="4" t="s">
        <v>776</v>
      </c>
      <c r="B533" s="4"/>
      <c r="C533" s="4" t="s">
        <v>29</v>
      </c>
      <c r="D533" s="4" t="s">
        <v>73</v>
      </c>
      <c r="E533" s="6" t="s">
        <v>777</v>
      </c>
      <c r="F533" s="4" t="s">
        <v>16</v>
      </c>
      <c r="G533" s="4" t="s">
        <v>23</v>
      </c>
      <c r="H533" s="4">
        <v>19334</v>
      </c>
      <c r="I533" s="4">
        <v>40</v>
      </c>
      <c r="J533" s="4">
        <v>8673</v>
      </c>
      <c r="K533" s="4">
        <v>18578</v>
      </c>
      <c r="L533" s="4">
        <v>11</v>
      </c>
      <c r="M533" s="4">
        <v>7292.1350590000002</v>
      </c>
      <c r="N533" s="4"/>
      <c r="O533" s="4"/>
      <c r="P533" s="4"/>
    </row>
    <row r="534" spans="1:16">
      <c r="A534" s="4" t="s">
        <v>778</v>
      </c>
      <c r="B534" s="4"/>
      <c r="C534" s="4" t="s">
        <v>19</v>
      </c>
      <c r="D534" s="4" t="s">
        <v>73</v>
      </c>
      <c r="E534" s="6" t="s">
        <v>777</v>
      </c>
      <c r="F534" s="4" t="s">
        <v>16</v>
      </c>
      <c r="G534" s="4" t="s">
        <v>23</v>
      </c>
      <c r="H534" s="4">
        <v>25835</v>
      </c>
      <c r="I534" s="4">
        <v>69</v>
      </c>
      <c r="J534" s="4">
        <v>3753</v>
      </c>
      <c r="K534" s="4">
        <v>20808</v>
      </c>
      <c r="L534" s="4">
        <v>11</v>
      </c>
      <c r="M534" s="4">
        <v>5751.9122969999999</v>
      </c>
      <c r="N534" s="4"/>
      <c r="O534" s="4"/>
      <c r="P534" s="4"/>
    </row>
    <row r="535" spans="1:16">
      <c r="A535" s="4" t="s">
        <v>779</v>
      </c>
      <c r="B535" s="4"/>
      <c r="C535" s="4" t="s">
        <v>29</v>
      </c>
      <c r="D535" s="4" t="s">
        <v>73</v>
      </c>
      <c r="E535" s="6" t="s">
        <v>777</v>
      </c>
      <c r="F535" s="4" t="s">
        <v>130</v>
      </c>
      <c r="G535" s="4" t="s">
        <v>47</v>
      </c>
      <c r="H535" s="4">
        <v>33650</v>
      </c>
      <c r="I535" s="4">
        <v>100</v>
      </c>
      <c r="J535" s="4">
        <v>15621</v>
      </c>
      <c r="K535" s="4">
        <v>32539</v>
      </c>
      <c r="L535" s="4">
        <v>9</v>
      </c>
      <c r="M535" s="4">
        <v>3844.9911649999999</v>
      </c>
      <c r="N535" s="4"/>
      <c r="O535" s="4"/>
      <c r="P535" s="4"/>
    </row>
    <row r="536" spans="1:16">
      <c r="A536" s="4" t="s">
        <v>780</v>
      </c>
      <c r="B536" s="4"/>
      <c r="C536" s="4" t="s">
        <v>13</v>
      </c>
      <c r="D536" s="4" t="s">
        <v>142</v>
      </c>
      <c r="E536" s="6" t="s">
        <v>781</v>
      </c>
      <c r="F536" s="4" t="s">
        <v>16</v>
      </c>
      <c r="G536" s="4" t="s">
        <v>23</v>
      </c>
      <c r="H536" s="4">
        <v>13168</v>
      </c>
      <c r="I536" s="4">
        <v>84</v>
      </c>
      <c r="J536" s="4">
        <v>8527</v>
      </c>
      <c r="K536" s="4">
        <v>12625</v>
      </c>
      <c r="L536" s="4">
        <v>4</v>
      </c>
      <c r="M536" s="4">
        <v>1639.72335</v>
      </c>
      <c r="N536" s="4"/>
      <c r="O536" s="4"/>
      <c r="P536" s="4"/>
    </row>
    <row r="537" spans="1:16">
      <c r="A537" s="4" t="s">
        <v>782</v>
      </c>
      <c r="B537" s="4"/>
      <c r="C537" s="4" t="s">
        <v>13</v>
      </c>
      <c r="D537" s="4" t="s">
        <v>32</v>
      </c>
      <c r="E537" s="6" t="s">
        <v>783</v>
      </c>
      <c r="F537" s="4" t="s">
        <v>16</v>
      </c>
      <c r="G537" s="4" t="s">
        <v>47</v>
      </c>
      <c r="H537" s="4">
        <v>26415</v>
      </c>
      <c r="I537" s="4">
        <v>60</v>
      </c>
      <c r="J537" s="4">
        <v>13791</v>
      </c>
      <c r="K537" s="4">
        <v>25315</v>
      </c>
      <c r="L537" s="4">
        <v>11</v>
      </c>
      <c r="M537" s="4">
        <v>6450.9186369999998</v>
      </c>
      <c r="N537" s="4"/>
      <c r="O537" s="4"/>
      <c r="P537" s="4"/>
    </row>
    <row r="538" spans="1:16">
      <c r="A538" s="4" t="s">
        <v>784</v>
      </c>
      <c r="B538" s="4"/>
      <c r="C538" s="4" t="s">
        <v>19</v>
      </c>
      <c r="D538" s="4" t="s">
        <v>30</v>
      </c>
      <c r="E538" s="6" t="s">
        <v>785</v>
      </c>
      <c r="F538" s="4" t="s">
        <v>27</v>
      </c>
      <c r="G538" s="4" t="s">
        <v>23</v>
      </c>
      <c r="H538" s="4">
        <v>13347</v>
      </c>
      <c r="I538" s="4">
        <v>80</v>
      </c>
      <c r="J538" s="4">
        <v>8357</v>
      </c>
      <c r="K538" s="4">
        <v>11461</v>
      </c>
      <c r="L538" s="4">
        <v>10</v>
      </c>
      <c r="M538" s="4">
        <v>1543.6614199999999</v>
      </c>
      <c r="N538" s="4"/>
      <c r="O538" s="4"/>
      <c r="P538" s="4"/>
    </row>
    <row r="539" spans="1:16">
      <c r="A539" s="4" t="s">
        <v>786</v>
      </c>
      <c r="B539" s="4"/>
      <c r="C539" s="4" t="s">
        <v>29</v>
      </c>
      <c r="D539" s="4" t="s">
        <v>73</v>
      </c>
      <c r="E539" s="6" t="s">
        <v>787</v>
      </c>
      <c r="F539" s="4" t="s">
        <v>46</v>
      </c>
      <c r="G539" s="4" t="s">
        <v>23</v>
      </c>
      <c r="H539" s="4">
        <v>20885</v>
      </c>
      <c r="I539" s="4">
        <v>99</v>
      </c>
      <c r="J539" s="4">
        <v>9901</v>
      </c>
      <c r="K539" s="4">
        <v>16266</v>
      </c>
      <c r="L539" s="4">
        <v>15</v>
      </c>
      <c r="M539" s="4">
        <v>2496.7854360000001</v>
      </c>
      <c r="N539" s="4"/>
      <c r="O539" s="4"/>
      <c r="P539" s="4"/>
    </row>
    <row r="540" spans="1:16">
      <c r="A540" s="4" t="s">
        <v>788</v>
      </c>
      <c r="B540" s="4"/>
      <c r="C540" s="4" t="s">
        <v>38</v>
      </c>
      <c r="D540" s="4" t="s">
        <v>32</v>
      </c>
      <c r="E540" s="6" t="s">
        <v>789</v>
      </c>
      <c r="F540" s="4" t="s">
        <v>123</v>
      </c>
      <c r="G540" s="4" t="s">
        <v>23</v>
      </c>
      <c r="H540" s="4">
        <v>11289</v>
      </c>
      <c r="I540" s="4">
        <v>97</v>
      </c>
      <c r="J540" s="4">
        <v>1345</v>
      </c>
      <c r="K540" s="4">
        <v>8187</v>
      </c>
      <c r="L540" s="4">
        <v>3</v>
      </c>
      <c r="M540" s="4">
        <v>1665.160445</v>
      </c>
      <c r="N540" s="4"/>
      <c r="O540" s="4"/>
      <c r="P540" s="4"/>
    </row>
    <row r="541" spans="1:16">
      <c r="A541" s="4" t="s">
        <v>790</v>
      </c>
      <c r="B541" s="4"/>
      <c r="C541" s="4" t="s">
        <v>29</v>
      </c>
      <c r="D541" s="4" t="s">
        <v>20</v>
      </c>
      <c r="E541" s="6" t="s">
        <v>791</v>
      </c>
      <c r="F541" s="4" t="s">
        <v>27</v>
      </c>
      <c r="G541" s="4" t="s">
        <v>23</v>
      </c>
      <c r="H541" s="4">
        <v>10389</v>
      </c>
      <c r="I541" s="4">
        <v>55</v>
      </c>
      <c r="J541" s="4">
        <v>8161</v>
      </c>
      <c r="K541" s="4">
        <v>9951</v>
      </c>
      <c r="L541" s="4">
        <v>2</v>
      </c>
      <c r="M541" s="4">
        <v>2582.4938470000002</v>
      </c>
      <c r="N541" s="4"/>
      <c r="O541" s="4"/>
      <c r="P541" s="4"/>
    </row>
    <row r="542" spans="1:16">
      <c r="A542" s="4" t="s">
        <v>792</v>
      </c>
      <c r="B542" s="4"/>
      <c r="C542" s="4" t="s">
        <v>38</v>
      </c>
      <c r="D542" s="4" t="s">
        <v>32</v>
      </c>
      <c r="E542" s="6" t="s">
        <v>791</v>
      </c>
      <c r="F542" s="4" t="s">
        <v>16</v>
      </c>
      <c r="G542" s="4" t="s">
        <v>47</v>
      </c>
      <c r="H542" s="4">
        <v>62040</v>
      </c>
      <c r="I542" s="4">
        <v>174</v>
      </c>
      <c r="J542" s="4">
        <v>43853</v>
      </c>
      <c r="K542" s="4">
        <v>58642</v>
      </c>
      <c r="L542" s="4">
        <v>15</v>
      </c>
      <c r="M542" s="4">
        <v>2139.0657930000002</v>
      </c>
      <c r="N542" s="4"/>
      <c r="O542" s="4"/>
      <c r="P542" s="4"/>
    </row>
    <row r="543" spans="1:16">
      <c r="A543" s="4" t="s">
        <v>793</v>
      </c>
      <c r="B543" s="4"/>
      <c r="C543" s="4" t="s">
        <v>38</v>
      </c>
      <c r="D543" s="4" t="s">
        <v>73</v>
      </c>
      <c r="E543" s="6" t="s">
        <v>791</v>
      </c>
      <c r="F543" s="4" t="s">
        <v>16</v>
      </c>
      <c r="G543" s="4" t="s">
        <v>23</v>
      </c>
      <c r="H543" s="4">
        <v>83537</v>
      </c>
      <c r="I543" s="4">
        <v>222</v>
      </c>
      <c r="J543" s="4">
        <v>67987</v>
      </c>
      <c r="K543" s="4">
        <v>79409</v>
      </c>
      <c r="L543" s="4">
        <v>4</v>
      </c>
      <c r="M543" s="4">
        <v>1761.0793229999999</v>
      </c>
      <c r="N543" s="4"/>
      <c r="O543" s="4"/>
      <c r="P543" s="4"/>
    </row>
    <row r="544" spans="1:16">
      <c r="A544" s="4" t="s">
        <v>794</v>
      </c>
      <c r="B544" s="4"/>
      <c r="C544" s="4" t="s">
        <v>19</v>
      </c>
      <c r="D544" s="4" t="s">
        <v>41</v>
      </c>
      <c r="E544" s="6" t="s">
        <v>791</v>
      </c>
      <c r="F544" s="4" t="s">
        <v>42</v>
      </c>
      <c r="G544" s="4" t="s">
        <v>23</v>
      </c>
      <c r="H544" s="4">
        <v>81054</v>
      </c>
      <c r="I544" s="4">
        <v>265</v>
      </c>
      <c r="J544" s="4">
        <v>56762</v>
      </c>
      <c r="K544" s="4">
        <v>76198</v>
      </c>
      <c r="L544" s="4">
        <v>16</v>
      </c>
      <c r="M544" s="4">
        <v>1532.357841</v>
      </c>
      <c r="N544" s="4"/>
      <c r="O544" s="4"/>
      <c r="P544" s="4"/>
    </row>
    <row r="545" spans="1:16">
      <c r="A545" s="4" t="s">
        <v>795</v>
      </c>
      <c r="B545" s="4"/>
      <c r="C545" s="4" t="s">
        <v>38</v>
      </c>
      <c r="D545" s="4" t="s">
        <v>168</v>
      </c>
      <c r="E545" s="6" t="s">
        <v>791</v>
      </c>
      <c r="F545" s="4" t="s">
        <v>189</v>
      </c>
      <c r="G545" s="4" t="s">
        <v>47</v>
      </c>
      <c r="H545" s="4">
        <v>35043</v>
      </c>
      <c r="I545" s="4">
        <v>140</v>
      </c>
      <c r="J545" s="4">
        <v>20942</v>
      </c>
      <c r="K545" s="4">
        <v>33479</v>
      </c>
      <c r="L545" s="4">
        <v>24</v>
      </c>
      <c r="M545" s="4">
        <v>1527.9762800000001</v>
      </c>
      <c r="N545" s="4"/>
      <c r="O545" s="4"/>
      <c r="P545" s="4"/>
    </row>
    <row r="546" spans="1:16">
      <c r="A546" s="4" t="s">
        <v>796</v>
      </c>
      <c r="B546" s="4"/>
      <c r="C546" s="4" t="s">
        <v>19</v>
      </c>
      <c r="D546" s="4" t="s">
        <v>176</v>
      </c>
      <c r="E546" s="6" t="s">
        <v>797</v>
      </c>
      <c r="F546" s="4" t="s">
        <v>16</v>
      </c>
      <c r="G546" s="4" t="s">
        <v>23</v>
      </c>
      <c r="H546" s="4">
        <v>14509</v>
      </c>
      <c r="I546" s="4">
        <v>90</v>
      </c>
      <c r="J546" s="4">
        <v>866</v>
      </c>
      <c r="K546" s="4">
        <v>13268</v>
      </c>
      <c r="L546" s="4">
        <v>8</v>
      </c>
      <c r="M546" s="4">
        <v>5521.1891299999997</v>
      </c>
      <c r="N546" s="4"/>
      <c r="O546" s="4"/>
      <c r="P546" s="4"/>
    </row>
    <row r="547" spans="1:16">
      <c r="A547" s="4" t="s">
        <v>798</v>
      </c>
      <c r="B547" s="4"/>
      <c r="C547" s="4" t="s">
        <v>19</v>
      </c>
      <c r="D547" s="4" t="s">
        <v>20</v>
      </c>
      <c r="E547" s="6" t="s">
        <v>799</v>
      </c>
      <c r="F547" s="4" t="s">
        <v>46</v>
      </c>
      <c r="G547" s="4" t="s">
        <v>47</v>
      </c>
      <c r="H547" s="4">
        <v>16325</v>
      </c>
      <c r="I547" s="4">
        <v>78</v>
      </c>
      <c r="J547" s="4">
        <v>9558</v>
      </c>
      <c r="K547" s="4">
        <v>15426</v>
      </c>
      <c r="L547" s="4">
        <v>21</v>
      </c>
      <c r="M547" s="4">
        <v>1814.098581</v>
      </c>
      <c r="N547" s="4"/>
      <c r="O547" s="4"/>
      <c r="P547" s="4"/>
    </row>
    <row r="548" spans="1:16">
      <c r="A548" s="4" t="s">
        <v>800</v>
      </c>
      <c r="B548" s="4"/>
      <c r="C548" s="4" t="s">
        <v>19</v>
      </c>
      <c r="D548" s="4" t="s">
        <v>179</v>
      </c>
      <c r="E548" s="6" t="s">
        <v>801</v>
      </c>
      <c r="F548" s="4" t="s">
        <v>16</v>
      </c>
      <c r="G548" s="4" t="s">
        <v>23</v>
      </c>
      <c r="H548" s="4">
        <v>10485</v>
      </c>
      <c r="I548" s="4">
        <v>84</v>
      </c>
      <c r="J548" s="4">
        <v>4255</v>
      </c>
      <c r="K548" s="4">
        <v>7669</v>
      </c>
      <c r="L548" s="4">
        <v>2</v>
      </c>
      <c r="M548" s="4">
        <v>2239.262819</v>
      </c>
      <c r="N548" s="4"/>
      <c r="O548" s="4"/>
      <c r="P548" s="4"/>
    </row>
    <row r="549" spans="1:16">
      <c r="A549" s="4" t="s">
        <v>802</v>
      </c>
      <c r="B549" s="4"/>
      <c r="C549" s="4" t="s">
        <v>13</v>
      </c>
      <c r="D549" s="4" t="s">
        <v>14</v>
      </c>
      <c r="E549" s="6" t="s">
        <v>803</v>
      </c>
      <c r="F549" s="4" t="s">
        <v>159</v>
      </c>
      <c r="G549" s="4" t="s">
        <v>23</v>
      </c>
      <c r="H549" s="4">
        <v>11561</v>
      </c>
      <c r="I549" s="4">
        <v>87</v>
      </c>
      <c r="J549" s="4">
        <v>4063</v>
      </c>
      <c r="K549" s="4">
        <v>9941</v>
      </c>
      <c r="L549" s="4">
        <v>5</v>
      </c>
      <c r="M549" s="4">
        <v>1911.931953</v>
      </c>
      <c r="N549" s="4"/>
      <c r="O549" s="4"/>
      <c r="P549" s="4"/>
    </row>
    <row r="550" spans="1:16">
      <c r="A550" s="4" t="s">
        <v>804</v>
      </c>
      <c r="B550" s="4"/>
      <c r="C550" s="4" t="s">
        <v>29</v>
      </c>
      <c r="D550" s="4" t="s">
        <v>79</v>
      </c>
      <c r="E550" s="6" t="s">
        <v>805</v>
      </c>
      <c r="F550" s="4" t="s">
        <v>159</v>
      </c>
      <c r="G550" s="4" t="s">
        <v>23</v>
      </c>
      <c r="H550" s="4">
        <v>18136</v>
      </c>
      <c r="I550" s="4">
        <v>69</v>
      </c>
      <c r="J550" s="4">
        <v>10842</v>
      </c>
      <c r="K550" s="4">
        <v>14953</v>
      </c>
      <c r="L550" s="4">
        <v>9</v>
      </c>
      <c r="M550" s="4">
        <v>6860.3595969999997</v>
      </c>
      <c r="N550" s="4"/>
      <c r="O550" s="4"/>
      <c r="P550" s="4"/>
    </row>
    <row r="551" spans="1:16">
      <c r="A551" s="4" t="s">
        <v>806</v>
      </c>
      <c r="B551" s="4"/>
      <c r="C551" s="4" t="s">
        <v>19</v>
      </c>
      <c r="D551" s="4" t="s">
        <v>14</v>
      </c>
      <c r="E551" s="6" t="s">
        <v>805</v>
      </c>
      <c r="F551" s="4" t="s">
        <v>54</v>
      </c>
      <c r="G551" s="4" t="s">
        <v>23</v>
      </c>
      <c r="H551" s="4">
        <v>8437</v>
      </c>
      <c r="I551" s="4">
        <v>63</v>
      </c>
      <c r="J551" s="4">
        <v>5271</v>
      </c>
      <c r="K551" s="4">
        <v>7065</v>
      </c>
      <c r="L551" s="4">
        <v>2</v>
      </c>
      <c r="M551" s="4">
        <v>1880.5331679999999</v>
      </c>
      <c r="N551" s="4"/>
      <c r="O551" s="4"/>
      <c r="P551" s="4"/>
    </row>
    <row r="552" spans="1:16">
      <c r="A552" s="4" t="s">
        <v>807</v>
      </c>
      <c r="B552" s="4"/>
      <c r="C552" s="4" t="s">
        <v>19</v>
      </c>
      <c r="D552" s="4" t="s">
        <v>14</v>
      </c>
      <c r="E552" s="6" t="s">
        <v>808</v>
      </c>
      <c r="F552" s="4" t="s">
        <v>27</v>
      </c>
      <c r="G552" s="4" t="s">
        <v>17</v>
      </c>
      <c r="H552" s="4">
        <v>7965</v>
      </c>
      <c r="I552" s="4">
        <v>50</v>
      </c>
      <c r="J552" s="4">
        <v>5230</v>
      </c>
      <c r="K552" s="4">
        <v>6923</v>
      </c>
      <c r="L552" s="4">
        <v>10</v>
      </c>
      <c r="M552" s="4">
        <v>6298.5139289999997</v>
      </c>
      <c r="N552" s="4"/>
      <c r="O552" s="4"/>
      <c r="P552" s="4"/>
    </row>
    <row r="553" spans="1:16">
      <c r="A553" s="4" t="s">
        <v>809</v>
      </c>
      <c r="B553" s="4"/>
      <c r="C553" s="4" t="s">
        <v>13</v>
      </c>
      <c r="D553" s="4" t="s">
        <v>79</v>
      </c>
      <c r="E553" s="6" t="s">
        <v>808</v>
      </c>
      <c r="F553" s="4" t="s">
        <v>16</v>
      </c>
      <c r="G553" s="4" t="s">
        <v>23</v>
      </c>
      <c r="H553" s="4">
        <v>14350</v>
      </c>
      <c r="I553" s="4">
        <v>60</v>
      </c>
      <c r="J553" s="4">
        <v>8228</v>
      </c>
      <c r="K553" s="4">
        <v>13396</v>
      </c>
      <c r="L553" s="4">
        <v>6</v>
      </c>
      <c r="M553" s="4">
        <v>6114.034936</v>
      </c>
      <c r="N553" s="4"/>
      <c r="O553" s="4"/>
      <c r="P553" s="4"/>
    </row>
    <row r="554" spans="1:16">
      <c r="A554" s="4" t="s">
        <v>810</v>
      </c>
      <c r="B554" s="4"/>
      <c r="C554" s="4" t="s">
        <v>13</v>
      </c>
      <c r="D554" s="4" t="s">
        <v>126</v>
      </c>
      <c r="E554" s="6" t="s">
        <v>808</v>
      </c>
      <c r="F554" s="4" t="s">
        <v>16</v>
      </c>
      <c r="G554" s="4" t="s">
        <v>23</v>
      </c>
      <c r="H554" s="4">
        <v>24100</v>
      </c>
      <c r="I554" s="4">
        <v>110</v>
      </c>
      <c r="J554" s="4">
        <v>11355</v>
      </c>
      <c r="K554" s="4">
        <v>21740</v>
      </c>
      <c r="L554" s="4">
        <v>5</v>
      </c>
      <c r="M554" s="4">
        <v>5912.2609750000001</v>
      </c>
      <c r="N554" s="4"/>
      <c r="O554" s="4"/>
      <c r="P554" s="4"/>
    </row>
    <row r="555" spans="1:16">
      <c r="A555" s="4" t="s">
        <v>811</v>
      </c>
      <c r="B555" s="4"/>
      <c r="C555" s="4" t="s">
        <v>13</v>
      </c>
      <c r="D555" s="4" t="s">
        <v>145</v>
      </c>
      <c r="E555" s="6" t="s">
        <v>808</v>
      </c>
      <c r="F555" s="4" t="s">
        <v>42</v>
      </c>
      <c r="G555" s="4" t="s">
        <v>17</v>
      </c>
      <c r="H555" s="4">
        <v>21599</v>
      </c>
      <c r="I555" s="4">
        <v>66</v>
      </c>
      <c r="J555" s="4">
        <v>13600</v>
      </c>
      <c r="K555" s="4">
        <v>20256</v>
      </c>
      <c r="L555" s="4">
        <v>9</v>
      </c>
      <c r="M555" s="4">
        <v>5551.3874150000001</v>
      </c>
      <c r="N555" s="4"/>
      <c r="O555" s="4"/>
      <c r="P555" s="4"/>
    </row>
    <row r="556" spans="1:16">
      <c r="A556" s="4" t="s">
        <v>812</v>
      </c>
      <c r="B556" s="4"/>
      <c r="C556" s="4" t="s">
        <v>19</v>
      </c>
      <c r="D556" s="4" t="s">
        <v>32</v>
      </c>
      <c r="E556" s="6" t="s">
        <v>808</v>
      </c>
      <c r="F556" s="4" t="s">
        <v>42</v>
      </c>
      <c r="G556" s="4" t="s">
        <v>47</v>
      </c>
      <c r="H556" s="4">
        <v>35335</v>
      </c>
      <c r="I556" s="4">
        <v>120</v>
      </c>
      <c r="J556" s="4">
        <v>22566</v>
      </c>
      <c r="K556" s="4">
        <v>30685</v>
      </c>
      <c r="L556" s="4">
        <v>15</v>
      </c>
      <c r="M556" s="4">
        <v>1866.3474699999999</v>
      </c>
      <c r="N556" s="4"/>
      <c r="O556" s="4"/>
      <c r="P556" s="4"/>
    </row>
    <row r="557" spans="1:16">
      <c r="A557" s="4" t="s">
        <v>813</v>
      </c>
      <c r="B557" s="4"/>
      <c r="C557" s="4" t="s">
        <v>38</v>
      </c>
      <c r="D557" s="4" t="s">
        <v>25</v>
      </c>
      <c r="E557" s="6" t="s">
        <v>808</v>
      </c>
      <c r="F557" s="4" t="s">
        <v>22</v>
      </c>
      <c r="G557" s="4" t="s">
        <v>23</v>
      </c>
      <c r="H557" s="4">
        <v>14763</v>
      </c>
      <c r="I557" s="4">
        <v>40</v>
      </c>
      <c r="J557" s="4">
        <v>8955</v>
      </c>
      <c r="K557" s="4">
        <v>13829</v>
      </c>
      <c r="L557" s="4">
        <v>2</v>
      </c>
      <c r="M557" s="4">
        <v>1531.9268850000001</v>
      </c>
      <c r="N557" s="4"/>
      <c r="O557" s="4"/>
      <c r="P557" s="4"/>
    </row>
    <row r="558" spans="1:16">
      <c r="A558" s="4" t="s">
        <v>814</v>
      </c>
      <c r="B558" s="4"/>
      <c r="C558" s="4" t="s">
        <v>38</v>
      </c>
      <c r="D558" s="4" t="s">
        <v>25</v>
      </c>
      <c r="E558" s="6" t="s">
        <v>815</v>
      </c>
      <c r="F558" s="4" t="s">
        <v>27</v>
      </c>
      <c r="G558" s="4" t="s">
        <v>23</v>
      </c>
      <c r="H558" s="4">
        <v>47360</v>
      </c>
      <c r="I558" s="4">
        <v>126</v>
      </c>
      <c r="J558" s="4">
        <v>8047</v>
      </c>
      <c r="K558" s="4">
        <v>33641</v>
      </c>
      <c r="L558" s="4">
        <v>9</v>
      </c>
      <c r="M558" s="4">
        <v>6502.2749329999997</v>
      </c>
      <c r="N558" s="4"/>
      <c r="O558" s="4"/>
      <c r="P558" s="4"/>
    </row>
    <row r="559" spans="1:16">
      <c r="A559" s="4" t="s">
        <v>816</v>
      </c>
      <c r="B559" s="4"/>
      <c r="C559" s="4" t="s">
        <v>19</v>
      </c>
      <c r="D559" s="4" t="s">
        <v>79</v>
      </c>
      <c r="E559" s="6" t="s">
        <v>815</v>
      </c>
      <c r="F559" s="4" t="s">
        <v>16</v>
      </c>
      <c r="G559" s="4" t="s">
        <v>23</v>
      </c>
      <c r="H559" s="4">
        <v>19408</v>
      </c>
      <c r="I559" s="4">
        <v>58</v>
      </c>
      <c r="J559" s="4">
        <v>6596</v>
      </c>
      <c r="K559" s="4">
        <v>13880</v>
      </c>
      <c r="L559" s="4">
        <v>2</v>
      </c>
      <c r="M559" s="4">
        <v>5492.8216480000001</v>
      </c>
      <c r="N559" s="4"/>
      <c r="O559" s="4"/>
      <c r="P559" s="4"/>
    </row>
    <row r="560" spans="1:16">
      <c r="A560" s="4" t="s">
        <v>817</v>
      </c>
      <c r="B560" s="4"/>
      <c r="C560" s="4" t="s">
        <v>19</v>
      </c>
      <c r="D560" s="4" t="s">
        <v>50</v>
      </c>
      <c r="E560" s="6" t="s">
        <v>815</v>
      </c>
      <c r="F560" s="4" t="s">
        <v>16</v>
      </c>
      <c r="G560" s="4" t="s">
        <v>23</v>
      </c>
      <c r="H560" s="4">
        <v>46190</v>
      </c>
      <c r="I560" s="4">
        <v>130</v>
      </c>
      <c r="J560" s="4">
        <v>8618</v>
      </c>
      <c r="K560" s="4">
        <v>41618</v>
      </c>
      <c r="L560" s="4">
        <v>1</v>
      </c>
      <c r="M560" s="4">
        <v>5464.1098169999996</v>
      </c>
      <c r="N560" s="4"/>
      <c r="O560" s="4"/>
      <c r="P560" s="4"/>
    </row>
    <row r="561" spans="1:16">
      <c r="A561" s="4" t="s">
        <v>818</v>
      </c>
      <c r="B561" s="4"/>
      <c r="C561" s="4" t="s">
        <v>19</v>
      </c>
      <c r="D561" s="4" t="s">
        <v>32</v>
      </c>
      <c r="E561" s="6" t="s">
        <v>815</v>
      </c>
      <c r="F561" s="4" t="s">
        <v>123</v>
      </c>
      <c r="G561" s="4" t="s">
        <v>47</v>
      </c>
      <c r="H561" s="4">
        <v>18537</v>
      </c>
      <c r="I561" s="4">
        <v>95</v>
      </c>
      <c r="J561" s="4">
        <v>6473</v>
      </c>
      <c r="K561" s="4">
        <v>17081</v>
      </c>
      <c r="L561" s="4">
        <v>4</v>
      </c>
      <c r="M561" s="4">
        <v>5206.2389679999997</v>
      </c>
      <c r="N561" s="4"/>
      <c r="O561" s="4"/>
      <c r="P561" s="4"/>
    </row>
    <row r="562" spans="1:16">
      <c r="A562" s="4" t="s">
        <v>819</v>
      </c>
      <c r="B562" s="4"/>
      <c r="C562" s="4" t="s">
        <v>13</v>
      </c>
      <c r="D562" s="4" t="s">
        <v>35</v>
      </c>
      <c r="E562" s="6" t="s">
        <v>815</v>
      </c>
      <c r="F562" s="4" t="s">
        <v>42</v>
      </c>
      <c r="G562" s="4" t="s">
        <v>23</v>
      </c>
      <c r="H562" s="4">
        <v>12488</v>
      </c>
      <c r="I562" s="4">
        <v>99</v>
      </c>
      <c r="J562" s="4">
        <v>4021</v>
      </c>
      <c r="K562" s="4">
        <v>11403</v>
      </c>
      <c r="L562" s="4">
        <v>4</v>
      </c>
      <c r="M562" s="4">
        <v>2176.6574690000002</v>
      </c>
      <c r="N562" s="4"/>
      <c r="O562" s="4"/>
      <c r="P562" s="4"/>
    </row>
    <row r="563" spans="1:16">
      <c r="A563" s="4" t="s">
        <v>820</v>
      </c>
      <c r="B563" s="4"/>
      <c r="C563" s="4" t="s">
        <v>38</v>
      </c>
      <c r="D563" s="4" t="s">
        <v>32</v>
      </c>
      <c r="E563" s="6" t="s">
        <v>815</v>
      </c>
      <c r="F563" s="4" t="s">
        <v>46</v>
      </c>
      <c r="G563" s="4" t="s">
        <v>23</v>
      </c>
      <c r="H563" s="4">
        <v>19212</v>
      </c>
      <c r="I563" s="4">
        <v>54</v>
      </c>
      <c r="J563" s="4">
        <v>6872</v>
      </c>
      <c r="K563" s="4">
        <v>14248</v>
      </c>
      <c r="L563" s="4">
        <v>10</v>
      </c>
      <c r="M563" s="4">
        <v>2133.0771129999998</v>
      </c>
      <c r="N563" s="4"/>
      <c r="O563" s="4"/>
      <c r="P563" s="4"/>
    </row>
    <row r="564" spans="1:16">
      <c r="A564" s="4" t="s">
        <v>821</v>
      </c>
      <c r="B564" s="4"/>
      <c r="C564" s="4" t="s">
        <v>38</v>
      </c>
      <c r="D564" s="4" t="s">
        <v>179</v>
      </c>
      <c r="E564" s="6" t="s">
        <v>815</v>
      </c>
      <c r="F564" s="4" t="s">
        <v>22</v>
      </c>
      <c r="G564" s="4" t="s">
        <v>23</v>
      </c>
      <c r="H564" s="4">
        <v>37554</v>
      </c>
      <c r="I564" s="4">
        <v>92</v>
      </c>
      <c r="J564" s="4">
        <v>13128</v>
      </c>
      <c r="K564" s="4">
        <v>27596</v>
      </c>
      <c r="L564" s="4">
        <v>8</v>
      </c>
      <c r="M564" s="4">
        <v>1737.8434850000001</v>
      </c>
      <c r="N564" s="4"/>
      <c r="O564" s="4"/>
      <c r="P564" s="4"/>
    </row>
    <row r="565" spans="1:16">
      <c r="A565" s="4" t="s">
        <v>822</v>
      </c>
      <c r="B565" s="4"/>
      <c r="C565" s="4" t="s">
        <v>29</v>
      </c>
      <c r="D565" s="4" t="s">
        <v>50</v>
      </c>
      <c r="E565" s="6" t="s">
        <v>815</v>
      </c>
      <c r="F565" s="4" t="s">
        <v>22</v>
      </c>
      <c r="G565" s="4" t="s">
        <v>23</v>
      </c>
      <c r="H565" s="4">
        <v>12510</v>
      </c>
      <c r="I565" s="4">
        <v>74</v>
      </c>
      <c r="J565" s="4">
        <v>4391</v>
      </c>
      <c r="K565" s="4">
        <v>9098</v>
      </c>
      <c r="L565" s="4">
        <v>6</v>
      </c>
      <c r="M565" s="4">
        <v>1524.470523</v>
      </c>
      <c r="N565" s="4"/>
      <c r="O565" s="4"/>
      <c r="P565" s="4"/>
    </row>
    <row r="566" spans="1:16">
      <c r="A566" s="4" t="s">
        <v>823</v>
      </c>
      <c r="B566" s="4"/>
      <c r="C566" s="4" t="s">
        <v>13</v>
      </c>
      <c r="D566" s="4" t="s">
        <v>25</v>
      </c>
      <c r="E566" s="6" t="s">
        <v>824</v>
      </c>
      <c r="F566" s="4" t="s">
        <v>22</v>
      </c>
      <c r="G566" s="4" t="s">
        <v>23</v>
      </c>
      <c r="H566" s="4">
        <v>15475</v>
      </c>
      <c r="I566" s="4">
        <v>110</v>
      </c>
      <c r="J566" s="4">
        <v>6019</v>
      </c>
      <c r="K566" s="4">
        <v>10952</v>
      </c>
      <c r="L566" s="4">
        <v>9</v>
      </c>
      <c r="M566" s="4">
        <v>4156.7133830000002</v>
      </c>
      <c r="N566" s="4"/>
      <c r="O566" s="4"/>
      <c r="P566" s="4"/>
    </row>
    <row r="567" spans="1:16">
      <c r="A567" s="4" t="s">
        <v>825</v>
      </c>
      <c r="B567" s="4"/>
      <c r="C567" s="4" t="s">
        <v>19</v>
      </c>
      <c r="D567" s="4" t="s">
        <v>90</v>
      </c>
      <c r="E567" s="6" t="s">
        <v>826</v>
      </c>
      <c r="F567" s="4" t="s">
        <v>16</v>
      </c>
      <c r="G567" s="4" t="s">
        <v>23</v>
      </c>
      <c r="H567" s="4">
        <v>20572</v>
      </c>
      <c r="I567" s="4">
        <v>90</v>
      </c>
      <c r="J567" s="4">
        <v>2226</v>
      </c>
      <c r="K567" s="4">
        <v>16510</v>
      </c>
      <c r="L567" s="4">
        <v>10</v>
      </c>
      <c r="M567" s="4">
        <v>1529.307229</v>
      </c>
      <c r="N567" s="4"/>
      <c r="O567" s="4"/>
      <c r="P567" s="4"/>
    </row>
    <row r="568" spans="1:16">
      <c r="A568" s="4" t="s">
        <v>827</v>
      </c>
      <c r="B568" s="4"/>
      <c r="C568" s="4" t="s">
        <v>19</v>
      </c>
      <c r="D568" s="4" t="s">
        <v>79</v>
      </c>
      <c r="E568" s="6" t="s">
        <v>828</v>
      </c>
      <c r="F568" s="4" t="s">
        <v>314</v>
      </c>
      <c r="G568" s="4" t="s">
        <v>23</v>
      </c>
      <c r="H568" s="4">
        <v>16956</v>
      </c>
      <c r="I568" s="4">
        <v>65</v>
      </c>
      <c r="J568" s="4">
        <v>7553</v>
      </c>
      <c r="K568" s="4">
        <v>15201</v>
      </c>
      <c r="L568" s="4">
        <v>3</v>
      </c>
      <c r="M568" s="4">
        <v>1502.6801390000001</v>
      </c>
      <c r="N568" s="4"/>
      <c r="O568" s="4"/>
      <c r="P568" s="4"/>
    </row>
    <row r="569" spans="1:16">
      <c r="A569" s="4" t="s">
        <v>829</v>
      </c>
      <c r="B569" s="4"/>
      <c r="C569" s="4" t="s">
        <v>13</v>
      </c>
      <c r="D569" s="4" t="s">
        <v>32</v>
      </c>
      <c r="E569" s="6" t="s">
        <v>830</v>
      </c>
      <c r="F569" s="4" t="s">
        <v>123</v>
      </c>
      <c r="G569" s="4" t="s">
        <v>47</v>
      </c>
      <c r="H569" s="4">
        <v>17075</v>
      </c>
      <c r="I569" s="4">
        <v>44</v>
      </c>
      <c r="J569" s="4">
        <v>5508</v>
      </c>
      <c r="K569" s="4">
        <v>11539</v>
      </c>
      <c r="L569" s="4">
        <v>10</v>
      </c>
      <c r="M569" s="4">
        <v>5086.0899600000002</v>
      </c>
      <c r="N569" s="4"/>
      <c r="O569" s="4"/>
      <c r="P569" s="4"/>
    </row>
    <row r="570" spans="1:16">
      <c r="A570" s="4" t="s">
        <v>831</v>
      </c>
      <c r="B570" s="4"/>
      <c r="C570" s="4" t="s">
        <v>19</v>
      </c>
      <c r="D570" s="4" t="s">
        <v>79</v>
      </c>
      <c r="E570" s="6" t="s">
        <v>832</v>
      </c>
      <c r="F570" s="4" t="s">
        <v>27</v>
      </c>
      <c r="G570" s="4" t="s">
        <v>23</v>
      </c>
      <c r="H570" s="4">
        <v>9709</v>
      </c>
      <c r="I570" s="4">
        <v>58</v>
      </c>
      <c r="J570" s="4">
        <v>3339</v>
      </c>
      <c r="K570" s="4">
        <v>7891</v>
      </c>
      <c r="L570" s="4">
        <v>3</v>
      </c>
      <c r="M570" s="4">
        <v>6994.0853530000004</v>
      </c>
      <c r="N570" s="4"/>
      <c r="O570" s="4"/>
      <c r="P570" s="4"/>
    </row>
    <row r="571" spans="1:16">
      <c r="A571" s="4" t="s">
        <v>833</v>
      </c>
      <c r="B571" s="4"/>
      <c r="C571" s="4" t="s">
        <v>13</v>
      </c>
      <c r="D571" s="4" t="s">
        <v>25</v>
      </c>
      <c r="E571" s="6" t="s">
        <v>832</v>
      </c>
      <c r="F571" s="4" t="s">
        <v>16</v>
      </c>
      <c r="G571" s="4" t="s">
        <v>23</v>
      </c>
      <c r="H571" s="4">
        <v>7769</v>
      </c>
      <c r="I571" s="4">
        <v>10</v>
      </c>
      <c r="J571" s="4">
        <v>3152</v>
      </c>
      <c r="K571" s="4">
        <v>6464</v>
      </c>
      <c r="L571" s="4">
        <v>1</v>
      </c>
      <c r="M571" s="4">
        <v>5603.0481319999999</v>
      </c>
      <c r="N571" s="4"/>
      <c r="O571" s="4"/>
      <c r="P571" s="4"/>
    </row>
    <row r="572" spans="1:16">
      <c r="A572" s="4" t="s">
        <v>834</v>
      </c>
      <c r="B572" s="4"/>
      <c r="C572" s="4" t="s">
        <v>38</v>
      </c>
      <c r="D572" s="4" t="s">
        <v>14</v>
      </c>
      <c r="E572" s="6" t="s">
        <v>835</v>
      </c>
      <c r="F572" s="4" t="s">
        <v>16</v>
      </c>
      <c r="G572" s="4" t="s">
        <v>17</v>
      </c>
      <c r="H572" s="4">
        <v>28888</v>
      </c>
      <c r="I572" s="4">
        <v>85</v>
      </c>
      <c r="J572" s="4">
        <v>21437</v>
      </c>
      <c r="K572" s="4">
        <v>27586</v>
      </c>
      <c r="L572" s="4">
        <v>19</v>
      </c>
      <c r="M572" s="4">
        <v>6858.5781180000004</v>
      </c>
      <c r="N572" s="4"/>
      <c r="O572" s="4"/>
      <c r="P572" s="4"/>
    </row>
    <row r="573" spans="1:16">
      <c r="A573" s="4" t="s">
        <v>836</v>
      </c>
      <c r="B573" s="4"/>
      <c r="C573" s="4" t="s">
        <v>19</v>
      </c>
      <c r="D573" s="4" t="s">
        <v>32</v>
      </c>
      <c r="E573" s="6" t="s">
        <v>835</v>
      </c>
      <c r="F573" s="4" t="s">
        <v>16</v>
      </c>
      <c r="G573" s="4" t="s">
        <v>23</v>
      </c>
      <c r="H573" s="4">
        <v>756687</v>
      </c>
      <c r="I573" s="4">
        <v>1984</v>
      </c>
      <c r="J573" s="4">
        <v>442979</v>
      </c>
      <c r="K573" s="4">
        <v>611813</v>
      </c>
      <c r="L573" s="4">
        <v>14</v>
      </c>
      <c r="M573" s="4">
        <v>2452.9975039999999</v>
      </c>
      <c r="N573" s="4"/>
      <c r="O573" s="4"/>
      <c r="P573" s="4"/>
    </row>
    <row r="574" spans="1:16">
      <c r="A574" s="4" t="s">
        <v>837</v>
      </c>
      <c r="B574" s="4"/>
      <c r="C574" s="4" t="s">
        <v>13</v>
      </c>
      <c r="D574" s="4" t="s">
        <v>79</v>
      </c>
      <c r="E574" s="6" t="s">
        <v>835</v>
      </c>
      <c r="F574" s="4" t="s">
        <v>16</v>
      </c>
      <c r="G574" s="4" t="s">
        <v>47</v>
      </c>
      <c r="H574" s="4">
        <v>56737</v>
      </c>
      <c r="I574" s="4">
        <v>145</v>
      </c>
      <c r="J574" s="4">
        <v>41296</v>
      </c>
      <c r="K574" s="4">
        <v>53472</v>
      </c>
      <c r="L574" s="4">
        <v>5</v>
      </c>
      <c r="M574" s="4">
        <v>2028.370144</v>
      </c>
      <c r="N574" s="4"/>
      <c r="O574" s="4"/>
      <c r="P574" s="4"/>
    </row>
    <row r="575" spans="1:16">
      <c r="A575" s="4" t="s">
        <v>838</v>
      </c>
      <c r="B575" s="4"/>
      <c r="C575" s="4" t="s">
        <v>38</v>
      </c>
      <c r="D575" s="4" t="s">
        <v>90</v>
      </c>
      <c r="E575" s="6" t="s">
        <v>839</v>
      </c>
      <c r="F575" s="4" t="s">
        <v>159</v>
      </c>
      <c r="G575" s="4" t="s">
        <v>23</v>
      </c>
      <c r="H575" s="4">
        <v>217824</v>
      </c>
      <c r="I575" s="4">
        <v>560</v>
      </c>
      <c r="J575" s="4">
        <v>75089</v>
      </c>
      <c r="K575" s="4">
        <v>179723</v>
      </c>
      <c r="L575" s="4">
        <v>16</v>
      </c>
      <c r="M575" s="4">
        <v>1451.808544</v>
      </c>
      <c r="N575" s="4"/>
      <c r="O575" s="4"/>
      <c r="P575" s="4"/>
    </row>
    <row r="576" spans="1:16">
      <c r="A576" s="4" t="s">
        <v>840</v>
      </c>
      <c r="B576" s="4"/>
      <c r="C576" s="4" t="s">
        <v>19</v>
      </c>
      <c r="D576" s="4" t="s">
        <v>32</v>
      </c>
      <c r="E576" s="6" t="s">
        <v>841</v>
      </c>
      <c r="F576" s="4" t="s">
        <v>16</v>
      </c>
      <c r="G576" s="4" t="s">
        <v>23</v>
      </c>
      <c r="H576" s="4">
        <v>9153</v>
      </c>
      <c r="I576" s="4">
        <v>23</v>
      </c>
      <c r="J576" s="4">
        <v>4345</v>
      </c>
      <c r="K576" s="4">
        <v>8376</v>
      </c>
      <c r="L576" s="4">
        <v>14</v>
      </c>
      <c r="M576" s="4">
        <v>5007.5258050000002</v>
      </c>
      <c r="N576" s="4"/>
      <c r="O576" s="4"/>
      <c r="P576" s="4"/>
    </row>
    <row r="577" spans="1:16">
      <c r="A577" s="4" t="s">
        <v>842</v>
      </c>
      <c r="B577" s="4"/>
      <c r="C577" s="4" t="s">
        <v>29</v>
      </c>
      <c r="D577" s="4" t="s">
        <v>39</v>
      </c>
      <c r="E577" s="6" t="s">
        <v>843</v>
      </c>
      <c r="F577" s="4" t="s">
        <v>27</v>
      </c>
      <c r="G577" s="4" t="s">
        <v>23</v>
      </c>
      <c r="H577" s="4">
        <v>21962</v>
      </c>
      <c r="I577" s="4">
        <v>120</v>
      </c>
      <c r="J577" s="4">
        <v>10702</v>
      </c>
      <c r="K577" s="4">
        <v>21034</v>
      </c>
      <c r="L577" s="4">
        <v>11</v>
      </c>
      <c r="M577" s="4">
        <v>6404.0031280000003</v>
      </c>
      <c r="N577" s="4"/>
      <c r="O577" s="4"/>
      <c r="P577" s="4"/>
    </row>
    <row r="578" spans="1:16">
      <c r="A578" s="4" t="s">
        <v>844</v>
      </c>
      <c r="B578" s="4"/>
      <c r="C578" s="4" t="s">
        <v>19</v>
      </c>
      <c r="D578" s="4" t="s">
        <v>30</v>
      </c>
      <c r="E578" s="6" t="s">
        <v>845</v>
      </c>
      <c r="F578" s="4" t="s">
        <v>16</v>
      </c>
      <c r="G578" s="4" t="s">
        <v>23</v>
      </c>
      <c r="H578" s="4">
        <v>12161</v>
      </c>
      <c r="I578" s="4">
        <v>20</v>
      </c>
      <c r="J578" s="4">
        <v>6284</v>
      </c>
      <c r="K578" s="4">
        <v>10919</v>
      </c>
      <c r="L578" s="4">
        <v>4</v>
      </c>
      <c r="M578" s="4">
        <v>7273.2659880000001</v>
      </c>
      <c r="N578" s="4"/>
      <c r="O578" s="4"/>
      <c r="P578" s="4"/>
    </row>
    <row r="579" spans="1:16">
      <c r="A579" s="4" t="s">
        <v>846</v>
      </c>
      <c r="B579" s="4"/>
      <c r="C579" s="4" t="s">
        <v>13</v>
      </c>
      <c r="D579" s="4" t="s">
        <v>25</v>
      </c>
      <c r="E579" s="6" t="s">
        <v>847</v>
      </c>
      <c r="F579" s="4" t="s">
        <v>27</v>
      </c>
      <c r="G579" s="4" t="s">
        <v>23</v>
      </c>
      <c r="H579" s="4">
        <v>10653</v>
      </c>
      <c r="I579" s="4">
        <v>68</v>
      </c>
      <c r="J579" s="4">
        <v>5263</v>
      </c>
      <c r="K579" s="4">
        <v>9921</v>
      </c>
      <c r="L579" s="4">
        <v>11</v>
      </c>
      <c r="M579" s="4">
        <v>2641.4783969999999</v>
      </c>
      <c r="N579" s="4"/>
      <c r="O579" s="4"/>
      <c r="P579" s="4"/>
    </row>
    <row r="580" spans="1:16">
      <c r="A580" s="4" t="s">
        <v>848</v>
      </c>
      <c r="B580" s="4"/>
      <c r="C580" s="4" t="s">
        <v>19</v>
      </c>
      <c r="D580" s="4" t="s">
        <v>32</v>
      </c>
      <c r="E580" s="6" t="s">
        <v>847</v>
      </c>
      <c r="F580" s="4" t="s">
        <v>27</v>
      </c>
      <c r="G580" s="4" t="s">
        <v>23</v>
      </c>
      <c r="H580" s="4">
        <v>7691</v>
      </c>
      <c r="I580" s="4">
        <v>0</v>
      </c>
      <c r="J580" s="4">
        <v>3890</v>
      </c>
      <c r="K580" s="4">
        <v>5905</v>
      </c>
      <c r="L580" s="4">
        <v>1</v>
      </c>
      <c r="M580" s="4">
        <v>5927.8067879999999</v>
      </c>
      <c r="N580" s="4"/>
      <c r="O580" s="4"/>
      <c r="P580" s="4"/>
    </row>
    <row r="581" spans="1:16">
      <c r="A581" s="4" t="s">
        <v>849</v>
      </c>
      <c r="B581" s="4"/>
      <c r="C581" s="4" t="s">
        <v>13</v>
      </c>
      <c r="D581" s="4" t="s">
        <v>32</v>
      </c>
      <c r="E581" s="6" t="s">
        <v>847</v>
      </c>
      <c r="F581" s="4" t="s">
        <v>27</v>
      </c>
      <c r="G581" s="4" t="s">
        <v>23</v>
      </c>
      <c r="H581" s="4">
        <v>8362</v>
      </c>
      <c r="I581" s="4">
        <v>31</v>
      </c>
      <c r="J581" s="4">
        <v>5959</v>
      </c>
      <c r="K581" s="4">
        <v>7947</v>
      </c>
      <c r="L581" s="4">
        <v>7</v>
      </c>
      <c r="M581" s="4">
        <v>6997.4689630000003</v>
      </c>
      <c r="N581" s="4"/>
      <c r="O581" s="4"/>
      <c r="P581" s="4"/>
    </row>
    <row r="582" spans="1:16">
      <c r="A582" s="4" t="s">
        <v>850</v>
      </c>
      <c r="B582" s="4"/>
      <c r="C582" s="4" t="s">
        <v>13</v>
      </c>
      <c r="D582" s="4" t="s">
        <v>61</v>
      </c>
      <c r="E582" s="6" t="s">
        <v>847</v>
      </c>
      <c r="F582" s="4" t="s">
        <v>123</v>
      </c>
      <c r="G582" s="4" t="s">
        <v>23</v>
      </c>
      <c r="H582" s="4">
        <v>7531</v>
      </c>
      <c r="I582" s="4">
        <v>10</v>
      </c>
      <c r="J582" s="4">
        <v>3059</v>
      </c>
      <c r="K582" s="4">
        <v>6523</v>
      </c>
      <c r="L582" s="4">
        <v>1</v>
      </c>
      <c r="M582" s="4">
        <v>1937.0583879999999</v>
      </c>
      <c r="N582" s="4"/>
      <c r="O582" s="4"/>
      <c r="P582" s="4"/>
    </row>
    <row r="583" spans="1:16">
      <c r="A583" s="4" t="s">
        <v>851</v>
      </c>
      <c r="B583" s="4"/>
      <c r="C583" s="4" t="s">
        <v>38</v>
      </c>
      <c r="D583" s="4" t="s">
        <v>32</v>
      </c>
      <c r="E583" s="6" t="s">
        <v>847</v>
      </c>
      <c r="F583" s="4" t="s">
        <v>42</v>
      </c>
      <c r="G583" s="4" t="s">
        <v>23</v>
      </c>
      <c r="H583" s="4">
        <v>11417</v>
      </c>
      <c r="I583" s="4">
        <v>78</v>
      </c>
      <c r="J583" s="4">
        <v>1387</v>
      </c>
      <c r="K583" s="4">
        <v>9924</v>
      </c>
      <c r="L583" s="4">
        <v>9</v>
      </c>
      <c r="M583" s="4">
        <v>6206.6371079999999</v>
      </c>
      <c r="N583" s="4"/>
      <c r="O583" s="4"/>
      <c r="P583" s="4"/>
    </row>
    <row r="584" spans="1:16">
      <c r="A584" s="4" t="s">
        <v>852</v>
      </c>
      <c r="B584" s="4"/>
      <c r="C584" s="4" t="s">
        <v>13</v>
      </c>
      <c r="D584" s="4" t="s">
        <v>25</v>
      </c>
      <c r="E584" s="6" t="s">
        <v>847</v>
      </c>
      <c r="F584" s="4" t="s">
        <v>22</v>
      </c>
      <c r="G584" s="4" t="s">
        <v>23</v>
      </c>
      <c r="H584" s="4">
        <v>9157</v>
      </c>
      <c r="I584" s="4">
        <v>60</v>
      </c>
      <c r="J584" s="4">
        <v>4520</v>
      </c>
      <c r="K584" s="4">
        <v>8037</v>
      </c>
      <c r="L584" s="4">
        <v>2</v>
      </c>
      <c r="M584" s="4">
        <v>1449.1778039999999</v>
      </c>
      <c r="N584" s="4"/>
      <c r="O584" s="4"/>
      <c r="P584" s="4"/>
    </row>
    <row r="585" spans="1:16">
      <c r="A585" s="4" t="s">
        <v>853</v>
      </c>
      <c r="B585" s="4"/>
      <c r="C585" s="4" t="s">
        <v>29</v>
      </c>
      <c r="D585" s="4" t="s">
        <v>32</v>
      </c>
      <c r="E585" s="6" t="s">
        <v>854</v>
      </c>
      <c r="F585" s="4" t="s">
        <v>16</v>
      </c>
      <c r="G585" s="4" t="s">
        <v>23</v>
      </c>
      <c r="H585" s="4">
        <v>15547</v>
      </c>
      <c r="I585" s="4">
        <v>70</v>
      </c>
      <c r="J585" s="4">
        <v>7615</v>
      </c>
      <c r="K585" s="4">
        <v>14939</v>
      </c>
      <c r="L585" s="4">
        <v>3</v>
      </c>
      <c r="M585" s="4">
        <v>1767.4644559999999</v>
      </c>
      <c r="N585" s="4"/>
      <c r="O585" s="4"/>
      <c r="P585" s="4"/>
    </row>
    <row r="586" spans="1:16">
      <c r="A586" s="4" t="s">
        <v>855</v>
      </c>
      <c r="B586" s="4"/>
      <c r="C586" s="4" t="s">
        <v>19</v>
      </c>
      <c r="D586" s="4" t="s">
        <v>73</v>
      </c>
      <c r="E586" s="6" t="s">
        <v>856</v>
      </c>
      <c r="F586" s="4" t="s">
        <v>16</v>
      </c>
      <c r="G586" s="4" t="s">
        <v>23</v>
      </c>
      <c r="H586" s="4">
        <v>55445</v>
      </c>
      <c r="I586" s="4">
        <v>155</v>
      </c>
      <c r="J586" s="4">
        <v>4565</v>
      </c>
      <c r="K586" s="4">
        <v>53407</v>
      </c>
      <c r="L586" s="4">
        <v>36</v>
      </c>
      <c r="M586" s="4">
        <v>7948.4807520000004</v>
      </c>
      <c r="N586" s="4"/>
      <c r="O586" s="4"/>
      <c r="P586" s="4"/>
    </row>
    <row r="587" spans="1:16">
      <c r="A587" s="4" t="s">
        <v>857</v>
      </c>
      <c r="B587" s="4"/>
      <c r="C587" s="4" t="s">
        <v>38</v>
      </c>
      <c r="D587" s="4" t="s">
        <v>73</v>
      </c>
      <c r="E587" s="6" t="s">
        <v>858</v>
      </c>
      <c r="F587" s="4" t="s">
        <v>16</v>
      </c>
      <c r="G587" s="4" t="s">
        <v>23</v>
      </c>
      <c r="H587" s="4">
        <v>18081</v>
      </c>
      <c r="I587" s="4">
        <v>44</v>
      </c>
      <c r="J587" s="4">
        <v>4545</v>
      </c>
      <c r="K587" s="4">
        <v>15617</v>
      </c>
      <c r="L587" s="4">
        <v>15</v>
      </c>
      <c r="M587" s="4">
        <v>6522.6375260000004</v>
      </c>
      <c r="N587" s="4"/>
      <c r="O587" s="4"/>
      <c r="P587" s="4"/>
    </row>
    <row r="588" spans="1:16">
      <c r="A588" s="4" t="s">
        <v>859</v>
      </c>
      <c r="B588" s="4"/>
      <c r="C588" s="4" t="s">
        <v>29</v>
      </c>
      <c r="D588" s="4" t="s">
        <v>73</v>
      </c>
      <c r="E588" s="6" t="s">
        <v>860</v>
      </c>
      <c r="F588" s="4" t="s">
        <v>16</v>
      </c>
      <c r="G588" s="4" t="s">
        <v>47</v>
      </c>
      <c r="H588" s="4">
        <v>95655</v>
      </c>
      <c r="I588" s="4">
        <v>275</v>
      </c>
      <c r="J588" s="4">
        <v>9202</v>
      </c>
      <c r="K588" s="4">
        <v>85273</v>
      </c>
      <c r="L588" s="4">
        <v>24</v>
      </c>
      <c r="M588" s="4">
        <v>6189.4160819999997</v>
      </c>
      <c r="N588" s="4"/>
      <c r="O588" s="4"/>
      <c r="P588" s="4"/>
    </row>
    <row r="589" spans="1:16">
      <c r="A589" s="4" t="s">
        <v>861</v>
      </c>
      <c r="B589" s="4"/>
      <c r="C589" s="4" t="s">
        <v>13</v>
      </c>
      <c r="D589" s="4" t="s">
        <v>637</v>
      </c>
      <c r="E589" s="6" t="s">
        <v>862</v>
      </c>
      <c r="F589" s="4" t="s">
        <v>22</v>
      </c>
      <c r="G589" s="4" t="s">
        <v>47</v>
      </c>
      <c r="H589" s="4">
        <v>57257</v>
      </c>
      <c r="I589" s="4">
        <v>167</v>
      </c>
      <c r="J589" s="4">
        <v>3797</v>
      </c>
      <c r="K589" s="4">
        <v>51520</v>
      </c>
      <c r="L589" s="4">
        <v>1</v>
      </c>
      <c r="M589" s="4">
        <v>1841.3581260000001</v>
      </c>
      <c r="N589" s="4"/>
      <c r="O589" s="4"/>
      <c r="P589" s="4"/>
    </row>
    <row r="590" spans="1:16">
      <c r="A590" s="4" t="s">
        <v>863</v>
      </c>
      <c r="B590" s="4"/>
      <c r="C590" s="4" t="s">
        <v>38</v>
      </c>
      <c r="D590" s="4" t="s">
        <v>35</v>
      </c>
      <c r="E590" s="6" t="s">
        <v>864</v>
      </c>
      <c r="F590" s="4" t="s">
        <v>42</v>
      </c>
      <c r="G590" s="4" t="s">
        <v>23</v>
      </c>
      <c r="H590" s="4">
        <v>20417</v>
      </c>
      <c r="I590" s="4">
        <v>86</v>
      </c>
      <c r="J590" s="4">
        <v>1016</v>
      </c>
      <c r="K590" s="4">
        <v>13468</v>
      </c>
      <c r="L590" s="4">
        <v>5</v>
      </c>
      <c r="M590" s="4">
        <v>1805.6005130000001</v>
      </c>
      <c r="N590" s="4"/>
      <c r="O590" s="4"/>
      <c r="P590" s="4"/>
    </row>
    <row r="591" spans="1:16">
      <c r="A591" s="4" t="s">
        <v>865</v>
      </c>
      <c r="B591" s="4"/>
      <c r="C591" s="4" t="s">
        <v>19</v>
      </c>
      <c r="D591" s="4" t="s">
        <v>32</v>
      </c>
      <c r="E591" s="6" t="s">
        <v>866</v>
      </c>
      <c r="F591" s="4" t="s">
        <v>27</v>
      </c>
      <c r="G591" s="4" t="s">
        <v>23</v>
      </c>
      <c r="H591" s="4">
        <v>57917</v>
      </c>
      <c r="I591" s="4">
        <v>212</v>
      </c>
      <c r="J591" s="4">
        <v>3650</v>
      </c>
      <c r="K591" s="4">
        <v>55128</v>
      </c>
      <c r="L591" s="4">
        <v>5</v>
      </c>
      <c r="M591" s="4">
        <v>1669.7289049999999</v>
      </c>
      <c r="N591" s="4"/>
      <c r="O591" s="4"/>
      <c r="P591" s="4"/>
    </row>
    <row r="592" spans="1:16">
      <c r="A592" s="4" t="s">
        <v>867</v>
      </c>
      <c r="B592" s="4"/>
      <c r="C592" s="4" t="s">
        <v>13</v>
      </c>
      <c r="D592" s="4" t="s">
        <v>25</v>
      </c>
      <c r="E592" s="6" t="s">
        <v>868</v>
      </c>
      <c r="F592" s="4" t="s">
        <v>16</v>
      </c>
      <c r="G592" s="4" t="s">
        <v>23</v>
      </c>
      <c r="H592" s="4">
        <v>141157</v>
      </c>
      <c r="I592" s="4">
        <v>420</v>
      </c>
      <c r="J592" s="4">
        <v>8280</v>
      </c>
      <c r="K592" s="4">
        <v>107935</v>
      </c>
      <c r="L592" s="4">
        <v>4</v>
      </c>
      <c r="M592" s="4">
        <v>1631.7829489999999</v>
      </c>
      <c r="N592" s="4"/>
      <c r="O592" s="4"/>
      <c r="P592" s="4"/>
    </row>
    <row r="593" spans="1:16">
      <c r="A593" s="4" t="s">
        <v>869</v>
      </c>
      <c r="B593" s="4"/>
      <c r="C593" s="4" t="s">
        <v>29</v>
      </c>
      <c r="D593" s="4" t="s">
        <v>32</v>
      </c>
      <c r="E593" s="6" t="s">
        <v>868</v>
      </c>
      <c r="F593" s="4" t="s">
        <v>16</v>
      </c>
      <c r="G593" s="4" t="s">
        <v>23</v>
      </c>
      <c r="H593" s="4">
        <v>247106</v>
      </c>
      <c r="I593" s="4">
        <v>750</v>
      </c>
      <c r="J593" s="4">
        <v>159618</v>
      </c>
      <c r="K593" s="4">
        <v>233150</v>
      </c>
      <c r="L593" s="4">
        <v>32</v>
      </c>
      <c r="M593" s="4">
        <v>7629.94427</v>
      </c>
      <c r="N593" s="4"/>
      <c r="O593" s="4"/>
      <c r="P593" s="4"/>
    </row>
    <row r="594" spans="1:16">
      <c r="A594" s="4" t="s">
        <v>870</v>
      </c>
      <c r="B594" s="4"/>
      <c r="C594" s="4" t="s">
        <v>13</v>
      </c>
      <c r="D594" s="4" t="s">
        <v>32</v>
      </c>
      <c r="E594" s="6" t="s">
        <v>868</v>
      </c>
      <c r="F594" s="4" t="s">
        <v>16</v>
      </c>
      <c r="G594" s="4" t="s">
        <v>23</v>
      </c>
      <c r="H594" s="4">
        <v>357707</v>
      </c>
      <c r="I594" s="4">
        <v>951</v>
      </c>
      <c r="J594" s="4">
        <v>203987</v>
      </c>
      <c r="K594" s="4">
        <v>338107</v>
      </c>
      <c r="L594" s="4">
        <v>74</v>
      </c>
      <c r="M594" s="4">
        <v>6749.2023529999997</v>
      </c>
      <c r="N594" s="4"/>
      <c r="O594" s="4"/>
      <c r="P594" s="4"/>
    </row>
    <row r="595" spans="1:16">
      <c r="A595" s="4" t="s">
        <v>871</v>
      </c>
      <c r="B595" s="4"/>
      <c r="C595" s="4" t="s">
        <v>38</v>
      </c>
      <c r="D595" s="4" t="s">
        <v>32</v>
      </c>
      <c r="E595" s="6" t="s">
        <v>868</v>
      </c>
      <c r="F595" s="4" t="s">
        <v>16</v>
      </c>
      <c r="G595" s="4" t="s">
        <v>17</v>
      </c>
      <c r="H595" s="4">
        <v>48707</v>
      </c>
      <c r="I595" s="4">
        <v>185</v>
      </c>
      <c r="J595" s="4">
        <v>25182</v>
      </c>
      <c r="K595" s="4">
        <v>44696</v>
      </c>
      <c r="L595" s="4">
        <v>13</v>
      </c>
      <c r="M595" s="4">
        <v>5600.3556429999999</v>
      </c>
      <c r="N595" s="4"/>
      <c r="O595" s="4"/>
      <c r="P595" s="4"/>
    </row>
    <row r="596" spans="1:16">
      <c r="A596" s="4" t="s">
        <v>872</v>
      </c>
      <c r="B596" s="4"/>
      <c r="C596" s="4" t="s">
        <v>13</v>
      </c>
      <c r="D596" s="4" t="s">
        <v>150</v>
      </c>
      <c r="E596" s="6" t="s">
        <v>868</v>
      </c>
      <c r="F596" s="4" t="s">
        <v>123</v>
      </c>
      <c r="G596" s="4" t="s">
        <v>23</v>
      </c>
      <c r="H596" s="4">
        <v>16372</v>
      </c>
      <c r="I596" s="4">
        <v>90</v>
      </c>
      <c r="J596" s="4">
        <v>4731</v>
      </c>
      <c r="K596" s="4">
        <v>15332</v>
      </c>
      <c r="L596" s="4">
        <v>9</v>
      </c>
      <c r="M596" s="4">
        <v>1704.511123</v>
      </c>
      <c r="N596" s="4"/>
      <c r="O596" s="4"/>
      <c r="P596" s="4"/>
    </row>
    <row r="597" spans="1:16">
      <c r="A597" s="4" t="s">
        <v>873</v>
      </c>
      <c r="B597" s="4"/>
      <c r="C597" s="4" t="s">
        <v>13</v>
      </c>
      <c r="D597" s="4" t="s">
        <v>50</v>
      </c>
      <c r="E597" s="6" t="s">
        <v>868</v>
      </c>
      <c r="F597" s="4" t="s">
        <v>42</v>
      </c>
      <c r="G597" s="4" t="s">
        <v>23</v>
      </c>
      <c r="H597" s="4">
        <v>14799</v>
      </c>
      <c r="I597" s="4">
        <v>59</v>
      </c>
      <c r="J597" s="4">
        <v>1403</v>
      </c>
      <c r="K597" s="4">
        <v>13410</v>
      </c>
      <c r="L597" s="4">
        <v>9</v>
      </c>
      <c r="M597" s="4">
        <v>1693.7604349999999</v>
      </c>
      <c r="N597" s="4"/>
      <c r="O597" s="4"/>
      <c r="P597" s="4"/>
    </row>
    <row r="598" spans="1:16">
      <c r="A598" s="4" t="s">
        <v>874</v>
      </c>
      <c r="B598" s="4"/>
      <c r="C598" s="4" t="s">
        <v>38</v>
      </c>
      <c r="D598" s="4" t="s">
        <v>41</v>
      </c>
      <c r="E598" s="6" t="s">
        <v>868</v>
      </c>
      <c r="F598" s="4" t="s">
        <v>46</v>
      </c>
      <c r="G598" s="4" t="s">
        <v>23</v>
      </c>
      <c r="H598" s="4">
        <v>97346</v>
      </c>
      <c r="I598" s="4">
        <v>790</v>
      </c>
      <c r="J598" s="4">
        <v>44118</v>
      </c>
      <c r="K598" s="4">
        <v>91080</v>
      </c>
      <c r="L598" s="4">
        <v>19</v>
      </c>
      <c r="M598" s="4">
        <v>1657.5648699999999</v>
      </c>
      <c r="N598" s="4"/>
      <c r="O598" s="4"/>
      <c r="P598" s="4"/>
    </row>
    <row r="599" spans="1:16">
      <c r="A599" s="4" t="s">
        <v>875</v>
      </c>
      <c r="B599" s="4"/>
      <c r="C599" s="4" t="s">
        <v>19</v>
      </c>
      <c r="D599" s="4" t="s">
        <v>73</v>
      </c>
      <c r="E599" s="6" t="s">
        <v>876</v>
      </c>
      <c r="F599" s="4" t="s">
        <v>16</v>
      </c>
      <c r="G599" s="4" t="s">
        <v>23</v>
      </c>
      <c r="H599" s="4">
        <v>44361</v>
      </c>
      <c r="I599" s="4">
        <v>166</v>
      </c>
      <c r="J599" s="4">
        <v>36040</v>
      </c>
      <c r="K599" s="4">
        <v>40684</v>
      </c>
      <c r="L599" s="4">
        <v>17</v>
      </c>
      <c r="M599" s="4">
        <v>5048.8525529999997</v>
      </c>
      <c r="N599" s="4"/>
      <c r="O599" s="4"/>
      <c r="P599" s="4"/>
    </row>
    <row r="600" spans="1:16">
      <c r="A600" s="4" t="s">
        <v>877</v>
      </c>
      <c r="B600" s="4"/>
      <c r="C600" s="4" t="s">
        <v>38</v>
      </c>
      <c r="D600" s="4" t="s">
        <v>35</v>
      </c>
      <c r="E600" s="6" t="s">
        <v>876</v>
      </c>
      <c r="F600" s="4" t="s">
        <v>42</v>
      </c>
      <c r="G600" s="4" t="s">
        <v>23</v>
      </c>
      <c r="H600" s="4">
        <v>12280</v>
      </c>
      <c r="I600" s="4">
        <v>40</v>
      </c>
      <c r="J600" s="4">
        <v>9613</v>
      </c>
      <c r="K600" s="4">
        <v>11247</v>
      </c>
      <c r="L600" s="4">
        <v>4</v>
      </c>
      <c r="M600" s="4">
        <v>1765.3987099999999</v>
      </c>
      <c r="N600" s="4"/>
      <c r="O600" s="4"/>
      <c r="P600" s="4"/>
    </row>
    <row r="601" spans="1:16">
      <c r="A601" s="4" t="s">
        <v>878</v>
      </c>
      <c r="B601" s="4"/>
      <c r="C601" s="4" t="s">
        <v>13</v>
      </c>
      <c r="D601" s="4" t="s">
        <v>14</v>
      </c>
      <c r="E601" s="6" t="s">
        <v>876</v>
      </c>
      <c r="F601" s="4" t="s">
        <v>54</v>
      </c>
      <c r="G601" s="4" t="s">
        <v>47</v>
      </c>
      <c r="H601" s="4">
        <v>22934</v>
      </c>
      <c r="I601" s="4">
        <v>81</v>
      </c>
      <c r="J601" s="4">
        <v>18536</v>
      </c>
      <c r="K601" s="4">
        <v>21019</v>
      </c>
      <c r="L601" s="4">
        <v>5</v>
      </c>
      <c r="M601" s="4">
        <v>1711.1063380000001</v>
      </c>
      <c r="N601" s="4"/>
      <c r="O601" s="4"/>
      <c r="P601" s="4"/>
    </row>
    <row r="602" spans="1:16">
      <c r="A602" s="4" t="s">
        <v>879</v>
      </c>
      <c r="B602" s="4"/>
      <c r="C602" s="4" t="s">
        <v>38</v>
      </c>
      <c r="D602" s="4" t="s">
        <v>32</v>
      </c>
      <c r="E602" s="6" t="s">
        <v>880</v>
      </c>
      <c r="F602" s="4" t="s">
        <v>16</v>
      </c>
      <c r="G602" s="4" t="s">
        <v>23</v>
      </c>
      <c r="H602" s="4">
        <v>17317</v>
      </c>
      <c r="I602" s="4">
        <v>68</v>
      </c>
      <c r="J602" s="4">
        <v>8055</v>
      </c>
      <c r="K602" s="4">
        <v>12724</v>
      </c>
      <c r="L602" s="4">
        <v>12</v>
      </c>
      <c r="M602" s="4">
        <v>5668.8570790000003</v>
      </c>
      <c r="N602" s="4"/>
      <c r="O602" s="4"/>
      <c r="P602" s="4"/>
    </row>
    <row r="603" spans="1:16">
      <c r="A603" s="4" t="s">
        <v>881</v>
      </c>
      <c r="B603" s="4"/>
      <c r="C603" s="4" t="s">
        <v>19</v>
      </c>
      <c r="D603" s="4" t="s">
        <v>73</v>
      </c>
      <c r="E603" s="6" t="s">
        <v>882</v>
      </c>
      <c r="F603" s="4" t="s">
        <v>16</v>
      </c>
      <c r="G603" s="4" t="s">
        <v>23</v>
      </c>
      <c r="H603" s="4">
        <v>11343</v>
      </c>
      <c r="I603" s="4">
        <v>69</v>
      </c>
      <c r="J603" s="4">
        <v>5900</v>
      </c>
      <c r="K603" s="4">
        <v>10175</v>
      </c>
      <c r="L603" s="4">
        <v>3</v>
      </c>
      <c r="M603" s="4">
        <v>2178.1537750000002</v>
      </c>
      <c r="N603" s="4"/>
      <c r="O603" s="4"/>
      <c r="P603" s="4"/>
    </row>
    <row r="604" spans="1:16">
      <c r="A604" s="4" t="s">
        <v>883</v>
      </c>
      <c r="B604" s="4"/>
      <c r="C604" s="4" t="s">
        <v>38</v>
      </c>
      <c r="D604" s="4" t="s">
        <v>352</v>
      </c>
      <c r="E604" s="6" t="s">
        <v>882</v>
      </c>
      <c r="F604" s="4" t="s">
        <v>42</v>
      </c>
      <c r="G604" s="4" t="s">
        <v>17</v>
      </c>
      <c r="H604" s="4">
        <v>11043</v>
      </c>
      <c r="I604" s="4">
        <v>125</v>
      </c>
      <c r="J604" s="4">
        <v>4547</v>
      </c>
      <c r="K604" s="4">
        <v>9666</v>
      </c>
      <c r="L604" s="4">
        <v>13</v>
      </c>
      <c r="M604" s="4">
        <v>1858.132171</v>
      </c>
      <c r="N604" s="4"/>
      <c r="O604" s="4"/>
      <c r="P604" s="4"/>
    </row>
    <row r="605" spans="1:16">
      <c r="A605" s="4" t="s">
        <v>884</v>
      </c>
      <c r="B605" s="4"/>
      <c r="C605" s="4" t="s">
        <v>29</v>
      </c>
      <c r="D605" s="4" t="s">
        <v>14</v>
      </c>
      <c r="E605" s="6" t="s">
        <v>882</v>
      </c>
      <c r="F605" s="4" t="s">
        <v>46</v>
      </c>
      <c r="G605" s="4" t="s">
        <v>23</v>
      </c>
      <c r="H605" s="4">
        <v>21737</v>
      </c>
      <c r="I605" s="4">
        <v>80</v>
      </c>
      <c r="J605" s="4">
        <v>11206</v>
      </c>
      <c r="K605" s="4">
        <v>19459</v>
      </c>
      <c r="L605" s="4">
        <v>4</v>
      </c>
      <c r="M605" s="4">
        <v>1521.576648</v>
      </c>
      <c r="N605" s="4"/>
      <c r="O605" s="4"/>
      <c r="P605" s="4"/>
    </row>
    <row r="606" spans="1:16">
      <c r="A606" s="4" t="s">
        <v>885</v>
      </c>
      <c r="B606" s="4"/>
      <c r="C606" s="4" t="s">
        <v>13</v>
      </c>
      <c r="D606" s="4" t="s">
        <v>73</v>
      </c>
      <c r="E606" s="6" t="s">
        <v>886</v>
      </c>
      <c r="F606" s="4" t="s">
        <v>123</v>
      </c>
      <c r="G606" s="4" t="s">
        <v>23</v>
      </c>
      <c r="H606" s="4">
        <v>9362</v>
      </c>
      <c r="I606" s="4">
        <v>39</v>
      </c>
      <c r="J606" s="4">
        <v>5202</v>
      </c>
      <c r="K606" s="4">
        <v>8928</v>
      </c>
      <c r="L606" s="4">
        <v>6</v>
      </c>
      <c r="M606" s="4">
        <v>7312.492757</v>
      </c>
      <c r="N606" s="4"/>
      <c r="O606" s="4"/>
      <c r="P606" s="4"/>
    </row>
    <row r="607" spans="1:16">
      <c r="A607" s="4" t="s">
        <v>887</v>
      </c>
      <c r="B607" s="4"/>
      <c r="C607" s="4" t="s">
        <v>29</v>
      </c>
      <c r="D607" s="4" t="s">
        <v>179</v>
      </c>
      <c r="E607" s="6" t="s">
        <v>886</v>
      </c>
      <c r="F607" s="4" t="s">
        <v>22</v>
      </c>
      <c r="G607" s="4" t="s">
        <v>47</v>
      </c>
      <c r="H607" s="4">
        <v>16628</v>
      </c>
      <c r="I607" s="4">
        <v>70</v>
      </c>
      <c r="J607" s="4">
        <v>7974</v>
      </c>
      <c r="K607" s="4">
        <v>15969</v>
      </c>
      <c r="L607" s="4">
        <v>13</v>
      </c>
      <c r="M607" s="4">
        <v>1665.9658509999999</v>
      </c>
      <c r="N607" s="4"/>
      <c r="O607" s="4"/>
      <c r="P607" s="4"/>
    </row>
    <row r="608" spans="1:16">
      <c r="A608" s="4" t="s">
        <v>888</v>
      </c>
      <c r="B608" s="4"/>
      <c r="C608" s="4" t="s">
        <v>29</v>
      </c>
      <c r="D608" s="4" t="s">
        <v>61</v>
      </c>
      <c r="E608" s="6" t="s">
        <v>889</v>
      </c>
      <c r="F608" s="4" t="s">
        <v>27</v>
      </c>
      <c r="G608" s="4" t="s">
        <v>47</v>
      </c>
      <c r="H608" s="4">
        <v>24875</v>
      </c>
      <c r="I608" s="4">
        <v>67</v>
      </c>
      <c r="J608" s="4">
        <v>14213</v>
      </c>
      <c r="K608" s="4">
        <v>23455</v>
      </c>
      <c r="L608" s="4">
        <v>8</v>
      </c>
      <c r="M608" s="4">
        <v>4652.2420510000002</v>
      </c>
      <c r="N608" s="4"/>
      <c r="O608" s="4"/>
      <c r="P608" s="4"/>
    </row>
    <row r="609" spans="1:16">
      <c r="A609" s="4" t="s">
        <v>890</v>
      </c>
      <c r="B609" s="4"/>
      <c r="C609" s="4" t="s">
        <v>29</v>
      </c>
      <c r="D609" s="4" t="s">
        <v>30</v>
      </c>
      <c r="E609" s="6" t="s">
        <v>889</v>
      </c>
      <c r="F609" s="4" t="s">
        <v>16</v>
      </c>
      <c r="G609" s="4" t="s">
        <v>23</v>
      </c>
      <c r="H609" s="4">
        <v>10707</v>
      </c>
      <c r="I609" s="4">
        <v>57</v>
      </c>
      <c r="J609" s="4">
        <v>6300</v>
      </c>
      <c r="K609" s="4">
        <v>10089</v>
      </c>
      <c r="L609" s="4">
        <v>3</v>
      </c>
      <c r="M609" s="4">
        <v>1603.8592639999999</v>
      </c>
      <c r="N609" s="4"/>
      <c r="O609" s="4"/>
      <c r="P609" s="4"/>
    </row>
    <row r="610" spans="1:16">
      <c r="A610" s="4" t="s">
        <v>891</v>
      </c>
      <c r="B610" s="4"/>
      <c r="C610" s="4" t="s">
        <v>38</v>
      </c>
      <c r="D610" s="4" t="s">
        <v>35</v>
      </c>
      <c r="E610" s="6" t="s">
        <v>892</v>
      </c>
      <c r="F610" s="4" t="s">
        <v>163</v>
      </c>
      <c r="G610" s="4" t="s">
        <v>23</v>
      </c>
      <c r="H610" s="4">
        <v>10386</v>
      </c>
      <c r="I610" s="4">
        <v>65</v>
      </c>
      <c r="J610" s="4">
        <v>5876</v>
      </c>
      <c r="K610" s="4">
        <v>10048</v>
      </c>
      <c r="L610" s="4">
        <v>15</v>
      </c>
      <c r="M610" s="4">
        <v>4439.8380639999996</v>
      </c>
      <c r="N610" s="4"/>
      <c r="O610" s="4"/>
      <c r="P610" s="4"/>
    </row>
    <row r="611" spans="1:16">
      <c r="A611" s="4" t="s">
        <v>893</v>
      </c>
      <c r="B611" s="4"/>
      <c r="C611" s="4" t="s">
        <v>29</v>
      </c>
      <c r="D611" s="4" t="s">
        <v>73</v>
      </c>
      <c r="E611" s="6" t="s">
        <v>894</v>
      </c>
      <c r="F611" s="4" t="s">
        <v>22</v>
      </c>
      <c r="G611" s="4" t="s">
        <v>23</v>
      </c>
      <c r="H611" s="4">
        <v>16137</v>
      </c>
      <c r="I611" s="4">
        <v>40</v>
      </c>
      <c r="J611" s="4">
        <v>7938</v>
      </c>
      <c r="K611" s="4">
        <v>14030</v>
      </c>
      <c r="L611" s="4">
        <v>4</v>
      </c>
      <c r="M611" s="4">
        <v>1835.048738</v>
      </c>
      <c r="N611" s="4"/>
      <c r="O611" s="4"/>
      <c r="P611" s="4"/>
    </row>
    <row r="612" spans="1:16">
      <c r="A612" s="4" t="s">
        <v>895</v>
      </c>
      <c r="B612" s="4"/>
      <c r="C612" s="4" t="s">
        <v>13</v>
      </c>
      <c r="D612" s="4" t="s">
        <v>73</v>
      </c>
      <c r="E612" s="6" t="s">
        <v>896</v>
      </c>
      <c r="F612" s="4" t="s">
        <v>27</v>
      </c>
      <c r="G612" s="4" t="s">
        <v>23</v>
      </c>
      <c r="H612" s="4">
        <v>39373</v>
      </c>
      <c r="I612" s="4">
        <v>99</v>
      </c>
      <c r="J612" s="4">
        <v>23152</v>
      </c>
      <c r="K612" s="4">
        <v>35857</v>
      </c>
      <c r="L612" s="4">
        <v>17</v>
      </c>
      <c r="M612" s="4">
        <v>6342.8857859999998</v>
      </c>
      <c r="N612" s="4"/>
      <c r="O612" s="4"/>
      <c r="P612" s="4"/>
    </row>
    <row r="613" spans="1:16">
      <c r="A613" s="4" t="s">
        <v>897</v>
      </c>
      <c r="B613" s="4"/>
      <c r="C613" s="4" t="s">
        <v>13</v>
      </c>
      <c r="D613" s="4" t="s">
        <v>32</v>
      </c>
      <c r="E613" s="6" t="s">
        <v>896</v>
      </c>
      <c r="F613" s="4" t="s">
        <v>16</v>
      </c>
      <c r="G613" s="4" t="s">
        <v>23</v>
      </c>
      <c r="H613" s="4">
        <v>47016</v>
      </c>
      <c r="I613" s="4">
        <v>199</v>
      </c>
      <c r="J613" s="4">
        <v>12210</v>
      </c>
      <c r="K613" s="4">
        <v>38039</v>
      </c>
      <c r="L613" s="4">
        <v>13</v>
      </c>
      <c r="M613" s="4">
        <v>5974.8750799999998</v>
      </c>
      <c r="N613" s="4"/>
      <c r="O613" s="4"/>
      <c r="P613" s="4"/>
    </row>
    <row r="614" spans="1:16">
      <c r="A614" s="4" t="s">
        <v>898</v>
      </c>
      <c r="B614" s="4"/>
      <c r="C614" s="4" t="s">
        <v>29</v>
      </c>
      <c r="D614" s="4" t="s">
        <v>32</v>
      </c>
      <c r="E614" s="6" t="s">
        <v>896</v>
      </c>
      <c r="F614" s="4" t="s">
        <v>16</v>
      </c>
      <c r="G614" s="4" t="s">
        <v>23</v>
      </c>
      <c r="H614" s="4">
        <v>25539</v>
      </c>
      <c r="I614" s="4">
        <v>78</v>
      </c>
      <c r="J614" s="4">
        <v>12130</v>
      </c>
      <c r="K614" s="4">
        <v>24129</v>
      </c>
      <c r="L614" s="4">
        <v>15</v>
      </c>
      <c r="M614" s="4">
        <v>4804.4932330000001</v>
      </c>
      <c r="N614" s="4"/>
      <c r="O614" s="4"/>
      <c r="P614" s="4"/>
    </row>
    <row r="615" spans="1:16">
      <c r="A615" s="4" t="s">
        <v>899</v>
      </c>
      <c r="B615" s="4"/>
      <c r="C615" s="4" t="s">
        <v>19</v>
      </c>
      <c r="D615" s="4" t="s">
        <v>73</v>
      </c>
      <c r="E615" s="6" t="s">
        <v>896</v>
      </c>
      <c r="F615" s="4" t="s">
        <v>16</v>
      </c>
      <c r="G615" s="4" t="s">
        <v>23</v>
      </c>
      <c r="H615" s="4">
        <v>186404</v>
      </c>
      <c r="I615" s="4">
        <v>940</v>
      </c>
      <c r="J615" s="4">
        <v>30885</v>
      </c>
      <c r="K615" s="4">
        <v>151358</v>
      </c>
      <c r="L615" s="4">
        <v>3</v>
      </c>
      <c r="M615" s="4">
        <v>4702.027505</v>
      </c>
      <c r="N615" s="4"/>
      <c r="O615" s="4"/>
      <c r="P615" s="4"/>
    </row>
    <row r="616" spans="1:16">
      <c r="A616" s="4" t="s">
        <v>900</v>
      </c>
      <c r="B616" s="4"/>
      <c r="C616" s="4" t="s">
        <v>13</v>
      </c>
      <c r="D616" s="4" t="s">
        <v>429</v>
      </c>
      <c r="E616" s="6" t="s">
        <v>896</v>
      </c>
      <c r="F616" s="4" t="s">
        <v>46</v>
      </c>
      <c r="G616" s="4" t="s">
        <v>23</v>
      </c>
      <c r="H616" s="4">
        <v>19549</v>
      </c>
      <c r="I616" s="4">
        <v>84</v>
      </c>
      <c r="J616" s="4">
        <v>6187</v>
      </c>
      <c r="K616" s="4">
        <v>17166</v>
      </c>
      <c r="L616" s="4">
        <v>2</v>
      </c>
      <c r="M616" s="4">
        <v>1844.9869209999999</v>
      </c>
      <c r="N616" s="4"/>
      <c r="O616" s="4"/>
      <c r="P616" s="4"/>
    </row>
    <row r="617" spans="1:16">
      <c r="A617" s="4" t="s">
        <v>901</v>
      </c>
      <c r="B617" s="4"/>
      <c r="C617" s="4" t="s">
        <v>38</v>
      </c>
      <c r="D617" s="4" t="s">
        <v>35</v>
      </c>
      <c r="E617" s="6" t="s">
        <v>902</v>
      </c>
      <c r="F617" s="4" t="s">
        <v>27</v>
      </c>
      <c r="G617" s="4" t="s">
        <v>23</v>
      </c>
      <c r="H617" s="4">
        <v>17561</v>
      </c>
      <c r="I617" s="4">
        <v>50</v>
      </c>
      <c r="J617" s="4">
        <v>2960</v>
      </c>
      <c r="K617" s="4">
        <v>9953</v>
      </c>
      <c r="L617" s="4">
        <v>10</v>
      </c>
      <c r="M617" s="4">
        <v>1519.90401</v>
      </c>
      <c r="N617" s="4"/>
      <c r="O617" s="4"/>
      <c r="P617" s="4"/>
    </row>
    <row r="618" spans="1:16">
      <c r="A618" s="4" t="s">
        <v>903</v>
      </c>
      <c r="B618" s="4"/>
      <c r="C618" s="4" t="s">
        <v>38</v>
      </c>
      <c r="D618" s="4" t="s">
        <v>30</v>
      </c>
      <c r="E618" s="6" t="s">
        <v>904</v>
      </c>
      <c r="F618" s="4" t="s">
        <v>22</v>
      </c>
      <c r="G618" s="4" t="s">
        <v>23</v>
      </c>
      <c r="H618" s="4">
        <v>13608</v>
      </c>
      <c r="I618" s="4">
        <v>66</v>
      </c>
      <c r="J618" s="4">
        <v>2714</v>
      </c>
      <c r="K618" s="4">
        <v>9332</v>
      </c>
      <c r="L618" s="4">
        <v>1</v>
      </c>
      <c r="M618" s="4">
        <v>1762.663235</v>
      </c>
      <c r="N618" s="4"/>
      <c r="O618" s="4"/>
      <c r="P618" s="4"/>
    </row>
    <row r="619" spans="1:16">
      <c r="A619" s="4" t="s">
        <v>905</v>
      </c>
      <c r="B619" s="4"/>
      <c r="C619" s="4" t="s">
        <v>19</v>
      </c>
      <c r="D619" s="4" t="s">
        <v>32</v>
      </c>
      <c r="E619" s="6" t="s">
        <v>906</v>
      </c>
      <c r="F619" s="4" t="s">
        <v>16</v>
      </c>
      <c r="G619" s="4" t="s">
        <v>23</v>
      </c>
      <c r="H619" s="7">
        <v>446774</v>
      </c>
      <c r="I619" s="4">
        <v>951</v>
      </c>
      <c r="J619" s="7">
        <v>196581</v>
      </c>
      <c r="K619" s="7">
        <v>379758</v>
      </c>
      <c r="L619" s="4">
        <v>33</v>
      </c>
      <c r="M619" s="4">
        <v>6956.6273659999997</v>
      </c>
      <c r="N619" s="4"/>
      <c r="O619" s="4"/>
      <c r="P619" s="4"/>
    </row>
    <row r="620" spans="1:16">
      <c r="A620" s="4" t="s">
        <v>907</v>
      </c>
      <c r="B620" s="4"/>
      <c r="C620" s="4" t="s">
        <v>13</v>
      </c>
      <c r="D620" s="4" t="s">
        <v>14</v>
      </c>
      <c r="E620" s="6" t="s">
        <v>908</v>
      </c>
      <c r="F620" s="4" t="s">
        <v>27</v>
      </c>
      <c r="G620" s="4" t="s">
        <v>23</v>
      </c>
      <c r="H620" s="4">
        <v>11607</v>
      </c>
      <c r="I620" s="4">
        <v>184</v>
      </c>
      <c r="J620" s="4">
        <v>5218</v>
      </c>
      <c r="K620" s="4">
        <v>10763</v>
      </c>
      <c r="L620" s="4">
        <v>12</v>
      </c>
      <c r="M620" s="4">
        <v>6909.7323180000003</v>
      </c>
      <c r="N620" s="4"/>
      <c r="O620" s="4"/>
      <c r="P620" s="4"/>
    </row>
    <row r="621" spans="1:16">
      <c r="A621" s="4" t="s">
        <v>909</v>
      </c>
      <c r="B621" s="4"/>
      <c r="C621" s="4" t="s">
        <v>13</v>
      </c>
      <c r="D621" s="4" t="s">
        <v>73</v>
      </c>
      <c r="E621" s="6" t="s">
        <v>908</v>
      </c>
      <c r="F621" s="4" t="s">
        <v>16</v>
      </c>
      <c r="G621" s="4" t="s">
        <v>23</v>
      </c>
      <c r="H621" s="4">
        <v>72117</v>
      </c>
      <c r="I621" s="4">
        <v>187</v>
      </c>
      <c r="J621" s="4">
        <v>9807</v>
      </c>
      <c r="K621" s="4">
        <v>68568</v>
      </c>
      <c r="L621" s="4">
        <v>16</v>
      </c>
      <c r="M621" s="4">
        <v>1702.3172059999999</v>
      </c>
      <c r="N621" s="4"/>
      <c r="O621" s="4"/>
      <c r="P621" s="4"/>
    </row>
    <row r="622" spans="1:16">
      <c r="A622" s="4" t="s">
        <v>910</v>
      </c>
      <c r="B622" s="4"/>
      <c r="C622" s="4" t="s">
        <v>38</v>
      </c>
      <c r="D622" s="4" t="s">
        <v>120</v>
      </c>
      <c r="E622" s="6" t="s">
        <v>908</v>
      </c>
      <c r="F622" s="4" t="s">
        <v>123</v>
      </c>
      <c r="G622" s="4" t="s">
        <v>47</v>
      </c>
      <c r="H622" s="4">
        <v>38070</v>
      </c>
      <c r="I622" s="4">
        <v>146</v>
      </c>
      <c r="J622" s="4">
        <v>15253</v>
      </c>
      <c r="K622" s="4">
        <v>35453</v>
      </c>
      <c r="L622" s="4">
        <v>8</v>
      </c>
      <c r="M622" s="4">
        <v>1653.510777</v>
      </c>
      <c r="N622" s="4"/>
      <c r="O622" s="4"/>
      <c r="P622" s="4"/>
    </row>
    <row r="623" spans="1:16">
      <c r="A623" s="4" t="s">
        <v>911</v>
      </c>
      <c r="B623" s="4"/>
      <c r="C623" s="4" t="s">
        <v>13</v>
      </c>
      <c r="D623" s="4" t="s">
        <v>73</v>
      </c>
      <c r="E623" s="6" t="s">
        <v>908</v>
      </c>
      <c r="F623" s="4" t="s">
        <v>123</v>
      </c>
      <c r="G623" s="4" t="s">
        <v>23</v>
      </c>
      <c r="H623" s="4">
        <v>32400</v>
      </c>
      <c r="I623" s="4">
        <v>87</v>
      </c>
      <c r="J623" s="4">
        <v>5152</v>
      </c>
      <c r="K623" s="4">
        <v>30383</v>
      </c>
      <c r="L623" s="4">
        <v>9</v>
      </c>
      <c r="M623" s="4">
        <v>1522.352623</v>
      </c>
      <c r="N623" s="4"/>
      <c r="O623" s="4"/>
      <c r="P623" s="4"/>
    </row>
    <row r="624" spans="1:16">
      <c r="A624" s="4" t="s">
        <v>912</v>
      </c>
      <c r="B624" s="4"/>
      <c r="C624" s="4" t="s">
        <v>38</v>
      </c>
      <c r="D624" s="4" t="s">
        <v>32</v>
      </c>
      <c r="E624" s="6" t="s">
        <v>913</v>
      </c>
      <c r="F624" s="4" t="s">
        <v>52</v>
      </c>
      <c r="G624" s="4" t="s">
        <v>23</v>
      </c>
      <c r="H624" s="4">
        <v>9867</v>
      </c>
      <c r="I624" s="4">
        <v>30</v>
      </c>
      <c r="J624" s="4">
        <v>6867</v>
      </c>
      <c r="K624" s="4">
        <v>9347</v>
      </c>
      <c r="L624" s="4">
        <v>12</v>
      </c>
      <c r="M624" s="4">
        <v>6839.5690860000004</v>
      </c>
      <c r="N624" s="4"/>
      <c r="O624" s="4"/>
      <c r="P624" s="4"/>
    </row>
    <row r="625" spans="1:16">
      <c r="A625" s="4" t="s">
        <v>914</v>
      </c>
      <c r="B625" s="4"/>
      <c r="C625" s="4" t="s">
        <v>29</v>
      </c>
      <c r="D625" s="4" t="s">
        <v>14</v>
      </c>
      <c r="E625" s="6" t="s">
        <v>915</v>
      </c>
      <c r="F625" s="4" t="s">
        <v>27</v>
      </c>
      <c r="G625" s="4" t="s">
        <v>23</v>
      </c>
      <c r="H625" s="4">
        <v>1109184</v>
      </c>
      <c r="I625" s="4">
        <v>3142</v>
      </c>
      <c r="J625" s="4">
        <v>83035</v>
      </c>
      <c r="K625" s="4">
        <v>782482</v>
      </c>
      <c r="L625" s="4">
        <v>25</v>
      </c>
      <c r="M625" s="4">
        <v>7490.8607789999996</v>
      </c>
      <c r="N625" s="4"/>
      <c r="O625" s="4"/>
      <c r="P625" s="4"/>
    </row>
    <row r="626" spans="1:16">
      <c r="A626" s="4" t="s">
        <v>916</v>
      </c>
      <c r="B626" s="4"/>
      <c r="C626" s="4" t="s">
        <v>38</v>
      </c>
      <c r="D626" s="4" t="s">
        <v>25</v>
      </c>
      <c r="E626" s="6" t="s">
        <v>915</v>
      </c>
      <c r="F626" s="4" t="s">
        <v>16</v>
      </c>
      <c r="G626" s="4" t="s">
        <v>23</v>
      </c>
      <c r="H626" s="4">
        <v>686858</v>
      </c>
      <c r="I626" s="4">
        <v>2085</v>
      </c>
      <c r="J626" s="4">
        <v>81956</v>
      </c>
      <c r="K626" s="4">
        <v>624118</v>
      </c>
      <c r="L626" s="4">
        <v>19</v>
      </c>
      <c r="M626" s="4">
        <v>7467.0814870000004</v>
      </c>
      <c r="N626" s="4"/>
      <c r="O626" s="4"/>
      <c r="P626" s="4"/>
    </row>
    <row r="627" spans="1:16">
      <c r="A627" s="4" t="s">
        <v>917</v>
      </c>
      <c r="B627" s="4"/>
      <c r="C627" s="4" t="s">
        <v>19</v>
      </c>
      <c r="D627" s="4" t="s">
        <v>32</v>
      </c>
      <c r="E627" s="6" t="s">
        <v>915</v>
      </c>
      <c r="F627" s="4" t="s">
        <v>16</v>
      </c>
      <c r="G627" s="4" t="s">
        <v>23</v>
      </c>
      <c r="H627" s="4">
        <v>40929</v>
      </c>
      <c r="I627" s="4">
        <v>142</v>
      </c>
      <c r="J627" s="4">
        <v>9249</v>
      </c>
      <c r="K627" s="4">
        <v>31564</v>
      </c>
      <c r="L627" s="4">
        <v>8</v>
      </c>
      <c r="M627" s="4">
        <v>6764.5206369999996</v>
      </c>
      <c r="N627" s="4"/>
      <c r="O627" s="4"/>
      <c r="P627" s="4"/>
    </row>
    <row r="628" spans="1:16">
      <c r="A628" s="4" t="s">
        <v>918</v>
      </c>
      <c r="B628" s="4"/>
      <c r="C628" s="4" t="s">
        <v>19</v>
      </c>
      <c r="D628" s="4" t="s">
        <v>35</v>
      </c>
      <c r="E628" s="6" t="s">
        <v>915</v>
      </c>
      <c r="F628" s="4" t="s">
        <v>16</v>
      </c>
      <c r="G628" s="4" t="s">
        <v>23</v>
      </c>
      <c r="H628" s="4">
        <v>39844</v>
      </c>
      <c r="I628" s="4">
        <v>99</v>
      </c>
      <c r="J628" s="4">
        <v>11077</v>
      </c>
      <c r="K628" s="4">
        <v>30190</v>
      </c>
      <c r="L628" s="4">
        <v>9</v>
      </c>
      <c r="M628" s="4">
        <v>6367.8699290000004</v>
      </c>
      <c r="N628" s="4"/>
      <c r="O628" s="4"/>
      <c r="P628" s="4"/>
    </row>
    <row r="629" spans="1:16">
      <c r="A629" s="4" t="s">
        <v>919</v>
      </c>
      <c r="B629" s="4"/>
      <c r="C629" s="4" t="s">
        <v>13</v>
      </c>
      <c r="D629" s="4" t="s">
        <v>61</v>
      </c>
      <c r="E629" s="6" t="s">
        <v>915</v>
      </c>
      <c r="F629" s="4" t="s">
        <v>16</v>
      </c>
      <c r="G629" s="4" t="s">
        <v>23</v>
      </c>
      <c r="H629" s="4">
        <v>210700</v>
      </c>
      <c r="I629" s="4">
        <v>704</v>
      </c>
      <c r="J629" s="4">
        <v>94625</v>
      </c>
      <c r="K629" s="4">
        <v>180681</v>
      </c>
      <c r="L629" s="4">
        <v>3</v>
      </c>
      <c r="M629" s="4">
        <v>6341.8793009999999</v>
      </c>
      <c r="N629" s="4"/>
      <c r="O629" s="4"/>
      <c r="P629" s="4"/>
    </row>
    <row r="630" spans="1:16">
      <c r="A630" s="4" t="s">
        <v>920</v>
      </c>
      <c r="B630" s="4"/>
      <c r="C630" s="4" t="s">
        <v>19</v>
      </c>
      <c r="D630" s="4" t="s">
        <v>137</v>
      </c>
      <c r="E630" s="6" t="s">
        <v>915</v>
      </c>
      <c r="F630" s="4" t="s">
        <v>16</v>
      </c>
      <c r="G630" s="4" t="s">
        <v>23</v>
      </c>
      <c r="H630" s="4">
        <v>42884</v>
      </c>
      <c r="I630" s="4">
        <v>104</v>
      </c>
      <c r="J630" s="4">
        <v>4345</v>
      </c>
      <c r="K630" s="4">
        <v>25153</v>
      </c>
      <c r="L630" s="4">
        <v>9</v>
      </c>
      <c r="M630" s="4">
        <v>6322.1526549999999</v>
      </c>
      <c r="N630" s="4"/>
      <c r="O630" s="4"/>
      <c r="P630" s="4"/>
    </row>
    <row r="631" spans="1:16">
      <c r="A631" s="4" t="s">
        <v>921</v>
      </c>
      <c r="B631" s="4"/>
      <c r="C631" s="4" t="s">
        <v>19</v>
      </c>
      <c r="D631" s="4" t="s">
        <v>73</v>
      </c>
      <c r="E631" s="6" t="s">
        <v>915</v>
      </c>
      <c r="F631" s="4" t="s">
        <v>16</v>
      </c>
      <c r="G631" s="4" t="s">
        <v>47</v>
      </c>
      <c r="H631" s="4">
        <v>96779</v>
      </c>
      <c r="I631" s="4">
        <v>299</v>
      </c>
      <c r="J631" s="4">
        <v>9831</v>
      </c>
      <c r="K631" s="4">
        <v>63640</v>
      </c>
      <c r="L631" s="4">
        <v>12</v>
      </c>
      <c r="M631" s="4">
        <v>6317.5107539999999</v>
      </c>
      <c r="N631" s="4"/>
      <c r="O631" s="4"/>
      <c r="P631" s="4"/>
    </row>
    <row r="632" spans="1:16">
      <c r="A632" s="4" t="s">
        <v>922</v>
      </c>
      <c r="B632" s="4"/>
      <c r="C632" s="4" t="s">
        <v>19</v>
      </c>
      <c r="D632" s="4" t="s">
        <v>32</v>
      </c>
      <c r="E632" s="6" t="s">
        <v>915</v>
      </c>
      <c r="F632" s="4" t="s">
        <v>16</v>
      </c>
      <c r="G632" s="4" t="s">
        <v>23</v>
      </c>
      <c r="H632" s="4">
        <v>182114</v>
      </c>
      <c r="I632" s="4">
        <v>500</v>
      </c>
      <c r="J632" s="4">
        <v>14477</v>
      </c>
      <c r="K632" s="4">
        <v>139167</v>
      </c>
      <c r="L632" s="4">
        <v>29</v>
      </c>
      <c r="M632" s="4">
        <v>6307.9007510000001</v>
      </c>
      <c r="N632" s="4"/>
      <c r="O632" s="4"/>
      <c r="P632" s="4"/>
    </row>
    <row r="633" spans="1:16">
      <c r="A633" s="4" t="s">
        <v>923</v>
      </c>
      <c r="B633" s="4"/>
      <c r="C633" s="4" t="s">
        <v>13</v>
      </c>
      <c r="D633" s="4" t="s">
        <v>32</v>
      </c>
      <c r="E633" s="6" t="s">
        <v>915</v>
      </c>
      <c r="F633" s="4" t="s">
        <v>16</v>
      </c>
      <c r="G633" s="4" t="s">
        <v>23</v>
      </c>
      <c r="H633" s="4">
        <v>207823</v>
      </c>
      <c r="I633" s="4">
        <v>600</v>
      </c>
      <c r="J633" s="4">
        <v>33602</v>
      </c>
      <c r="K633" s="4">
        <v>167814</v>
      </c>
      <c r="L633" s="4">
        <v>13</v>
      </c>
      <c r="M633" s="4">
        <v>6048.9556110000003</v>
      </c>
      <c r="N633" s="4"/>
      <c r="O633" s="4"/>
      <c r="P633" s="4"/>
    </row>
    <row r="634" spans="1:16">
      <c r="A634" s="4" t="s">
        <v>924</v>
      </c>
      <c r="B634" s="4"/>
      <c r="C634" s="4" t="s">
        <v>13</v>
      </c>
      <c r="D634" s="4" t="s">
        <v>25</v>
      </c>
      <c r="E634" s="6" t="s">
        <v>915</v>
      </c>
      <c r="F634" s="4" t="s">
        <v>16</v>
      </c>
      <c r="G634" s="4" t="s">
        <v>23</v>
      </c>
      <c r="H634" s="4">
        <v>257862</v>
      </c>
      <c r="I634" s="4">
        <v>700</v>
      </c>
      <c r="J634" s="4">
        <v>105048</v>
      </c>
      <c r="K634" s="4">
        <v>238629</v>
      </c>
      <c r="L634" s="4">
        <v>21</v>
      </c>
      <c r="M634" s="4">
        <v>5899.4294829999999</v>
      </c>
      <c r="N634" s="4"/>
      <c r="O634" s="4"/>
      <c r="P634" s="4"/>
    </row>
    <row r="635" spans="1:16">
      <c r="A635" s="4" t="s">
        <v>925</v>
      </c>
      <c r="B635" s="4"/>
      <c r="C635" s="4" t="s">
        <v>38</v>
      </c>
      <c r="D635" s="4" t="s">
        <v>32</v>
      </c>
      <c r="E635" s="6" t="s">
        <v>915</v>
      </c>
      <c r="F635" s="4" t="s">
        <v>16</v>
      </c>
      <c r="G635" s="4" t="s">
        <v>47</v>
      </c>
      <c r="H635" s="4">
        <v>26439</v>
      </c>
      <c r="I635" s="4">
        <v>95</v>
      </c>
      <c r="J635" s="4">
        <v>7093</v>
      </c>
      <c r="K635" s="4">
        <v>19681</v>
      </c>
      <c r="L635" s="4">
        <v>7</v>
      </c>
      <c r="M635" s="4">
        <v>5330.7819689999997</v>
      </c>
      <c r="N635" s="4"/>
      <c r="O635" s="4"/>
      <c r="P635" s="4"/>
    </row>
    <row r="636" spans="1:16">
      <c r="A636" s="4" t="s">
        <v>926</v>
      </c>
      <c r="B636" s="4"/>
      <c r="C636" s="4" t="s">
        <v>38</v>
      </c>
      <c r="D636" s="4" t="s">
        <v>200</v>
      </c>
      <c r="E636" s="6" t="s">
        <v>915</v>
      </c>
      <c r="F636" s="4" t="s">
        <v>16</v>
      </c>
      <c r="G636" s="4" t="s">
        <v>23</v>
      </c>
      <c r="H636" s="4">
        <v>96508</v>
      </c>
      <c r="I636" s="4">
        <v>351</v>
      </c>
      <c r="J636" s="4">
        <v>47065</v>
      </c>
      <c r="K636" s="4">
        <v>73640</v>
      </c>
      <c r="L636" s="4">
        <v>15</v>
      </c>
      <c r="M636" s="4">
        <v>5310.7695720000002</v>
      </c>
      <c r="N636" s="4"/>
      <c r="O636" s="4"/>
      <c r="P636" s="4"/>
    </row>
    <row r="637" spans="1:16">
      <c r="A637" s="4" t="s">
        <v>927</v>
      </c>
      <c r="B637" s="4"/>
      <c r="C637" s="4" t="s">
        <v>13</v>
      </c>
      <c r="D637" s="4" t="s">
        <v>73</v>
      </c>
      <c r="E637" s="6" t="s">
        <v>915</v>
      </c>
      <c r="F637" s="4" t="s">
        <v>16</v>
      </c>
      <c r="G637" s="4" t="s">
        <v>23</v>
      </c>
      <c r="H637" s="4">
        <v>198163</v>
      </c>
      <c r="I637" s="4">
        <v>469</v>
      </c>
      <c r="J637" s="4">
        <v>76695</v>
      </c>
      <c r="K637" s="4">
        <v>183585</v>
      </c>
      <c r="L637" s="4">
        <v>31</v>
      </c>
      <c r="M637" s="4">
        <v>5204.313768</v>
      </c>
      <c r="N637" s="4"/>
      <c r="O637" s="4"/>
      <c r="P637" s="4"/>
    </row>
    <row r="638" spans="1:16">
      <c r="A638" s="4" t="s">
        <v>928</v>
      </c>
      <c r="B638" s="4"/>
      <c r="C638" s="4" t="s">
        <v>29</v>
      </c>
      <c r="D638" s="4" t="s">
        <v>210</v>
      </c>
      <c r="E638" s="6" t="s">
        <v>915</v>
      </c>
      <c r="F638" s="4" t="s">
        <v>16</v>
      </c>
      <c r="G638" s="4" t="s">
        <v>23</v>
      </c>
      <c r="H638" s="4">
        <v>156427</v>
      </c>
      <c r="I638" s="4">
        <v>512</v>
      </c>
      <c r="J638" s="4">
        <v>61821</v>
      </c>
      <c r="K638" s="4">
        <v>145505</v>
      </c>
      <c r="L638" s="4">
        <v>3</v>
      </c>
      <c r="M638" s="4">
        <v>5159.7474940000002</v>
      </c>
      <c r="N638" s="4"/>
      <c r="O638" s="4"/>
      <c r="P638" s="4"/>
    </row>
    <row r="639" spans="1:16">
      <c r="A639" s="4" t="s">
        <v>929</v>
      </c>
      <c r="B639" s="4"/>
      <c r="C639" s="4" t="s">
        <v>38</v>
      </c>
      <c r="D639" s="4" t="s">
        <v>35</v>
      </c>
      <c r="E639" s="6" t="s">
        <v>915</v>
      </c>
      <c r="F639" s="4" t="s">
        <v>16</v>
      </c>
      <c r="G639" s="4" t="s">
        <v>23</v>
      </c>
      <c r="H639" s="4">
        <v>61574</v>
      </c>
      <c r="I639" s="4">
        <v>280</v>
      </c>
      <c r="J639" s="4">
        <v>18717</v>
      </c>
      <c r="K639" s="4">
        <v>46367</v>
      </c>
      <c r="L639" s="4">
        <v>8</v>
      </c>
      <c r="M639" s="4">
        <v>4999.6652050000002</v>
      </c>
      <c r="N639" s="4"/>
      <c r="O639" s="4"/>
      <c r="P639" s="4"/>
    </row>
    <row r="640" spans="1:16">
      <c r="A640" s="4" t="s">
        <v>930</v>
      </c>
      <c r="B640" s="4"/>
      <c r="C640" s="4" t="s">
        <v>29</v>
      </c>
      <c r="D640" s="4" t="s">
        <v>25</v>
      </c>
      <c r="E640" s="6" t="s">
        <v>915</v>
      </c>
      <c r="F640" s="4" t="s">
        <v>16</v>
      </c>
      <c r="G640" s="4" t="s">
        <v>17</v>
      </c>
      <c r="H640" s="4">
        <v>29856</v>
      </c>
      <c r="I640" s="4">
        <v>111</v>
      </c>
      <c r="J640" s="4">
        <v>7664</v>
      </c>
      <c r="K640" s="4">
        <v>21698</v>
      </c>
      <c r="L640" s="4">
        <v>9</v>
      </c>
      <c r="M640" s="4">
        <v>4851.3944460000002</v>
      </c>
      <c r="N640" s="4"/>
      <c r="O640" s="4"/>
      <c r="P640" s="4"/>
    </row>
    <row r="641" spans="1:16">
      <c r="A641" s="4" t="s">
        <v>931</v>
      </c>
      <c r="B641" s="4"/>
      <c r="C641" s="4" t="s">
        <v>29</v>
      </c>
      <c r="D641" s="4" t="s">
        <v>32</v>
      </c>
      <c r="E641" s="6" t="s">
        <v>915</v>
      </c>
      <c r="F641" s="4" t="s">
        <v>16</v>
      </c>
      <c r="G641" s="4" t="s">
        <v>23</v>
      </c>
      <c r="H641" s="4">
        <v>100991</v>
      </c>
      <c r="I641" s="4">
        <v>286</v>
      </c>
      <c r="J641" s="4">
        <v>56138</v>
      </c>
      <c r="K641" s="4">
        <v>88836</v>
      </c>
      <c r="L641" s="4">
        <v>9</v>
      </c>
      <c r="M641" s="4">
        <v>4652.3676290000003</v>
      </c>
      <c r="N641" s="4"/>
      <c r="O641" s="4"/>
      <c r="P641" s="4"/>
    </row>
    <row r="642" spans="1:16">
      <c r="A642" s="4" t="s">
        <v>932</v>
      </c>
      <c r="B642" s="4"/>
      <c r="C642" s="4" t="s">
        <v>13</v>
      </c>
      <c r="D642" s="4" t="s">
        <v>32</v>
      </c>
      <c r="E642" s="6" t="s">
        <v>915</v>
      </c>
      <c r="F642" s="4" t="s">
        <v>16</v>
      </c>
      <c r="G642" s="4" t="s">
        <v>23</v>
      </c>
      <c r="H642" s="4">
        <v>43327</v>
      </c>
      <c r="I642" s="4">
        <v>140</v>
      </c>
      <c r="J642" s="4">
        <v>4689</v>
      </c>
      <c r="K642" s="4">
        <v>31363</v>
      </c>
      <c r="L642" s="4">
        <v>14</v>
      </c>
      <c r="M642" s="4">
        <v>4554.8768840000002</v>
      </c>
      <c r="N642" s="4"/>
      <c r="O642" s="4"/>
      <c r="P642" s="4"/>
    </row>
    <row r="643" spans="1:16">
      <c r="A643" s="4" t="s">
        <v>933</v>
      </c>
      <c r="B643" s="4"/>
      <c r="C643" s="4" t="s">
        <v>13</v>
      </c>
      <c r="D643" s="4" t="s">
        <v>25</v>
      </c>
      <c r="E643" s="6" t="s">
        <v>915</v>
      </c>
      <c r="F643" s="4" t="s">
        <v>16</v>
      </c>
      <c r="G643" s="4" t="s">
        <v>23</v>
      </c>
      <c r="H643" s="4">
        <v>212009</v>
      </c>
      <c r="I643" s="4">
        <v>555</v>
      </c>
      <c r="J643" s="4">
        <v>16903</v>
      </c>
      <c r="K643" s="4">
        <v>149653</v>
      </c>
      <c r="L643" s="4">
        <v>15</v>
      </c>
      <c r="M643" s="4">
        <v>3983.6217969999998</v>
      </c>
      <c r="N643" s="4"/>
      <c r="O643" s="4"/>
      <c r="P643" s="4"/>
    </row>
    <row r="644" spans="1:16">
      <c r="A644" s="4" t="s">
        <v>934</v>
      </c>
      <c r="B644" s="4"/>
      <c r="C644" s="4" t="s">
        <v>13</v>
      </c>
      <c r="D644" s="4" t="s">
        <v>61</v>
      </c>
      <c r="E644" s="6" t="s">
        <v>915</v>
      </c>
      <c r="F644" s="4" t="s">
        <v>16</v>
      </c>
      <c r="G644" s="4" t="s">
        <v>17</v>
      </c>
      <c r="H644" s="4">
        <v>45668</v>
      </c>
      <c r="I644" s="4">
        <v>130</v>
      </c>
      <c r="J644" s="4">
        <v>16872</v>
      </c>
      <c r="K644" s="4">
        <v>32085</v>
      </c>
      <c r="L644" s="4">
        <v>9</v>
      </c>
      <c r="M644" s="4">
        <v>3444.2029459999999</v>
      </c>
      <c r="N644" s="4"/>
      <c r="O644" s="4"/>
      <c r="P644" s="4"/>
    </row>
    <row r="645" spans="1:16">
      <c r="A645" s="4" t="s">
        <v>935</v>
      </c>
      <c r="B645" s="4"/>
      <c r="C645" s="4" t="s">
        <v>38</v>
      </c>
      <c r="D645" s="4" t="s">
        <v>73</v>
      </c>
      <c r="E645" s="6" t="s">
        <v>915</v>
      </c>
      <c r="F645" s="4" t="s">
        <v>16</v>
      </c>
      <c r="G645" s="4" t="s">
        <v>23</v>
      </c>
      <c r="H645" s="4">
        <v>654902</v>
      </c>
      <c r="I645" s="4">
        <v>1874</v>
      </c>
      <c r="J645" s="4">
        <v>40733</v>
      </c>
      <c r="K645" s="4">
        <v>477114</v>
      </c>
      <c r="L645" s="4">
        <v>14</v>
      </c>
      <c r="M645" s="4">
        <v>3178.6103149999999</v>
      </c>
      <c r="N645" s="4"/>
      <c r="O645" s="4"/>
      <c r="P645" s="4"/>
    </row>
    <row r="646" spans="1:16">
      <c r="A646" s="4" t="s">
        <v>936</v>
      </c>
      <c r="B646" s="4"/>
      <c r="C646" s="4" t="s">
        <v>19</v>
      </c>
      <c r="D646" s="4" t="s">
        <v>145</v>
      </c>
      <c r="E646" s="6" t="s">
        <v>915</v>
      </c>
      <c r="F646" s="4" t="s">
        <v>123</v>
      </c>
      <c r="G646" s="4" t="s">
        <v>23</v>
      </c>
      <c r="H646" s="4">
        <v>239164</v>
      </c>
      <c r="I646" s="4">
        <v>699</v>
      </c>
      <c r="J646" s="4">
        <v>86250</v>
      </c>
      <c r="K646" s="4">
        <v>198209</v>
      </c>
      <c r="L646" s="4">
        <v>41</v>
      </c>
      <c r="M646" s="4">
        <v>2819.935266</v>
      </c>
      <c r="N646" s="4"/>
      <c r="O646" s="4"/>
      <c r="P646" s="4"/>
    </row>
    <row r="647" spans="1:16">
      <c r="A647" s="4" t="s">
        <v>937</v>
      </c>
      <c r="B647" s="4"/>
      <c r="C647" s="4" t="s">
        <v>13</v>
      </c>
      <c r="D647" s="4" t="s">
        <v>32</v>
      </c>
      <c r="E647" s="6" t="s">
        <v>915</v>
      </c>
      <c r="F647" s="4" t="s">
        <v>123</v>
      </c>
      <c r="G647" s="4" t="s">
        <v>23</v>
      </c>
      <c r="H647" s="4">
        <v>564387</v>
      </c>
      <c r="I647" s="4">
        <v>1984</v>
      </c>
      <c r="J647" s="4">
        <v>78234</v>
      </c>
      <c r="K647" s="4">
        <v>438695</v>
      </c>
      <c r="L647" s="4">
        <v>6</v>
      </c>
      <c r="M647" s="4">
        <v>2712.3796779999998</v>
      </c>
      <c r="N647" s="4"/>
      <c r="O647" s="4"/>
      <c r="P647" s="4"/>
    </row>
    <row r="648" spans="1:16">
      <c r="A648" s="4" t="s">
        <v>938</v>
      </c>
      <c r="B648" s="4"/>
      <c r="C648" s="4" t="s">
        <v>38</v>
      </c>
      <c r="D648" s="4" t="s">
        <v>73</v>
      </c>
      <c r="E648" s="6" t="s">
        <v>915</v>
      </c>
      <c r="F648" s="4" t="s">
        <v>42</v>
      </c>
      <c r="G648" s="4" t="s">
        <v>23</v>
      </c>
      <c r="H648" s="4">
        <v>12512</v>
      </c>
      <c r="I648" s="4">
        <v>69</v>
      </c>
      <c r="J648" s="4">
        <v>6240</v>
      </c>
      <c r="K648" s="4">
        <v>9672</v>
      </c>
      <c r="L648" s="4">
        <v>1</v>
      </c>
      <c r="M648" s="4">
        <v>2298.8889650000001</v>
      </c>
      <c r="N648" s="4"/>
      <c r="O648" s="4"/>
      <c r="P648" s="4"/>
    </row>
    <row r="649" spans="1:16">
      <c r="A649" s="4" t="s">
        <v>939</v>
      </c>
      <c r="B649" s="4"/>
      <c r="C649" s="4" t="s">
        <v>13</v>
      </c>
      <c r="D649" s="4" t="s">
        <v>14</v>
      </c>
      <c r="E649" s="6" t="s">
        <v>915</v>
      </c>
      <c r="F649" s="4" t="s">
        <v>42</v>
      </c>
      <c r="G649" s="4" t="s">
        <v>23</v>
      </c>
      <c r="H649" s="4">
        <v>68008</v>
      </c>
      <c r="I649" s="4">
        <v>204</v>
      </c>
      <c r="J649" s="4">
        <v>2996</v>
      </c>
      <c r="K649" s="4">
        <v>49686</v>
      </c>
      <c r="L649" s="4">
        <v>9</v>
      </c>
      <c r="M649" s="4">
        <v>1923.808141</v>
      </c>
      <c r="N649" s="4"/>
      <c r="O649" s="4"/>
      <c r="P649" s="4"/>
    </row>
    <row r="650" spans="1:16">
      <c r="A650" s="4" t="s">
        <v>940</v>
      </c>
      <c r="B650" s="4"/>
      <c r="C650" s="4" t="s">
        <v>19</v>
      </c>
      <c r="D650" s="4" t="s">
        <v>73</v>
      </c>
      <c r="E650" s="6" t="s">
        <v>915</v>
      </c>
      <c r="F650" s="4" t="s">
        <v>42</v>
      </c>
      <c r="G650" s="4" t="s">
        <v>23</v>
      </c>
      <c r="H650" s="4">
        <v>61848</v>
      </c>
      <c r="I650" s="4">
        <v>213</v>
      </c>
      <c r="J650" s="4">
        <v>6581</v>
      </c>
      <c r="K650" s="4">
        <v>44917</v>
      </c>
      <c r="L650" s="4">
        <v>15</v>
      </c>
      <c r="M650" s="4">
        <v>1819.8936020000001</v>
      </c>
      <c r="N650" s="4"/>
      <c r="O650" s="4"/>
      <c r="P650" s="4"/>
    </row>
    <row r="651" spans="1:16">
      <c r="A651" s="4" t="s">
        <v>941</v>
      </c>
      <c r="B651" s="4"/>
      <c r="C651" s="4" t="s">
        <v>29</v>
      </c>
      <c r="D651" s="4" t="s">
        <v>73</v>
      </c>
      <c r="E651" s="6" t="s">
        <v>915</v>
      </c>
      <c r="F651" s="4" t="s">
        <v>42</v>
      </c>
      <c r="G651" s="4" t="s">
        <v>23</v>
      </c>
      <c r="H651" s="4">
        <v>232635</v>
      </c>
      <c r="I651" s="4">
        <v>666</v>
      </c>
      <c r="J651" s="4">
        <v>34008</v>
      </c>
      <c r="K651" s="4">
        <v>195803</v>
      </c>
      <c r="L651" s="4">
        <v>39</v>
      </c>
      <c r="M651" s="4">
        <v>1773.991882</v>
      </c>
      <c r="N651" s="4"/>
      <c r="O651" s="4"/>
      <c r="P651" s="4"/>
    </row>
    <row r="652" spans="1:16">
      <c r="A652" s="4" t="s">
        <v>942</v>
      </c>
      <c r="B652" s="4"/>
      <c r="C652" s="4" t="s">
        <v>13</v>
      </c>
      <c r="D652" s="4" t="s">
        <v>32</v>
      </c>
      <c r="E652" s="6" t="s">
        <v>915</v>
      </c>
      <c r="F652" s="4" t="s">
        <v>22</v>
      </c>
      <c r="G652" s="4" t="s">
        <v>23</v>
      </c>
      <c r="H652" s="4">
        <v>180353</v>
      </c>
      <c r="I652" s="4">
        <v>471</v>
      </c>
      <c r="J652" s="4">
        <v>67637</v>
      </c>
      <c r="K652" s="4">
        <v>145416</v>
      </c>
      <c r="L652" s="4">
        <v>8</v>
      </c>
      <c r="M652" s="4">
        <v>1720.881985</v>
      </c>
      <c r="N652" s="4"/>
      <c r="O652" s="4"/>
      <c r="P652" s="4"/>
    </row>
    <row r="653" spans="1:16">
      <c r="A653" s="4" t="s">
        <v>943</v>
      </c>
      <c r="B653" s="4"/>
      <c r="C653" s="4" t="s">
        <v>13</v>
      </c>
      <c r="D653" s="4" t="s">
        <v>73</v>
      </c>
      <c r="E653" s="6" t="s">
        <v>915</v>
      </c>
      <c r="F653" s="4" t="s">
        <v>22</v>
      </c>
      <c r="G653" s="4" t="s">
        <v>23</v>
      </c>
      <c r="H653" s="4">
        <v>78433</v>
      </c>
      <c r="I653" s="4">
        <v>204</v>
      </c>
      <c r="J653" s="4">
        <v>24067</v>
      </c>
      <c r="K653" s="4">
        <v>58308</v>
      </c>
      <c r="L653" s="4">
        <v>16</v>
      </c>
      <c r="M653" s="4">
        <v>1612.5493269999999</v>
      </c>
      <c r="N653" s="4"/>
      <c r="O653" s="4"/>
      <c r="P653" s="4"/>
    </row>
    <row r="654" spans="1:16">
      <c r="A654" s="4" t="s">
        <v>944</v>
      </c>
      <c r="B654" s="4"/>
      <c r="C654" s="4" t="s">
        <v>19</v>
      </c>
      <c r="D654" s="4" t="s">
        <v>32</v>
      </c>
      <c r="E654" s="6" t="s">
        <v>915</v>
      </c>
      <c r="F654" s="4" t="s">
        <v>22</v>
      </c>
      <c r="G654" s="4" t="s">
        <v>23</v>
      </c>
      <c r="H654" s="4">
        <v>194833</v>
      </c>
      <c r="I654" s="4">
        <v>499</v>
      </c>
      <c r="J654" s="4">
        <v>29091</v>
      </c>
      <c r="K654" s="4">
        <v>143813</v>
      </c>
      <c r="L654" s="4">
        <v>4</v>
      </c>
      <c r="M654" s="4">
        <v>1586.314519</v>
      </c>
      <c r="N654" s="4"/>
      <c r="O654" s="4"/>
      <c r="P654" s="4"/>
    </row>
    <row r="655" spans="1:16">
      <c r="A655" s="4" t="s">
        <v>945</v>
      </c>
      <c r="B655" s="4"/>
      <c r="C655" s="4" t="s">
        <v>29</v>
      </c>
      <c r="D655" s="4" t="s">
        <v>137</v>
      </c>
      <c r="E655" s="6" t="s">
        <v>915</v>
      </c>
      <c r="F655" s="4" t="s">
        <v>22</v>
      </c>
      <c r="G655" s="4" t="s">
        <v>23</v>
      </c>
      <c r="H655" s="4">
        <v>197192</v>
      </c>
      <c r="I655" s="4">
        <v>519</v>
      </c>
      <c r="J655" s="4">
        <v>80623</v>
      </c>
      <c r="K655" s="4">
        <v>181763</v>
      </c>
      <c r="L655" s="4">
        <v>5</v>
      </c>
      <c r="M655" s="4">
        <v>1584.731757</v>
      </c>
      <c r="N655" s="4"/>
      <c r="O655" s="4"/>
      <c r="P655" s="4"/>
    </row>
    <row r="656" spans="1:16">
      <c r="A656" s="4" t="s">
        <v>946</v>
      </c>
      <c r="B656" s="4"/>
      <c r="C656" s="4" t="s">
        <v>38</v>
      </c>
      <c r="D656" s="4" t="s">
        <v>50</v>
      </c>
      <c r="E656" s="6" t="s">
        <v>915</v>
      </c>
      <c r="F656" s="4" t="s">
        <v>22</v>
      </c>
      <c r="G656" s="4" t="s">
        <v>23</v>
      </c>
      <c r="H656" s="4">
        <v>40519</v>
      </c>
      <c r="I656" s="4">
        <v>111</v>
      </c>
      <c r="J656" s="4">
        <v>6105</v>
      </c>
      <c r="K656" s="4">
        <v>26283</v>
      </c>
      <c r="L656" s="4">
        <v>10</v>
      </c>
      <c r="M656" s="4">
        <v>1582.410977</v>
      </c>
      <c r="N656" s="4"/>
      <c r="O656" s="4"/>
      <c r="P656" s="4"/>
    </row>
    <row r="657" spans="1:16">
      <c r="A657" s="4" t="s">
        <v>947</v>
      </c>
      <c r="B657" s="4"/>
      <c r="C657" s="4" t="s">
        <v>19</v>
      </c>
      <c r="D657" s="4" t="s">
        <v>168</v>
      </c>
      <c r="E657" s="6" t="s">
        <v>915</v>
      </c>
      <c r="F657" s="4" t="s">
        <v>22</v>
      </c>
      <c r="G657" s="4" t="s">
        <v>23</v>
      </c>
      <c r="H657" s="4">
        <v>254780</v>
      </c>
      <c r="I657" s="4">
        <v>699</v>
      </c>
      <c r="J657" s="4">
        <v>19169</v>
      </c>
      <c r="K657" s="4">
        <v>182583</v>
      </c>
      <c r="L657" s="4">
        <v>4</v>
      </c>
      <c r="M657" s="4">
        <v>1561.021915</v>
      </c>
      <c r="N657" s="4"/>
      <c r="O657" s="4"/>
      <c r="P657" s="4"/>
    </row>
    <row r="658" spans="1:16">
      <c r="A658" s="4" t="s">
        <v>948</v>
      </c>
      <c r="B658" s="4"/>
      <c r="C658" s="4" t="s">
        <v>29</v>
      </c>
      <c r="D658" s="4" t="s">
        <v>949</v>
      </c>
      <c r="E658" s="6" t="s">
        <v>915</v>
      </c>
      <c r="F658" s="4" t="s">
        <v>22</v>
      </c>
      <c r="G658" s="4" t="s">
        <v>23</v>
      </c>
      <c r="H658" s="4">
        <v>36543</v>
      </c>
      <c r="I658" s="4">
        <v>147</v>
      </c>
      <c r="J658" s="4">
        <v>18046</v>
      </c>
      <c r="K658" s="4">
        <v>27358</v>
      </c>
      <c r="L658" s="4">
        <v>6</v>
      </c>
      <c r="M658" s="4">
        <v>1513.0887279999999</v>
      </c>
      <c r="N658" s="4"/>
      <c r="O658" s="4"/>
      <c r="P658" s="4"/>
    </row>
    <row r="659" spans="1:16">
      <c r="A659" s="4" t="s">
        <v>950</v>
      </c>
      <c r="B659" s="4"/>
      <c r="C659" s="4" t="s">
        <v>19</v>
      </c>
      <c r="D659" s="4" t="s">
        <v>25</v>
      </c>
      <c r="E659" s="6" t="s">
        <v>915</v>
      </c>
      <c r="F659" s="4" t="s">
        <v>177</v>
      </c>
      <c r="G659" s="4" t="s">
        <v>23</v>
      </c>
      <c r="H659" s="4">
        <v>292885</v>
      </c>
      <c r="I659" s="4">
        <v>796</v>
      </c>
      <c r="J659" s="4">
        <v>12733</v>
      </c>
      <c r="K659" s="4">
        <v>203986</v>
      </c>
      <c r="L659" s="4">
        <v>4</v>
      </c>
      <c r="M659" s="4">
        <v>1503.9130540000001</v>
      </c>
      <c r="N659" s="4"/>
      <c r="O659" s="4"/>
      <c r="P659" s="4"/>
    </row>
    <row r="660" spans="1:16">
      <c r="A660" s="4" t="s">
        <v>951</v>
      </c>
      <c r="B660" s="4"/>
      <c r="C660" s="4" t="s">
        <v>13</v>
      </c>
      <c r="D660" s="4" t="s">
        <v>50</v>
      </c>
      <c r="E660" s="6" t="s">
        <v>915</v>
      </c>
      <c r="F660" s="4" t="s">
        <v>130</v>
      </c>
      <c r="G660" s="4" t="s">
        <v>23</v>
      </c>
      <c r="H660" s="4">
        <v>253577</v>
      </c>
      <c r="I660" s="4">
        <v>890</v>
      </c>
      <c r="J660" s="4">
        <v>66972</v>
      </c>
      <c r="K660" s="4">
        <v>191183</v>
      </c>
      <c r="L660" s="4">
        <v>44</v>
      </c>
      <c r="M660" s="4">
        <v>1493.074494</v>
      </c>
      <c r="N660" s="4"/>
      <c r="O660" s="4"/>
      <c r="P660" s="4"/>
    </row>
    <row r="661" spans="1:16">
      <c r="A661" s="4" t="s">
        <v>952</v>
      </c>
      <c r="B661" s="4"/>
      <c r="C661" s="4" t="s">
        <v>13</v>
      </c>
      <c r="D661" s="4" t="s">
        <v>32</v>
      </c>
      <c r="E661" s="6" t="s">
        <v>915</v>
      </c>
      <c r="F661" s="4" t="s">
        <v>130</v>
      </c>
      <c r="G661" s="4" t="s">
        <v>23</v>
      </c>
      <c r="H661" s="4">
        <v>12280</v>
      </c>
      <c r="I661" s="4">
        <v>90</v>
      </c>
      <c r="J661" s="4">
        <v>7633</v>
      </c>
      <c r="K661" s="4">
        <v>11053</v>
      </c>
      <c r="L661" s="4">
        <v>5</v>
      </c>
      <c r="M661" s="4">
        <v>1452.207361</v>
      </c>
      <c r="N661" s="4"/>
      <c r="O661" s="4"/>
      <c r="P661" s="4"/>
    </row>
    <row r="662" spans="1:16">
      <c r="A662" s="4" t="s">
        <v>953</v>
      </c>
      <c r="B662" s="4"/>
      <c r="C662" s="4" t="s">
        <v>13</v>
      </c>
      <c r="D662" s="4" t="s">
        <v>50</v>
      </c>
      <c r="E662" s="6" t="s">
        <v>954</v>
      </c>
      <c r="F662" s="4" t="s">
        <v>16</v>
      </c>
      <c r="G662" s="4" t="s">
        <v>23</v>
      </c>
      <c r="H662" s="4">
        <v>14599</v>
      </c>
      <c r="I662" s="4">
        <v>33</v>
      </c>
      <c r="J662" s="4">
        <v>1779</v>
      </c>
      <c r="K662" s="4">
        <v>12458</v>
      </c>
      <c r="L662" s="4">
        <v>4</v>
      </c>
      <c r="M662" s="4">
        <v>5092.5592150000002</v>
      </c>
      <c r="N662" s="4"/>
      <c r="O662" s="4"/>
      <c r="P662" s="4"/>
    </row>
    <row r="663" spans="1:16">
      <c r="A663" s="4" t="s">
        <v>955</v>
      </c>
      <c r="B663" s="4" t="s">
        <v>956</v>
      </c>
      <c r="C663" s="4" t="s">
        <v>13</v>
      </c>
      <c r="D663" s="4" t="s">
        <v>73</v>
      </c>
      <c r="E663" s="6" t="s">
        <v>954</v>
      </c>
      <c r="F663" s="4" t="s">
        <v>54</v>
      </c>
      <c r="G663" s="4" t="s">
        <v>47</v>
      </c>
      <c r="H663" s="4">
        <v>16175</v>
      </c>
      <c r="I663" s="4">
        <v>35</v>
      </c>
      <c r="J663" s="4">
        <v>1923</v>
      </c>
      <c r="K663" s="4">
        <v>15085</v>
      </c>
      <c r="L663" s="4">
        <v>2</v>
      </c>
      <c r="M663" s="4">
        <v>1649.069475</v>
      </c>
      <c r="N663" s="4"/>
      <c r="O663" s="4"/>
      <c r="P663" s="4"/>
    </row>
    <row r="664" spans="1:16">
      <c r="A664" s="4" t="s">
        <v>957</v>
      </c>
      <c r="B664" s="4"/>
      <c r="C664" s="4" t="s">
        <v>29</v>
      </c>
      <c r="D664" s="4" t="s">
        <v>14</v>
      </c>
      <c r="E664" s="6" t="s">
        <v>958</v>
      </c>
      <c r="F664" s="4" t="s">
        <v>27</v>
      </c>
      <c r="G664" s="4" t="s">
        <v>23</v>
      </c>
      <c r="H664" s="4">
        <v>42830</v>
      </c>
      <c r="I664" s="4">
        <v>160</v>
      </c>
      <c r="J664" s="4">
        <v>24499</v>
      </c>
      <c r="K664" s="4">
        <v>34496</v>
      </c>
      <c r="L664" s="4">
        <v>5</v>
      </c>
      <c r="M664" s="4">
        <v>6261.5757240000003</v>
      </c>
      <c r="N664" s="4"/>
      <c r="O664" s="4"/>
      <c r="P664" s="4"/>
    </row>
    <row r="665" spans="1:16">
      <c r="A665" s="4" t="s">
        <v>959</v>
      </c>
      <c r="B665" s="4"/>
      <c r="C665" s="4" t="s">
        <v>29</v>
      </c>
      <c r="D665" s="4" t="s">
        <v>32</v>
      </c>
      <c r="E665" s="6" t="s">
        <v>958</v>
      </c>
      <c r="F665" s="4" t="s">
        <v>16</v>
      </c>
      <c r="G665" s="4" t="s">
        <v>23</v>
      </c>
      <c r="H665" s="4">
        <v>12209</v>
      </c>
      <c r="I665" s="4">
        <v>147</v>
      </c>
      <c r="J665" s="4">
        <v>3976</v>
      </c>
      <c r="K665" s="4">
        <v>5219</v>
      </c>
      <c r="L665" s="4">
        <v>4</v>
      </c>
      <c r="M665" s="4">
        <v>3818.9551820000001</v>
      </c>
      <c r="N665" s="4"/>
      <c r="O665" s="4"/>
      <c r="P665" s="4"/>
    </row>
    <row r="666" spans="1:16">
      <c r="A666" s="4" t="s">
        <v>960</v>
      </c>
      <c r="B666" s="4"/>
      <c r="C666" s="4" t="s">
        <v>38</v>
      </c>
      <c r="D666" s="4" t="s">
        <v>32</v>
      </c>
      <c r="E666" s="6" t="s">
        <v>958</v>
      </c>
      <c r="F666" s="4" t="s">
        <v>16</v>
      </c>
      <c r="G666" s="4" t="s">
        <v>17</v>
      </c>
      <c r="H666" s="4">
        <v>7447</v>
      </c>
      <c r="I666" s="4">
        <v>10</v>
      </c>
      <c r="J666" s="4">
        <v>4163</v>
      </c>
      <c r="K666" s="4">
        <v>5586</v>
      </c>
      <c r="L666" s="4">
        <v>19</v>
      </c>
      <c r="M666" s="4">
        <v>3311.9412459999999</v>
      </c>
      <c r="N666" s="4"/>
      <c r="O666" s="4"/>
      <c r="P666" s="4"/>
    </row>
    <row r="667" spans="1:16">
      <c r="A667" s="4" t="s">
        <v>961</v>
      </c>
      <c r="B667" s="4"/>
      <c r="C667" s="4" t="s">
        <v>38</v>
      </c>
      <c r="D667" s="4" t="s">
        <v>79</v>
      </c>
      <c r="E667" s="6" t="s">
        <v>958</v>
      </c>
      <c r="F667" s="4" t="s">
        <v>16</v>
      </c>
      <c r="G667" s="4" t="s">
        <v>23</v>
      </c>
      <c r="H667" s="4">
        <v>8545</v>
      </c>
      <c r="I667" s="4">
        <v>20</v>
      </c>
      <c r="J667" s="4">
        <v>3454</v>
      </c>
      <c r="K667" s="4">
        <v>5510</v>
      </c>
      <c r="L667" s="4">
        <v>2</v>
      </c>
      <c r="M667" s="4">
        <v>2181.2479490000001</v>
      </c>
      <c r="N667" s="4"/>
      <c r="O667" s="4"/>
      <c r="P667" s="4"/>
    </row>
    <row r="668" spans="1:16">
      <c r="A668" s="4" t="s">
        <v>962</v>
      </c>
      <c r="B668" s="4"/>
      <c r="C668" s="4" t="s">
        <v>19</v>
      </c>
      <c r="D668" s="4" t="s">
        <v>50</v>
      </c>
      <c r="E668" s="6" t="s">
        <v>958</v>
      </c>
      <c r="F668" s="4" t="s">
        <v>123</v>
      </c>
      <c r="G668" s="4" t="s">
        <v>23</v>
      </c>
      <c r="H668" s="4">
        <v>12319</v>
      </c>
      <c r="I668" s="4">
        <v>40</v>
      </c>
      <c r="J668" s="4">
        <v>7028</v>
      </c>
      <c r="K668" s="4">
        <v>10191</v>
      </c>
      <c r="L668" s="4">
        <v>7</v>
      </c>
      <c r="M668" s="4">
        <v>1668.0160000000001</v>
      </c>
      <c r="N668" s="4"/>
      <c r="O668" s="4"/>
      <c r="P668" s="4"/>
    </row>
    <row r="669" spans="1:16">
      <c r="A669" s="4" t="s">
        <v>963</v>
      </c>
      <c r="B669" s="4"/>
      <c r="C669" s="4" t="s">
        <v>13</v>
      </c>
      <c r="D669" s="4" t="s">
        <v>30</v>
      </c>
      <c r="E669" s="6" t="s">
        <v>958</v>
      </c>
      <c r="F669" s="4" t="s">
        <v>42</v>
      </c>
      <c r="G669" s="4" t="s">
        <v>23</v>
      </c>
      <c r="H669" s="4">
        <v>31359</v>
      </c>
      <c r="I669" s="4">
        <v>66</v>
      </c>
      <c r="J669" s="4">
        <v>18348</v>
      </c>
      <c r="K669" s="4">
        <v>25950</v>
      </c>
      <c r="L669" s="4">
        <v>24</v>
      </c>
      <c r="M669" s="4">
        <v>1623.614838</v>
      </c>
      <c r="N669" s="4"/>
      <c r="O669" s="4"/>
      <c r="P669" s="4"/>
    </row>
    <row r="670" spans="1:16">
      <c r="A670" s="4" t="s">
        <v>964</v>
      </c>
      <c r="B670" s="4"/>
      <c r="C670" s="4" t="s">
        <v>13</v>
      </c>
      <c r="D670" s="4" t="s">
        <v>25</v>
      </c>
      <c r="E670" s="6" t="s">
        <v>958</v>
      </c>
      <c r="F670" s="4" t="s">
        <v>42</v>
      </c>
      <c r="G670" s="4" t="s">
        <v>23</v>
      </c>
      <c r="H670" s="4">
        <v>15311</v>
      </c>
      <c r="I670" s="4">
        <v>10</v>
      </c>
      <c r="J670" s="4">
        <v>7757</v>
      </c>
      <c r="K670" s="4">
        <v>12630</v>
      </c>
      <c r="L670" s="4">
        <v>19</v>
      </c>
      <c r="M670" s="4">
        <v>1471.187144</v>
      </c>
      <c r="N670" s="4"/>
      <c r="O670" s="4"/>
      <c r="P670" s="4"/>
    </row>
    <row r="671" spans="1:16">
      <c r="A671" s="4" t="s">
        <v>965</v>
      </c>
      <c r="B671" s="4"/>
      <c r="C671" s="4" t="s">
        <v>19</v>
      </c>
      <c r="D671" s="4" t="s">
        <v>35</v>
      </c>
      <c r="E671" s="6" t="s">
        <v>966</v>
      </c>
      <c r="F671" s="4" t="s">
        <v>27</v>
      </c>
      <c r="G671" s="4" t="s">
        <v>23</v>
      </c>
      <c r="H671" s="4">
        <v>23488</v>
      </c>
      <c r="I671" s="4">
        <v>75</v>
      </c>
      <c r="J671" s="4">
        <v>4620</v>
      </c>
      <c r="K671" s="4">
        <v>22254</v>
      </c>
      <c r="L671" s="4">
        <v>9</v>
      </c>
      <c r="M671" s="4">
        <v>6667.727715</v>
      </c>
      <c r="N671" s="4"/>
      <c r="O671" s="4"/>
      <c r="P671" s="4"/>
    </row>
    <row r="672" spans="1:16">
      <c r="A672" s="4" t="s">
        <v>967</v>
      </c>
      <c r="B672" s="4"/>
      <c r="C672" s="4" t="s">
        <v>13</v>
      </c>
      <c r="D672" s="4" t="s">
        <v>73</v>
      </c>
      <c r="E672" s="6" t="s">
        <v>966</v>
      </c>
      <c r="F672" s="4" t="s">
        <v>16</v>
      </c>
      <c r="G672" s="4" t="s">
        <v>23</v>
      </c>
      <c r="H672" s="4">
        <v>11789</v>
      </c>
      <c r="I672" s="4">
        <v>20</v>
      </c>
      <c r="J672" s="4">
        <v>6187</v>
      </c>
      <c r="K672" s="4">
        <v>10028</v>
      </c>
      <c r="L672" s="4">
        <v>3</v>
      </c>
      <c r="M672" s="4">
        <v>6505.5264559999996</v>
      </c>
      <c r="N672" s="4"/>
      <c r="O672" s="4"/>
      <c r="P672" s="4"/>
    </row>
    <row r="673" spans="1:16">
      <c r="A673" s="4" t="s">
        <v>968</v>
      </c>
      <c r="B673" s="4"/>
      <c r="C673" s="4" t="s">
        <v>38</v>
      </c>
      <c r="D673" s="4" t="s">
        <v>35</v>
      </c>
      <c r="E673" s="6" t="s">
        <v>966</v>
      </c>
      <c r="F673" s="4" t="s">
        <v>16</v>
      </c>
      <c r="G673" s="4" t="s">
        <v>47</v>
      </c>
      <c r="H673" s="4">
        <v>16142</v>
      </c>
      <c r="I673" s="4">
        <v>30</v>
      </c>
      <c r="J673" s="4">
        <v>7064</v>
      </c>
      <c r="K673" s="4">
        <v>15433</v>
      </c>
      <c r="L673" s="4">
        <v>5</v>
      </c>
      <c r="M673" s="4">
        <v>2209.6509569999998</v>
      </c>
      <c r="N673" s="4"/>
      <c r="O673" s="4"/>
      <c r="P673" s="4"/>
    </row>
    <row r="674" spans="1:16">
      <c r="A674" s="4" t="s">
        <v>969</v>
      </c>
      <c r="B674" s="4"/>
      <c r="C674" s="4" t="s">
        <v>13</v>
      </c>
      <c r="D674" s="4" t="s">
        <v>35</v>
      </c>
      <c r="E674" s="6" t="s">
        <v>966</v>
      </c>
      <c r="F674" s="4" t="s">
        <v>42</v>
      </c>
      <c r="G674" s="4" t="s">
        <v>23</v>
      </c>
      <c r="H674" s="4">
        <v>37355</v>
      </c>
      <c r="I674" s="4">
        <v>145</v>
      </c>
      <c r="J674" s="4">
        <v>17138</v>
      </c>
      <c r="K674" s="4">
        <v>35689</v>
      </c>
      <c r="L674" s="4">
        <v>3</v>
      </c>
      <c r="M674" s="4">
        <v>1577.366086</v>
      </c>
      <c r="N674" s="4"/>
      <c r="O674" s="4"/>
      <c r="P674" s="4"/>
    </row>
    <row r="675" spans="1:16">
      <c r="A675" s="4" t="s">
        <v>970</v>
      </c>
      <c r="B675" s="4"/>
      <c r="C675" s="4" t="s">
        <v>29</v>
      </c>
      <c r="D675" s="4" t="s">
        <v>73</v>
      </c>
      <c r="E675" s="6" t="s">
        <v>966</v>
      </c>
      <c r="F675" s="4" t="s">
        <v>22</v>
      </c>
      <c r="G675" s="4" t="s">
        <v>23</v>
      </c>
      <c r="H675" s="4">
        <v>9404</v>
      </c>
      <c r="I675" s="4">
        <v>30</v>
      </c>
      <c r="J675" s="4">
        <v>4781</v>
      </c>
      <c r="K675" s="4">
        <v>7943</v>
      </c>
      <c r="L675" s="4">
        <v>4</v>
      </c>
      <c r="M675" s="4">
        <v>1345.3689999999999</v>
      </c>
      <c r="N675" s="4"/>
      <c r="O675" s="4"/>
      <c r="P675" s="4"/>
    </row>
    <row r="676" spans="1:16">
      <c r="A676" s="4" t="s">
        <v>971</v>
      </c>
      <c r="B676" s="4"/>
      <c r="C676" s="4" t="s">
        <v>13</v>
      </c>
      <c r="D676" s="4" t="s">
        <v>73</v>
      </c>
      <c r="E676" s="6" t="s">
        <v>972</v>
      </c>
      <c r="F676" s="4" t="s">
        <v>42</v>
      </c>
      <c r="G676" s="4" t="s">
        <v>23</v>
      </c>
      <c r="H676" s="4">
        <v>13642</v>
      </c>
      <c r="I676" s="4">
        <v>40</v>
      </c>
      <c r="J676" s="4">
        <v>9830</v>
      </c>
      <c r="K676" s="4">
        <v>11658</v>
      </c>
      <c r="L676" s="4">
        <v>3</v>
      </c>
      <c r="M676" s="4">
        <v>1731.2718480000001</v>
      </c>
      <c r="N676" s="4"/>
      <c r="O676" s="4"/>
      <c r="P676" s="4"/>
    </row>
    <row r="677" spans="1:16">
      <c r="A677" s="4" t="s">
        <v>973</v>
      </c>
      <c r="B677" s="4"/>
      <c r="C677" s="4" t="s">
        <v>19</v>
      </c>
      <c r="D677" s="4" t="s">
        <v>73</v>
      </c>
      <c r="E677" s="6" t="s">
        <v>974</v>
      </c>
      <c r="F677" s="4" t="s">
        <v>27</v>
      </c>
      <c r="G677" s="4" t="s">
        <v>23</v>
      </c>
      <c r="H677" s="4">
        <v>14693</v>
      </c>
      <c r="I677" s="4">
        <v>70</v>
      </c>
      <c r="J677" s="4">
        <v>6597</v>
      </c>
      <c r="K677" s="4">
        <v>13508</v>
      </c>
      <c r="L677" s="4">
        <v>4</v>
      </c>
      <c r="M677" s="4">
        <v>2047.3489239999999</v>
      </c>
      <c r="N677" s="4"/>
      <c r="O677" s="4"/>
      <c r="P677" s="4"/>
    </row>
    <row r="678" spans="1:16">
      <c r="A678" s="4" t="s">
        <v>975</v>
      </c>
      <c r="B678" s="4"/>
      <c r="C678" s="4" t="s">
        <v>13</v>
      </c>
      <c r="D678" s="4" t="s">
        <v>20</v>
      </c>
      <c r="E678" s="6" t="s">
        <v>976</v>
      </c>
      <c r="F678" s="4" t="s">
        <v>16</v>
      </c>
      <c r="G678" s="4" t="s">
        <v>23</v>
      </c>
      <c r="H678" s="4">
        <v>9357</v>
      </c>
      <c r="I678" s="4">
        <v>60</v>
      </c>
      <c r="J678" s="4">
        <v>1754</v>
      </c>
      <c r="K678" s="4">
        <v>8343</v>
      </c>
      <c r="L678" s="4">
        <v>10</v>
      </c>
      <c r="M678" s="4">
        <v>6559.4777560000002</v>
      </c>
      <c r="N678" s="4"/>
      <c r="O678" s="4"/>
      <c r="P678" s="4"/>
    </row>
    <row r="679" spans="1:16">
      <c r="A679" s="4" t="s">
        <v>977</v>
      </c>
      <c r="B679" s="4"/>
      <c r="C679" s="4" t="s">
        <v>13</v>
      </c>
      <c r="D679" s="4" t="s">
        <v>73</v>
      </c>
      <c r="E679" s="6" t="s">
        <v>978</v>
      </c>
      <c r="F679" s="4" t="s">
        <v>16</v>
      </c>
      <c r="G679" s="4" t="s">
        <v>47</v>
      </c>
      <c r="H679" s="4">
        <v>20459</v>
      </c>
      <c r="I679" s="4">
        <v>40</v>
      </c>
      <c r="J679" s="4">
        <v>12668</v>
      </c>
      <c r="K679" s="4">
        <v>18613</v>
      </c>
      <c r="L679" s="4">
        <v>4</v>
      </c>
      <c r="M679" s="4">
        <v>1842.6065129999999</v>
      </c>
      <c r="N679" s="4"/>
      <c r="O679" s="4"/>
      <c r="P679" s="4"/>
    </row>
    <row r="680" spans="1:16">
      <c r="A680" s="4" t="s">
        <v>979</v>
      </c>
      <c r="B680" s="4"/>
      <c r="C680" s="4" t="s">
        <v>19</v>
      </c>
      <c r="D680" s="4" t="s">
        <v>14</v>
      </c>
      <c r="E680" s="6" t="s">
        <v>980</v>
      </c>
      <c r="F680" s="4" t="s">
        <v>16</v>
      </c>
      <c r="G680" s="4" t="s">
        <v>23</v>
      </c>
      <c r="H680" s="4">
        <v>17382</v>
      </c>
      <c r="I680" s="4">
        <v>100</v>
      </c>
      <c r="J680" s="4">
        <v>7411</v>
      </c>
      <c r="K680" s="4">
        <v>16576</v>
      </c>
      <c r="L680" s="4">
        <v>8</v>
      </c>
      <c r="M680" s="4">
        <v>5797.2199769999997</v>
      </c>
      <c r="N680" s="4"/>
      <c r="O680" s="4"/>
      <c r="P680" s="4"/>
    </row>
    <row r="681" spans="1:16">
      <c r="A681" s="4" t="s">
        <v>981</v>
      </c>
      <c r="B681" s="4"/>
      <c r="C681" s="4" t="s">
        <v>13</v>
      </c>
      <c r="D681" s="4" t="s">
        <v>79</v>
      </c>
      <c r="E681" s="6" t="s">
        <v>982</v>
      </c>
      <c r="F681" s="4" t="s">
        <v>27</v>
      </c>
      <c r="G681" s="4" t="s">
        <v>23</v>
      </c>
      <c r="H681" s="4">
        <v>13466</v>
      </c>
      <c r="I681" s="4">
        <v>150</v>
      </c>
      <c r="J681" s="4">
        <v>8684</v>
      </c>
      <c r="K681" s="4">
        <v>11766</v>
      </c>
      <c r="L681" s="4">
        <v>1</v>
      </c>
      <c r="M681" s="4">
        <v>1527.1762739999999</v>
      </c>
      <c r="N681" s="4"/>
      <c r="O681" s="4"/>
      <c r="P681" s="4"/>
    </row>
    <row r="682" spans="1:16">
      <c r="A682" s="4" t="s">
        <v>983</v>
      </c>
      <c r="B682" s="4"/>
      <c r="C682" s="4" t="s">
        <v>38</v>
      </c>
      <c r="D682" s="4" t="s">
        <v>126</v>
      </c>
      <c r="E682" s="6" t="s">
        <v>984</v>
      </c>
      <c r="F682" s="4" t="s">
        <v>46</v>
      </c>
      <c r="G682" s="4" t="s">
        <v>23</v>
      </c>
      <c r="H682" s="4">
        <v>23410</v>
      </c>
      <c r="I682" s="4">
        <v>66</v>
      </c>
      <c r="J682" s="4">
        <v>13626</v>
      </c>
      <c r="K682" s="4">
        <v>22109</v>
      </c>
      <c r="L682" s="4">
        <v>6</v>
      </c>
      <c r="M682" s="4">
        <v>1930.180523</v>
      </c>
      <c r="N682" s="4"/>
      <c r="O682" s="4"/>
      <c r="P682" s="4"/>
    </row>
    <row r="683" spans="1:16">
      <c r="A683" s="4" t="s">
        <v>985</v>
      </c>
      <c r="B683" s="4"/>
      <c r="C683" s="4" t="s">
        <v>13</v>
      </c>
      <c r="D683" s="4" t="s">
        <v>30</v>
      </c>
      <c r="E683" s="6" t="s">
        <v>984</v>
      </c>
      <c r="F683" s="4" t="s">
        <v>22</v>
      </c>
      <c r="G683" s="4" t="s">
        <v>23</v>
      </c>
      <c r="H683" s="4">
        <v>13713</v>
      </c>
      <c r="I683" s="4">
        <v>151</v>
      </c>
      <c r="J683" s="4">
        <v>8339</v>
      </c>
      <c r="K683" s="4">
        <v>13051</v>
      </c>
      <c r="L683" s="4">
        <v>5</v>
      </c>
      <c r="M683" s="4">
        <v>1490.0061969999999</v>
      </c>
      <c r="N683" s="4"/>
      <c r="O683" s="4"/>
      <c r="P683" s="4"/>
    </row>
    <row r="684" spans="1:16">
      <c r="A684" s="4" t="s">
        <v>986</v>
      </c>
      <c r="B684" s="4"/>
      <c r="C684" s="4" t="s">
        <v>13</v>
      </c>
      <c r="D684" s="4" t="s">
        <v>14</v>
      </c>
      <c r="E684" s="6" t="s">
        <v>987</v>
      </c>
      <c r="F684" s="4" t="s">
        <v>22</v>
      </c>
      <c r="G684" s="4" t="s">
        <v>23</v>
      </c>
      <c r="H684" s="4">
        <v>10565</v>
      </c>
      <c r="I684" s="4">
        <v>66</v>
      </c>
      <c r="J684" s="4">
        <v>6248</v>
      </c>
      <c r="K684" s="4">
        <v>10141</v>
      </c>
      <c r="L684" s="4">
        <v>9</v>
      </c>
      <c r="M684" s="4">
        <v>6236.1130940000003</v>
      </c>
      <c r="N684" s="4"/>
      <c r="O684" s="4"/>
      <c r="P684" s="4"/>
    </row>
    <row r="685" spans="1:16">
      <c r="A685" s="4" t="s">
        <v>988</v>
      </c>
      <c r="B685" s="4"/>
      <c r="C685" s="4" t="s">
        <v>19</v>
      </c>
      <c r="D685" s="4" t="s">
        <v>32</v>
      </c>
      <c r="E685" s="6" t="s">
        <v>989</v>
      </c>
      <c r="F685" s="4" t="s">
        <v>27</v>
      </c>
      <c r="G685" s="4" t="s">
        <v>23</v>
      </c>
      <c r="H685" s="4">
        <v>888037</v>
      </c>
      <c r="I685" s="4">
        <v>2841</v>
      </c>
      <c r="J685" s="4">
        <v>370429</v>
      </c>
      <c r="K685" s="4">
        <v>820340</v>
      </c>
      <c r="L685" s="4">
        <v>42</v>
      </c>
      <c r="M685" s="4">
        <v>8134.3505240000004</v>
      </c>
      <c r="N685" s="4"/>
      <c r="O685" s="4"/>
      <c r="P685" s="4"/>
    </row>
    <row r="686" spans="1:16">
      <c r="A686" s="4" t="s">
        <v>990</v>
      </c>
      <c r="B686" s="4"/>
      <c r="C686" s="4" t="s">
        <v>13</v>
      </c>
      <c r="D686" s="4" t="s">
        <v>32</v>
      </c>
      <c r="E686" s="6" t="s">
        <v>989</v>
      </c>
      <c r="F686" s="4" t="s">
        <v>27</v>
      </c>
      <c r="G686" s="4" t="s">
        <v>23</v>
      </c>
      <c r="H686" s="4">
        <v>1767940</v>
      </c>
      <c r="I686" s="4">
        <v>4852</v>
      </c>
      <c r="J686" s="4">
        <v>881525</v>
      </c>
      <c r="K686" s="4">
        <v>1550866</v>
      </c>
      <c r="L686" s="4">
        <v>78</v>
      </c>
      <c r="M686" s="4">
        <v>7511.656191</v>
      </c>
      <c r="N686" s="4"/>
      <c r="O686" s="4"/>
      <c r="P686" s="4"/>
    </row>
    <row r="687" spans="1:16">
      <c r="A687" s="4" t="s">
        <v>991</v>
      </c>
      <c r="B687" s="4"/>
      <c r="C687" s="4" t="s">
        <v>19</v>
      </c>
      <c r="D687" s="4" t="s">
        <v>73</v>
      </c>
      <c r="E687" s="6" t="s">
        <v>989</v>
      </c>
      <c r="F687" s="4" t="s">
        <v>27</v>
      </c>
      <c r="G687" s="4" t="s">
        <v>23</v>
      </c>
      <c r="H687" s="4">
        <v>1221746</v>
      </c>
      <c r="I687" s="4">
        <v>3874</v>
      </c>
      <c r="J687" s="4">
        <v>512107</v>
      </c>
      <c r="K687" s="4">
        <v>1088748</v>
      </c>
      <c r="L687" s="4">
        <v>19</v>
      </c>
      <c r="M687" s="4">
        <v>7483.8871870000003</v>
      </c>
      <c r="N687" s="4"/>
      <c r="O687" s="4"/>
      <c r="P687" s="4"/>
    </row>
    <row r="688" spans="1:16">
      <c r="A688" s="4" t="s">
        <v>992</v>
      </c>
      <c r="B688" s="4"/>
      <c r="C688" s="4" t="s">
        <v>13</v>
      </c>
      <c r="D688" s="4" t="s">
        <v>32</v>
      </c>
      <c r="E688" s="6" t="s">
        <v>989</v>
      </c>
      <c r="F688" s="4" t="s">
        <v>27</v>
      </c>
      <c r="G688" s="4" t="s">
        <v>23</v>
      </c>
      <c r="H688" s="4">
        <v>446774</v>
      </c>
      <c r="I688" s="4">
        <v>1245</v>
      </c>
      <c r="J688" s="4">
        <v>163786</v>
      </c>
      <c r="K688" s="4">
        <v>374116</v>
      </c>
      <c r="L688" s="4">
        <v>12</v>
      </c>
      <c r="M688" s="4">
        <v>7248.2316119999996</v>
      </c>
      <c r="N688" s="4"/>
      <c r="O688" s="4"/>
      <c r="P688" s="4"/>
    </row>
    <row r="689" spans="1:16">
      <c r="A689" s="4" t="s">
        <v>993</v>
      </c>
      <c r="B689" s="4"/>
      <c r="C689" s="4" t="s">
        <v>19</v>
      </c>
      <c r="D689" s="4" t="s">
        <v>41</v>
      </c>
      <c r="E689" s="6" t="s">
        <v>989</v>
      </c>
      <c r="F689" s="4" t="s">
        <v>27</v>
      </c>
      <c r="G689" s="4" t="s">
        <v>23</v>
      </c>
      <c r="H689" s="4">
        <v>120603</v>
      </c>
      <c r="I689" s="4">
        <v>298</v>
      </c>
      <c r="J689" s="4">
        <v>47405</v>
      </c>
      <c r="K689" s="4">
        <v>100881</v>
      </c>
      <c r="L689" s="4">
        <v>10</v>
      </c>
      <c r="M689" s="4">
        <v>6633.5326349999996</v>
      </c>
      <c r="N689" s="4"/>
      <c r="O689" s="4"/>
      <c r="P689" s="4"/>
    </row>
    <row r="690" spans="1:16">
      <c r="A690" s="4" t="s">
        <v>994</v>
      </c>
      <c r="B690" s="4"/>
      <c r="C690" s="4" t="s">
        <v>13</v>
      </c>
      <c r="D690" s="4" t="s">
        <v>30</v>
      </c>
      <c r="E690" s="6" t="s">
        <v>989</v>
      </c>
      <c r="F690" s="4" t="s">
        <v>27</v>
      </c>
      <c r="G690" s="4" t="s">
        <v>23</v>
      </c>
      <c r="H690" s="4">
        <v>310255</v>
      </c>
      <c r="I690" s="4">
        <v>970</v>
      </c>
      <c r="J690" s="4">
        <v>105054</v>
      </c>
      <c r="K690" s="4">
        <v>260998</v>
      </c>
      <c r="L690" s="4">
        <v>14</v>
      </c>
      <c r="M690" s="4">
        <v>6057.8567220000004</v>
      </c>
      <c r="N690" s="4"/>
      <c r="O690" s="4"/>
      <c r="P690" s="4"/>
    </row>
    <row r="691" spans="1:16">
      <c r="A691" s="4" t="s">
        <v>995</v>
      </c>
      <c r="B691" s="4"/>
      <c r="C691" s="4" t="s">
        <v>29</v>
      </c>
      <c r="D691" s="4" t="s">
        <v>179</v>
      </c>
      <c r="E691" s="6" t="s">
        <v>989</v>
      </c>
      <c r="F691" s="4" t="s">
        <v>27</v>
      </c>
      <c r="G691" s="4" t="s">
        <v>23</v>
      </c>
      <c r="H691" s="4">
        <v>818919</v>
      </c>
      <c r="I691" s="4">
        <v>1987</v>
      </c>
      <c r="J691" s="4">
        <v>395852</v>
      </c>
      <c r="K691" s="4">
        <v>699064</v>
      </c>
      <c r="L691" s="4">
        <v>22</v>
      </c>
      <c r="M691" s="4">
        <v>6012.1024649999999</v>
      </c>
      <c r="N691" s="4"/>
      <c r="O691" s="4"/>
      <c r="P691" s="4"/>
    </row>
    <row r="692" spans="1:16">
      <c r="A692" s="4" t="s">
        <v>996</v>
      </c>
      <c r="B692" s="4"/>
      <c r="C692" s="4" t="s">
        <v>13</v>
      </c>
      <c r="D692" s="4" t="s">
        <v>73</v>
      </c>
      <c r="E692" s="6" t="s">
        <v>989</v>
      </c>
      <c r="F692" s="4" t="s">
        <v>16</v>
      </c>
      <c r="G692" s="4" t="s">
        <v>23</v>
      </c>
      <c r="H692" s="4">
        <v>760502</v>
      </c>
      <c r="I692" s="4">
        <v>2140</v>
      </c>
      <c r="J692" s="4">
        <v>326721</v>
      </c>
      <c r="K692" s="4">
        <v>700814</v>
      </c>
      <c r="L692" s="4">
        <v>17</v>
      </c>
      <c r="M692" s="4">
        <v>5179.0415320000002</v>
      </c>
      <c r="N692" s="4"/>
      <c r="O692" s="4"/>
      <c r="P692" s="4"/>
    </row>
    <row r="693" spans="1:16">
      <c r="A693" s="4" t="s">
        <v>997</v>
      </c>
      <c r="B693" s="4"/>
      <c r="C693" s="4" t="s">
        <v>38</v>
      </c>
      <c r="D693" s="4" t="s">
        <v>50</v>
      </c>
      <c r="E693" s="6" t="s">
        <v>989</v>
      </c>
      <c r="F693" s="4" t="s">
        <v>16</v>
      </c>
      <c r="G693" s="4" t="s">
        <v>23</v>
      </c>
      <c r="H693" s="4">
        <v>571090</v>
      </c>
      <c r="I693" s="4">
        <v>1541</v>
      </c>
      <c r="J693" s="4">
        <v>246243</v>
      </c>
      <c r="K693" s="4">
        <v>532325</v>
      </c>
      <c r="L693" s="4">
        <v>11</v>
      </c>
      <c r="M693" s="4">
        <v>4733.6187829999999</v>
      </c>
      <c r="N693" s="4"/>
      <c r="O693" s="4"/>
      <c r="P693" s="4"/>
    </row>
    <row r="694" spans="1:16">
      <c r="A694" s="4" t="s">
        <v>998</v>
      </c>
      <c r="B694" s="4"/>
      <c r="C694" s="4" t="s">
        <v>19</v>
      </c>
      <c r="D694" s="4" t="s">
        <v>32</v>
      </c>
      <c r="E694" s="6" t="s">
        <v>989</v>
      </c>
      <c r="F694" s="4" t="s">
        <v>16</v>
      </c>
      <c r="G694" s="4" t="s">
        <v>17</v>
      </c>
      <c r="H694" s="4">
        <v>7584</v>
      </c>
      <c r="I694" s="4">
        <v>40</v>
      </c>
      <c r="J694" s="4">
        <v>3093</v>
      </c>
      <c r="K694" s="4">
        <v>6897</v>
      </c>
      <c r="L694" s="4">
        <v>2</v>
      </c>
      <c r="M694" s="4">
        <v>4467.0807580000001</v>
      </c>
      <c r="N694" s="4"/>
      <c r="O694" s="4"/>
      <c r="P694" s="4"/>
    </row>
    <row r="695" spans="1:16">
      <c r="A695" s="4" t="s">
        <v>999</v>
      </c>
      <c r="B695" s="4"/>
      <c r="C695" s="4" t="s">
        <v>13</v>
      </c>
      <c r="D695" s="4" t="s">
        <v>20</v>
      </c>
      <c r="E695" s="6" t="s">
        <v>989</v>
      </c>
      <c r="F695" s="4" t="s">
        <v>16</v>
      </c>
      <c r="G695" s="4" t="s">
        <v>47</v>
      </c>
      <c r="H695" s="4">
        <v>84460</v>
      </c>
      <c r="I695" s="4">
        <v>209</v>
      </c>
      <c r="J695" s="4">
        <v>13169</v>
      </c>
      <c r="K695" s="4">
        <v>26688</v>
      </c>
      <c r="L695" s="4">
        <v>1</v>
      </c>
      <c r="M695" s="4">
        <v>4279.230955</v>
      </c>
      <c r="N695" s="4"/>
      <c r="O695" s="4"/>
      <c r="P695" s="4"/>
    </row>
    <row r="696" spans="1:16">
      <c r="A696" s="4" t="s">
        <v>1000</v>
      </c>
      <c r="B696" s="4"/>
      <c r="C696" s="4" t="s">
        <v>38</v>
      </c>
      <c r="D696" s="4" t="s">
        <v>210</v>
      </c>
      <c r="E696" s="6" t="s">
        <v>989</v>
      </c>
      <c r="F696" s="4" t="s">
        <v>16</v>
      </c>
      <c r="G696" s="4" t="s">
        <v>23</v>
      </c>
      <c r="H696" s="4">
        <v>90123</v>
      </c>
      <c r="I696" s="4">
        <v>60</v>
      </c>
      <c r="J696" s="4">
        <v>33421</v>
      </c>
      <c r="K696" s="4">
        <v>66729</v>
      </c>
      <c r="L696" s="4">
        <v>9</v>
      </c>
      <c r="M696" s="4">
        <v>3433.9142870000001</v>
      </c>
      <c r="N696" s="4"/>
      <c r="O696" s="4"/>
      <c r="P696" s="4"/>
    </row>
    <row r="697" spans="1:16">
      <c r="A697" s="4" t="s">
        <v>1001</v>
      </c>
      <c r="B697" s="4"/>
      <c r="C697" s="4" t="s">
        <v>13</v>
      </c>
      <c r="D697" s="4" t="s">
        <v>73</v>
      </c>
      <c r="E697" s="6" t="s">
        <v>989</v>
      </c>
      <c r="F697" s="4" t="s">
        <v>16</v>
      </c>
      <c r="G697" s="4" t="s">
        <v>23</v>
      </c>
      <c r="H697" s="4">
        <v>1116343</v>
      </c>
      <c r="I697" s="4">
        <v>3104</v>
      </c>
      <c r="J697" s="4">
        <v>550519</v>
      </c>
      <c r="K697" s="4">
        <v>977978</v>
      </c>
      <c r="L697" s="4">
        <v>9</v>
      </c>
      <c r="M697" s="4">
        <v>2494.217596</v>
      </c>
      <c r="N697" s="4"/>
      <c r="O697" s="4"/>
      <c r="P697" s="4"/>
    </row>
    <row r="698" spans="1:16">
      <c r="A698" s="4" t="s">
        <v>1002</v>
      </c>
      <c r="B698" s="4"/>
      <c r="C698" s="4" t="s">
        <v>13</v>
      </c>
      <c r="D698" s="4" t="s">
        <v>269</v>
      </c>
      <c r="E698" s="6" t="s">
        <v>989</v>
      </c>
      <c r="F698" s="4" t="s">
        <v>16</v>
      </c>
      <c r="G698" s="4" t="s">
        <v>23</v>
      </c>
      <c r="H698" s="4">
        <v>276716</v>
      </c>
      <c r="I698" s="4">
        <v>799</v>
      </c>
      <c r="J698" s="4">
        <v>114927</v>
      </c>
      <c r="K698" s="4">
        <v>255481</v>
      </c>
      <c r="L698" s="4">
        <v>49</v>
      </c>
      <c r="M698" s="4">
        <v>2276.2774709999999</v>
      </c>
      <c r="N698" s="4"/>
      <c r="O698" s="4"/>
      <c r="P698" s="4"/>
    </row>
    <row r="699" spans="1:16">
      <c r="A699" s="4" t="s">
        <v>1003</v>
      </c>
      <c r="B699" s="4"/>
      <c r="C699" s="4" t="s">
        <v>19</v>
      </c>
      <c r="D699" s="4" t="s">
        <v>20</v>
      </c>
      <c r="E699" s="6" t="s">
        <v>989</v>
      </c>
      <c r="F699" s="4" t="s">
        <v>16</v>
      </c>
      <c r="G699" s="4" t="s">
        <v>17</v>
      </c>
      <c r="H699" s="4">
        <v>17049</v>
      </c>
      <c r="I699" s="4">
        <v>84</v>
      </c>
      <c r="J699" s="4">
        <v>191</v>
      </c>
      <c r="K699" s="4">
        <v>15564</v>
      </c>
      <c r="L699" s="4">
        <v>15</v>
      </c>
      <c r="M699" s="4">
        <v>2144.489587</v>
      </c>
      <c r="N699" s="4"/>
      <c r="O699" s="4"/>
      <c r="P699" s="4"/>
    </row>
    <row r="700" spans="1:16">
      <c r="A700" s="4" t="s">
        <v>1004</v>
      </c>
      <c r="B700" s="4"/>
      <c r="C700" s="4" t="s">
        <v>19</v>
      </c>
      <c r="D700" s="4" t="s">
        <v>14</v>
      </c>
      <c r="E700" s="6" t="s">
        <v>989</v>
      </c>
      <c r="F700" s="4" t="s">
        <v>16</v>
      </c>
      <c r="G700" s="4" t="s">
        <v>47</v>
      </c>
      <c r="H700" s="4">
        <v>74164</v>
      </c>
      <c r="I700" s="4">
        <v>241</v>
      </c>
      <c r="J700" s="4">
        <v>25104</v>
      </c>
      <c r="K700" s="4">
        <v>61242</v>
      </c>
      <c r="L700" s="4">
        <v>19</v>
      </c>
      <c r="M700" s="4">
        <v>1902.3014430000001</v>
      </c>
      <c r="N700" s="4"/>
      <c r="O700" s="4"/>
      <c r="P700" s="4"/>
    </row>
    <row r="701" spans="1:16">
      <c r="A701" s="4" t="s">
        <v>1005</v>
      </c>
      <c r="B701" s="4"/>
      <c r="C701" s="4" t="s">
        <v>13</v>
      </c>
      <c r="D701" s="4" t="s">
        <v>32</v>
      </c>
      <c r="E701" s="6" t="s">
        <v>989</v>
      </c>
      <c r="F701" s="4" t="s">
        <v>16</v>
      </c>
      <c r="G701" s="4" t="s">
        <v>23</v>
      </c>
      <c r="H701" s="4">
        <v>37227</v>
      </c>
      <c r="I701" s="4">
        <v>130</v>
      </c>
      <c r="J701" s="4">
        <v>13542</v>
      </c>
      <c r="K701" s="4">
        <v>32456</v>
      </c>
      <c r="L701" s="4">
        <v>4</v>
      </c>
      <c r="M701" s="4">
        <v>1901.094691</v>
      </c>
      <c r="N701" s="4"/>
      <c r="O701" s="4"/>
      <c r="P701" s="4"/>
    </row>
    <row r="702" spans="1:16">
      <c r="A702" s="4" t="s">
        <v>1006</v>
      </c>
      <c r="B702" s="4"/>
      <c r="C702" s="4" t="s">
        <v>38</v>
      </c>
      <c r="D702" s="4" t="s">
        <v>14</v>
      </c>
      <c r="E702" s="6" t="s">
        <v>989</v>
      </c>
      <c r="F702" s="4" t="s">
        <v>16</v>
      </c>
      <c r="G702" s="4" t="s">
        <v>23</v>
      </c>
      <c r="H702" s="4">
        <v>556152</v>
      </c>
      <c r="I702" s="4">
        <v>1867</v>
      </c>
      <c r="J702" s="4">
        <v>221833</v>
      </c>
      <c r="K702" s="4">
        <v>480882</v>
      </c>
      <c r="L702" s="4">
        <v>7</v>
      </c>
      <c r="M702" s="4">
        <v>1818.100044</v>
      </c>
      <c r="N702" s="4"/>
      <c r="O702" s="4"/>
      <c r="P702" s="4"/>
    </row>
    <row r="703" spans="1:16">
      <c r="A703" s="4" t="s">
        <v>1007</v>
      </c>
      <c r="B703" s="4"/>
      <c r="C703" s="4" t="s">
        <v>29</v>
      </c>
      <c r="D703" s="4" t="s">
        <v>32</v>
      </c>
      <c r="E703" s="6" t="s">
        <v>989</v>
      </c>
      <c r="F703" s="4" t="s">
        <v>314</v>
      </c>
      <c r="G703" s="4" t="s">
        <v>17</v>
      </c>
      <c r="H703" s="4">
        <v>598460</v>
      </c>
      <c r="I703" s="4">
        <v>1654</v>
      </c>
      <c r="J703" s="4">
        <v>201153</v>
      </c>
      <c r="K703" s="4">
        <v>557263</v>
      </c>
      <c r="L703" s="4">
        <v>13</v>
      </c>
      <c r="M703" s="4">
        <v>1689.7445070000001</v>
      </c>
      <c r="N703" s="4"/>
      <c r="O703" s="4"/>
      <c r="P703" s="4"/>
    </row>
    <row r="704" spans="1:16">
      <c r="A704" s="4" t="s">
        <v>1008</v>
      </c>
      <c r="B704" s="4"/>
      <c r="C704" s="4" t="s">
        <v>13</v>
      </c>
      <c r="D704" s="4" t="s">
        <v>32</v>
      </c>
      <c r="E704" s="6" t="s">
        <v>989</v>
      </c>
      <c r="F704" s="4" t="s">
        <v>42</v>
      </c>
      <c r="G704" s="4" t="s">
        <v>23</v>
      </c>
      <c r="H704" s="4">
        <v>421110</v>
      </c>
      <c r="I704" s="4">
        <v>984</v>
      </c>
      <c r="J704" s="4">
        <v>212140</v>
      </c>
      <c r="K704" s="4">
        <v>389474</v>
      </c>
      <c r="L704" s="4">
        <v>4</v>
      </c>
      <c r="M704" s="4">
        <v>1635.920216</v>
      </c>
      <c r="N704" s="4"/>
      <c r="O704" s="4"/>
      <c r="P704" s="4"/>
    </row>
    <row r="705" spans="1:16">
      <c r="A705" s="4" t="s">
        <v>1009</v>
      </c>
      <c r="B705" s="4"/>
      <c r="C705" s="4" t="s">
        <v>29</v>
      </c>
      <c r="D705" s="4" t="s">
        <v>41</v>
      </c>
      <c r="E705" s="6" t="s">
        <v>989</v>
      </c>
      <c r="F705" s="4" t="s">
        <v>42</v>
      </c>
      <c r="G705" s="4" t="s">
        <v>47</v>
      </c>
      <c r="H705" s="4">
        <v>59296</v>
      </c>
      <c r="I705" s="4">
        <v>170</v>
      </c>
      <c r="J705" s="4">
        <v>25482</v>
      </c>
      <c r="K705" s="4">
        <v>54149</v>
      </c>
      <c r="L705" s="4">
        <v>4</v>
      </c>
      <c r="M705" s="4">
        <v>1568.7152590000001</v>
      </c>
      <c r="N705" s="4"/>
      <c r="O705" s="4"/>
      <c r="P705" s="4"/>
    </row>
    <row r="706" spans="1:16">
      <c r="A706" s="4" t="s">
        <v>1010</v>
      </c>
      <c r="B706" s="4"/>
      <c r="C706" s="4" t="s">
        <v>38</v>
      </c>
      <c r="D706" s="4" t="s">
        <v>394</v>
      </c>
      <c r="E706" s="6" t="s">
        <v>989</v>
      </c>
      <c r="F706" s="4" t="s">
        <v>22</v>
      </c>
      <c r="G706" s="4" t="s">
        <v>47</v>
      </c>
      <c r="H706" s="4">
        <v>307888</v>
      </c>
      <c r="I706" s="4">
        <v>863</v>
      </c>
      <c r="J706" s="4">
        <v>134959</v>
      </c>
      <c r="K706" s="4">
        <v>274790</v>
      </c>
      <c r="L706" s="4">
        <v>11</v>
      </c>
      <c r="M706" s="4">
        <v>1559.643865</v>
      </c>
      <c r="N706" s="4"/>
      <c r="O706" s="4"/>
      <c r="P706" s="4"/>
    </row>
    <row r="707" spans="1:16">
      <c r="A707" s="4" t="s">
        <v>1011</v>
      </c>
      <c r="B707" s="4"/>
      <c r="C707" s="4" t="s">
        <v>19</v>
      </c>
      <c r="D707" s="4" t="s">
        <v>20</v>
      </c>
      <c r="E707" s="6" t="s">
        <v>989</v>
      </c>
      <c r="F707" s="4" t="s">
        <v>22</v>
      </c>
      <c r="G707" s="4" t="s">
        <v>23</v>
      </c>
      <c r="H707" s="4">
        <v>85965</v>
      </c>
      <c r="I707" s="4">
        <v>233</v>
      </c>
      <c r="J707" s="4">
        <v>33865</v>
      </c>
      <c r="K707" s="4">
        <v>78662</v>
      </c>
      <c r="L707" s="4">
        <v>3</v>
      </c>
      <c r="M707" s="4">
        <v>1555.5348120000001</v>
      </c>
      <c r="N707" s="4"/>
      <c r="O707" s="4"/>
      <c r="P707" s="4"/>
    </row>
    <row r="708" spans="1:16">
      <c r="A708" s="4" t="s">
        <v>1012</v>
      </c>
      <c r="B708" s="4"/>
      <c r="C708" s="4" t="s">
        <v>29</v>
      </c>
      <c r="D708" s="4" t="s">
        <v>50</v>
      </c>
      <c r="E708" s="6" t="s">
        <v>989</v>
      </c>
      <c r="F708" s="4" t="s">
        <v>22</v>
      </c>
      <c r="G708" s="4" t="s">
        <v>23</v>
      </c>
      <c r="H708" s="4">
        <v>335664</v>
      </c>
      <c r="I708" s="4">
        <v>852</v>
      </c>
      <c r="J708" s="4">
        <v>148742</v>
      </c>
      <c r="K708" s="4">
        <v>313071</v>
      </c>
      <c r="L708" s="4">
        <v>25</v>
      </c>
      <c r="M708" s="4">
        <v>1542.5002159999999</v>
      </c>
      <c r="N708" s="4"/>
      <c r="O708" s="4"/>
      <c r="P708" s="4"/>
    </row>
    <row r="709" spans="1:16">
      <c r="A709" s="4" t="s">
        <v>1013</v>
      </c>
      <c r="B709" s="4"/>
      <c r="C709" s="4" t="s">
        <v>29</v>
      </c>
      <c r="D709" s="4" t="s">
        <v>269</v>
      </c>
      <c r="E709" s="6" t="s">
        <v>989</v>
      </c>
      <c r="F709" s="4" t="s">
        <v>159</v>
      </c>
      <c r="G709" s="4" t="s">
        <v>23</v>
      </c>
      <c r="H709" s="4">
        <v>74516</v>
      </c>
      <c r="I709" s="4">
        <v>200</v>
      </c>
      <c r="J709" s="4">
        <v>23985</v>
      </c>
      <c r="K709" s="4">
        <v>63853</v>
      </c>
      <c r="L709" s="4">
        <v>24</v>
      </c>
      <c r="M709" s="4">
        <v>1523.783909</v>
      </c>
      <c r="N709" s="4"/>
      <c r="O709" s="4"/>
      <c r="P709" s="4"/>
    </row>
    <row r="710" spans="1:16">
      <c r="A710" s="4" t="s">
        <v>1014</v>
      </c>
      <c r="B710" s="4"/>
      <c r="C710" s="4" t="s">
        <v>38</v>
      </c>
      <c r="D710" s="4" t="s">
        <v>50</v>
      </c>
      <c r="E710" s="6" t="s">
        <v>989</v>
      </c>
      <c r="F710" s="4" t="s">
        <v>52</v>
      </c>
      <c r="G710" s="4" t="s">
        <v>23</v>
      </c>
      <c r="H710" s="4">
        <v>263752</v>
      </c>
      <c r="I710" s="4">
        <v>702</v>
      </c>
      <c r="J710" s="4">
        <v>127042</v>
      </c>
      <c r="K710" s="4">
        <v>225121</v>
      </c>
      <c r="L710" s="4">
        <v>4</v>
      </c>
      <c r="M710" s="4">
        <v>1465.5147099999999</v>
      </c>
      <c r="N710" s="4"/>
      <c r="O710" s="4"/>
      <c r="P710" s="4"/>
    </row>
    <row r="711" spans="1:16">
      <c r="A711" s="4" t="s">
        <v>1015</v>
      </c>
      <c r="B711" s="4"/>
      <c r="C711" s="4" t="s">
        <v>38</v>
      </c>
      <c r="D711" s="4" t="s">
        <v>394</v>
      </c>
      <c r="E711" s="6" t="s">
        <v>989</v>
      </c>
      <c r="F711" s="4" t="s">
        <v>54</v>
      </c>
      <c r="G711" s="4" t="s">
        <v>23</v>
      </c>
      <c r="H711" s="4">
        <v>507889</v>
      </c>
      <c r="I711" s="4">
        <v>823</v>
      </c>
      <c r="J711" s="4">
        <v>176329</v>
      </c>
      <c r="K711" s="4">
        <v>450103</v>
      </c>
      <c r="L711" s="4">
        <v>78</v>
      </c>
      <c r="M711" s="4">
        <v>1440.7453620000001</v>
      </c>
      <c r="N711" s="4"/>
      <c r="O711" s="4"/>
      <c r="P711" s="4"/>
    </row>
    <row r="712" spans="1:16">
      <c r="A712" s="4" t="s">
        <v>1016</v>
      </c>
      <c r="B712" s="4"/>
      <c r="C712" s="4" t="s">
        <v>19</v>
      </c>
      <c r="D712" s="4" t="s">
        <v>79</v>
      </c>
      <c r="E712" s="6" t="s">
        <v>1017</v>
      </c>
      <c r="F712" s="4" t="s">
        <v>16</v>
      </c>
      <c r="G712" s="4" t="s">
        <v>23</v>
      </c>
      <c r="H712" s="4">
        <v>61474</v>
      </c>
      <c r="I712" s="4">
        <v>250</v>
      </c>
      <c r="J712" s="4">
        <v>31245</v>
      </c>
      <c r="K712" s="4">
        <v>49089</v>
      </c>
      <c r="L712" s="4">
        <v>15</v>
      </c>
      <c r="M712" s="4">
        <v>2189.3413489999998</v>
      </c>
      <c r="N712" s="4"/>
      <c r="O712" s="4"/>
      <c r="P712" s="4"/>
    </row>
    <row r="713" spans="1:16">
      <c r="A713" s="4" t="s">
        <v>1018</v>
      </c>
      <c r="B713" s="4"/>
      <c r="C713" s="4" t="s">
        <v>13</v>
      </c>
      <c r="D713" s="4" t="s">
        <v>25</v>
      </c>
      <c r="E713" s="6" t="s">
        <v>1017</v>
      </c>
      <c r="F713" s="4" t="s">
        <v>16</v>
      </c>
      <c r="G713" s="4" t="s">
        <v>23</v>
      </c>
      <c r="H713" s="4">
        <v>14890</v>
      </c>
      <c r="I713" s="4">
        <v>60</v>
      </c>
      <c r="J713" s="4">
        <v>6248</v>
      </c>
      <c r="K713" s="4">
        <v>11493</v>
      </c>
      <c r="L713" s="4">
        <v>6</v>
      </c>
      <c r="M713" s="4">
        <v>1982.4164840000001</v>
      </c>
      <c r="N713" s="4"/>
      <c r="O713" s="4"/>
      <c r="P713" s="4"/>
    </row>
    <row r="714" spans="1:16">
      <c r="A714" s="4" t="s">
        <v>1019</v>
      </c>
      <c r="B714" s="4"/>
      <c r="C714" s="4" t="s">
        <v>38</v>
      </c>
      <c r="D714" s="4" t="s">
        <v>32</v>
      </c>
      <c r="E714" s="6" t="s">
        <v>1017</v>
      </c>
      <c r="F714" s="4" t="s">
        <v>123</v>
      </c>
      <c r="G714" s="4" t="s">
        <v>23</v>
      </c>
      <c r="H714" s="4">
        <v>61227</v>
      </c>
      <c r="I714" s="4">
        <v>174</v>
      </c>
      <c r="J714" s="4">
        <v>10434</v>
      </c>
      <c r="K714" s="4">
        <v>53104</v>
      </c>
      <c r="L714" s="4">
        <v>8</v>
      </c>
      <c r="M714" s="4">
        <v>1919.553678</v>
      </c>
      <c r="N714" s="4"/>
      <c r="O714" s="4"/>
      <c r="P714" s="4"/>
    </row>
    <row r="715" spans="1:16">
      <c r="A715" s="4" t="s">
        <v>1020</v>
      </c>
      <c r="B715" s="4"/>
      <c r="C715" s="4" t="s">
        <v>13</v>
      </c>
      <c r="D715" s="4" t="s">
        <v>32</v>
      </c>
      <c r="E715" s="6" t="s">
        <v>1021</v>
      </c>
      <c r="F715" s="4" t="s">
        <v>16</v>
      </c>
      <c r="G715" s="4" t="s">
        <v>23</v>
      </c>
      <c r="H715" s="4">
        <v>18516</v>
      </c>
      <c r="I715" s="4">
        <v>68</v>
      </c>
      <c r="J715" s="4">
        <v>8191</v>
      </c>
      <c r="K715" s="4">
        <v>13641</v>
      </c>
      <c r="L715" s="4">
        <v>13</v>
      </c>
      <c r="M715" s="4">
        <v>5087.5617149999998</v>
      </c>
      <c r="N715" s="4"/>
      <c r="O715" s="4"/>
      <c r="P715" s="4"/>
    </row>
    <row r="716" spans="1:16">
      <c r="A716" s="4" t="s">
        <v>1022</v>
      </c>
      <c r="B716" s="4"/>
      <c r="C716" s="4" t="s">
        <v>13</v>
      </c>
      <c r="D716" s="4" t="s">
        <v>50</v>
      </c>
      <c r="E716" s="6" t="s">
        <v>1021</v>
      </c>
      <c r="F716" s="4" t="s">
        <v>16</v>
      </c>
      <c r="G716" s="4" t="s">
        <v>23</v>
      </c>
      <c r="H716" s="4">
        <v>11420</v>
      </c>
      <c r="I716" s="4">
        <v>67</v>
      </c>
      <c r="J716" s="4">
        <v>4647</v>
      </c>
      <c r="K716" s="4">
        <v>9909</v>
      </c>
      <c r="L716" s="4">
        <v>9</v>
      </c>
      <c r="M716" s="4">
        <v>3804.64417</v>
      </c>
      <c r="N716" s="4"/>
      <c r="O716" s="4"/>
      <c r="P716" s="4"/>
    </row>
    <row r="717" spans="1:16">
      <c r="A717" s="4" t="s">
        <v>1023</v>
      </c>
      <c r="B717" s="4"/>
      <c r="C717" s="4" t="s">
        <v>13</v>
      </c>
      <c r="D717" s="4" t="s">
        <v>50</v>
      </c>
      <c r="E717" s="6" t="s">
        <v>1024</v>
      </c>
      <c r="F717" s="4" t="s">
        <v>16</v>
      </c>
      <c r="G717" s="4" t="s">
        <v>23</v>
      </c>
      <c r="H717" s="4">
        <v>10906</v>
      </c>
      <c r="I717" s="4">
        <v>46</v>
      </c>
      <c r="J717" s="4">
        <v>4735</v>
      </c>
      <c r="K717" s="4">
        <v>6390</v>
      </c>
      <c r="L717" s="4">
        <v>3</v>
      </c>
      <c r="M717" s="4">
        <v>5694.2709400000003</v>
      </c>
      <c r="N717" s="4"/>
      <c r="O717" s="4"/>
      <c r="P717" s="4"/>
    </row>
    <row r="718" spans="1:16">
      <c r="A718" s="4" t="s">
        <v>1025</v>
      </c>
      <c r="B718" s="4"/>
      <c r="C718" s="4" t="s">
        <v>38</v>
      </c>
      <c r="D718" s="4" t="s">
        <v>25</v>
      </c>
      <c r="E718" s="6" t="s">
        <v>1026</v>
      </c>
      <c r="F718" s="4" t="s">
        <v>27</v>
      </c>
      <c r="G718" s="4" t="s">
        <v>17</v>
      </c>
      <c r="H718" s="4">
        <v>7585</v>
      </c>
      <c r="I718" s="4">
        <v>13</v>
      </c>
      <c r="J718" s="4">
        <v>5396</v>
      </c>
      <c r="K718" s="4">
        <v>7417</v>
      </c>
      <c r="L718" s="4">
        <v>24</v>
      </c>
      <c r="M718" s="4">
        <v>7082.6538019999998</v>
      </c>
      <c r="N718" s="4"/>
      <c r="O718" s="4"/>
      <c r="P718" s="4"/>
    </row>
    <row r="719" spans="1:16">
      <c r="A719" s="4" t="s">
        <v>1027</v>
      </c>
      <c r="B719" s="4"/>
      <c r="C719" s="4" t="s">
        <v>13</v>
      </c>
      <c r="D719" s="4" t="s">
        <v>50</v>
      </c>
      <c r="E719" s="6" t="s">
        <v>1026</v>
      </c>
      <c r="F719" s="4" t="s">
        <v>123</v>
      </c>
      <c r="G719" s="4" t="s">
        <v>23</v>
      </c>
      <c r="H719" s="4">
        <v>12692</v>
      </c>
      <c r="I719" s="4">
        <v>105</v>
      </c>
      <c r="J719" s="4">
        <v>9048</v>
      </c>
      <c r="K719" s="4">
        <v>12326</v>
      </c>
      <c r="L719" s="4">
        <v>14</v>
      </c>
      <c r="M719" s="4">
        <v>1541.7195979999999</v>
      </c>
      <c r="N719" s="4"/>
      <c r="O719" s="4"/>
      <c r="P719" s="4"/>
    </row>
    <row r="720" spans="1:16">
      <c r="A720" s="4" t="s">
        <v>1028</v>
      </c>
      <c r="B720" s="4"/>
      <c r="C720" s="4" t="s">
        <v>29</v>
      </c>
      <c r="D720" s="4" t="s">
        <v>14</v>
      </c>
      <c r="E720" s="6" t="s">
        <v>1029</v>
      </c>
      <c r="F720" s="4" t="s">
        <v>27</v>
      </c>
      <c r="G720" s="4" t="s">
        <v>23</v>
      </c>
      <c r="H720" s="4">
        <v>318269</v>
      </c>
      <c r="I720" s="4">
        <v>914</v>
      </c>
      <c r="J720" s="4">
        <v>33355</v>
      </c>
      <c r="K720" s="4">
        <v>295405</v>
      </c>
      <c r="L720" s="4">
        <v>44</v>
      </c>
      <c r="M720" s="4">
        <v>7854.7319909999997</v>
      </c>
      <c r="N720" s="4"/>
      <c r="O720" s="4"/>
      <c r="P720" s="4"/>
    </row>
    <row r="721" spans="1:16">
      <c r="A721" s="4" t="s">
        <v>1030</v>
      </c>
      <c r="B721" s="4"/>
      <c r="C721" s="4" t="s">
        <v>38</v>
      </c>
      <c r="D721" s="4" t="s">
        <v>32</v>
      </c>
      <c r="E721" s="6" t="s">
        <v>1029</v>
      </c>
      <c r="F721" s="4" t="s">
        <v>16</v>
      </c>
      <c r="G721" s="4" t="s">
        <v>17</v>
      </c>
      <c r="H721" s="4">
        <v>26212</v>
      </c>
      <c r="I721" s="4">
        <v>77</v>
      </c>
      <c r="J721" s="4">
        <v>12726</v>
      </c>
      <c r="K721" s="4">
        <v>24442</v>
      </c>
      <c r="L721" s="4">
        <v>15</v>
      </c>
      <c r="M721" s="4">
        <v>6452.9350100000001</v>
      </c>
      <c r="N721" s="4"/>
      <c r="O721" s="4"/>
      <c r="P721" s="4"/>
    </row>
    <row r="722" spans="1:16">
      <c r="A722" s="4" t="s">
        <v>1031</v>
      </c>
      <c r="B722" s="4"/>
      <c r="C722" s="4" t="s">
        <v>13</v>
      </c>
      <c r="D722" s="4" t="s">
        <v>14</v>
      </c>
      <c r="E722" s="6" t="s">
        <v>1029</v>
      </c>
      <c r="F722" s="4" t="s">
        <v>16</v>
      </c>
      <c r="G722" s="4" t="s">
        <v>17</v>
      </c>
      <c r="H722" s="4">
        <v>20833</v>
      </c>
      <c r="I722" s="4">
        <v>87</v>
      </c>
      <c r="J722" s="4">
        <v>1777</v>
      </c>
      <c r="K722" s="4">
        <v>17211</v>
      </c>
      <c r="L722" s="4">
        <v>9</v>
      </c>
      <c r="M722" s="4">
        <v>5542.5121810000001</v>
      </c>
      <c r="N722" s="4"/>
      <c r="O722" s="4"/>
      <c r="P722" s="4"/>
    </row>
    <row r="723" spans="1:16">
      <c r="A723" s="4" t="s">
        <v>1032</v>
      </c>
      <c r="B723" s="4"/>
      <c r="C723" s="4" t="s">
        <v>29</v>
      </c>
      <c r="D723" s="4" t="s">
        <v>145</v>
      </c>
      <c r="E723" s="6" t="s">
        <v>1029</v>
      </c>
      <c r="F723" s="4" t="s">
        <v>16</v>
      </c>
      <c r="G723" s="4" t="s">
        <v>23</v>
      </c>
      <c r="H723" s="4">
        <v>14181</v>
      </c>
      <c r="I723" s="4">
        <v>65</v>
      </c>
      <c r="J723" s="4">
        <v>7106</v>
      </c>
      <c r="K723" s="4">
        <v>13189</v>
      </c>
      <c r="L723" s="4">
        <v>17</v>
      </c>
      <c r="M723" s="4">
        <v>2912.4671560000002</v>
      </c>
      <c r="N723" s="4"/>
      <c r="O723" s="4"/>
      <c r="P723" s="4"/>
    </row>
    <row r="724" spans="1:16">
      <c r="A724" s="4" t="s">
        <v>1033</v>
      </c>
      <c r="B724" s="4"/>
      <c r="C724" s="4" t="s">
        <v>13</v>
      </c>
      <c r="D724" s="4" t="s">
        <v>79</v>
      </c>
      <c r="E724" s="6" t="s">
        <v>1029</v>
      </c>
      <c r="F724" s="4" t="s">
        <v>16</v>
      </c>
      <c r="G724" s="4" t="s">
        <v>23</v>
      </c>
      <c r="H724" s="4">
        <v>304377</v>
      </c>
      <c r="I724" s="4">
        <v>801</v>
      </c>
      <c r="J724" s="4">
        <v>27519</v>
      </c>
      <c r="K724" s="4">
        <v>270098</v>
      </c>
      <c r="L724" s="4">
        <v>63</v>
      </c>
      <c r="M724" s="4">
        <v>1595.48714</v>
      </c>
      <c r="N724" s="4"/>
      <c r="O724" s="4"/>
      <c r="P724" s="4"/>
    </row>
    <row r="725" spans="1:16">
      <c r="A725" s="4" t="s">
        <v>1034</v>
      </c>
      <c r="B725" s="4"/>
      <c r="C725" s="4" t="s">
        <v>38</v>
      </c>
      <c r="D725" s="4" t="s">
        <v>73</v>
      </c>
      <c r="E725" s="6" t="s">
        <v>1029</v>
      </c>
      <c r="F725" s="4" t="s">
        <v>123</v>
      </c>
      <c r="G725" s="4" t="s">
        <v>23</v>
      </c>
      <c r="H725" s="4">
        <v>312206</v>
      </c>
      <c r="I725" s="4">
        <v>841</v>
      </c>
      <c r="J725" s="4">
        <v>35661</v>
      </c>
      <c r="K725" s="4">
        <v>292992</v>
      </c>
      <c r="L725" s="4">
        <v>5</v>
      </c>
      <c r="M725" s="4">
        <v>1550.938318</v>
      </c>
      <c r="N725" s="4"/>
      <c r="O725" s="4"/>
      <c r="P725" s="4"/>
    </row>
    <row r="726" spans="1:16">
      <c r="A726" s="4" t="s">
        <v>1035</v>
      </c>
      <c r="B726" s="4"/>
      <c r="C726" s="4" t="s">
        <v>38</v>
      </c>
      <c r="D726" s="4" t="s">
        <v>79</v>
      </c>
      <c r="E726" s="6" t="s">
        <v>1029</v>
      </c>
      <c r="F726" s="4" t="s">
        <v>22</v>
      </c>
      <c r="G726" s="4" t="s">
        <v>23</v>
      </c>
      <c r="H726" s="4">
        <v>9790</v>
      </c>
      <c r="I726" s="4">
        <v>24</v>
      </c>
      <c r="J726" s="4">
        <v>1295</v>
      </c>
      <c r="K726" s="4">
        <v>9196</v>
      </c>
      <c r="L726" s="4">
        <v>2</v>
      </c>
      <c r="M726" s="4">
        <v>1532.1488810000001</v>
      </c>
      <c r="N726" s="4"/>
      <c r="O726" s="4"/>
      <c r="P726" s="4"/>
    </row>
    <row r="727" spans="1:16">
      <c r="A727" s="4" t="s">
        <v>1036</v>
      </c>
      <c r="B727" s="4"/>
      <c r="C727" s="4" t="s">
        <v>19</v>
      </c>
      <c r="D727" s="4" t="s">
        <v>126</v>
      </c>
      <c r="E727" s="6" t="s">
        <v>1029</v>
      </c>
      <c r="F727" s="4" t="s">
        <v>75</v>
      </c>
      <c r="G727" s="4" t="s">
        <v>23</v>
      </c>
      <c r="H727" s="4">
        <v>130602</v>
      </c>
      <c r="I727" s="4">
        <v>269</v>
      </c>
      <c r="J727" s="4">
        <v>11736</v>
      </c>
      <c r="K727" s="4">
        <v>113735</v>
      </c>
      <c r="L727" s="4">
        <v>4</v>
      </c>
      <c r="M727" s="4">
        <v>1507.8471199999999</v>
      </c>
      <c r="N727" s="4"/>
      <c r="O727" s="4"/>
      <c r="P727" s="4"/>
    </row>
    <row r="728" spans="1:16">
      <c r="A728" s="4" t="s">
        <v>1037</v>
      </c>
      <c r="B728" s="4"/>
      <c r="C728" s="4" t="s">
        <v>19</v>
      </c>
      <c r="D728" s="4" t="s">
        <v>32</v>
      </c>
      <c r="E728" s="6" t="s">
        <v>1038</v>
      </c>
      <c r="F728" s="4" t="s">
        <v>22</v>
      </c>
      <c r="G728" s="4" t="s">
        <v>23</v>
      </c>
      <c r="H728" s="4">
        <v>10903</v>
      </c>
      <c r="I728" s="4">
        <v>35</v>
      </c>
      <c r="J728" s="4">
        <v>3776</v>
      </c>
      <c r="K728" s="4">
        <v>9581</v>
      </c>
      <c r="L728" s="4">
        <v>2</v>
      </c>
      <c r="M728" s="4">
        <v>1460.0097539999999</v>
      </c>
      <c r="N728" s="4"/>
      <c r="O728" s="4"/>
      <c r="P728" s="4"/>
    </row>
    <row r="729" spans="1:1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spans="1:1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spans="1:1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spans="1:1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spans="1:1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spans="1:1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spans="1:1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spans="1:1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spans="1:1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spans="1:1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spans="1:1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spans="1:1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spans="1:1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spans="1:1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spans="1:1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spans="1:1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spans="1:1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spans="1:1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spans="1:1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spans="1:1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spans="1:1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spans="1:1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spans="1:1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spans="1:1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spans="1:1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spans="1:1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spans="1:1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spans="1:1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spans="1:1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spans="1:1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spans="1:1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spans="1:1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spans="1:1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spans="1:1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spans="1:1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spans="1:1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spans="1:1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spans="1:1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spans="1:1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spans="1:1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spans="1:1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spans="1:1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spans="1:1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spans="1:1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spans="1:1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spans="1:1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spans="1:1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spans="1:1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spans="1:1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spans="1:1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spans="1:1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spans="1:1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spans="1:1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spans="1:1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spans="1:1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spans="1:1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spans="1:1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spans="1:1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spans="1:1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spans="1:1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spans="1:1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spans="1:1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spans="1:1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spans="1:1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spans="1:1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spans="1:1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spans="1:1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spans="1:1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spans="1:1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spans="1:1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spans="1:1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spans="1:1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spans="1:1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spans="1:1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spans="1:1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spans="1:1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spans="1:1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spans="1:1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spans="1:1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spans="1:1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spans="1:1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spans="1:1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spans="1:1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spans="1:1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spans="1:1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spans="1: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spans="1:1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spans="1:1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spans="1:1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spans="1:1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spans="1:1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spans="1:1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spans="1:1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spans="1:1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spans="1:1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spans="1:1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spans="1:1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spans="1:1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spans="1:1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spans="1:1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spans="1:1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spans="1:1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spans="1:1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spans="1:1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spans="1:1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spans="1:1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spans="1:1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spans="1:1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spans="1:1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spans="1:1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spans="1:1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spans="1:1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spans="1:1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spans="1:1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spans="1:1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spans="1:1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spans="1:1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spans="1:1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spans="1:1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spans="1:1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spans="1:1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spans="1:1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spans="1:1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spans="1:1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spans="1:1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spans="1:1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spans="1:1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spans="1:1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spans="1:1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spans="1:1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spans="1:1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spans="1:1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spans="1:1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spans="1:1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spans="1:1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spans="1:1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spans="1:1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spans="1:1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spans="1:1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spans="1:1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spans="1:1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spans="1:1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spans="1:1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spans="1:1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spans="1:1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spans="1:1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spans="1:1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spans="1:1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spans="1:1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spans="1:1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spans="1:1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spans="1:1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spans="1:1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spans="1:1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spans="1:1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spans="1:1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spans="1:1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spans="1:1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spans="1:1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spans="1:1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spans="1:1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spans="1:1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spans="1:1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spans="1:1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spans="1:1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spans="1:1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spans="1:1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spans="1:1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spans="1:1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spans="1:1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spans="1:1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spans="1:1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spans="1:1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spans="1:1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spans="1:1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spans="1:1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spans="1:1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spans="1:1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spans="1:1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spans="1:1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spans="1:1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spans="1:1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spans="1:1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spans="1: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spans="1:1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spans="1:1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spans="1:1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spans="1:1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spans="1:1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spans="1:1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spans="1:1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spans="1:1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spans="1:1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spans="1:1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spans="1:1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spans="1:1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spans="1:1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spans="1:1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spans="1:1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spans="1:1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spans="1:1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spans="1:1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spans="1:1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spans="1:1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spans="1:1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spans="1:1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spans="1:1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spans="1:1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spans="1:1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spans="1:1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spans="1:1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spans="1:1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spans="1:1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spans="1:1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spans="1:1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spans="1:1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spans="1:1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spans="1:1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spans="1:1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spans="1:1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spans="1:1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spans="1:1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spans="1:1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spans="1:1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spans="1:1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spans="1:1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spans="1:1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spans="1:1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spans="1:1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spans="1:1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spans="1:1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spans="1:1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spans="1:1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spans="1:1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spans="1:1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spans="1:1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spans="1:1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spans="1:1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spans="1:1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spans="1:1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spans="1:1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spans="1:1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spans="1:1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spans="1:1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spans="1:1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spans="1:1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spans="1:1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spans="1:1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spans="1:1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spans="1:1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spans="1:1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spans="1:1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spans="1:1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spans="1:1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spans="1:1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spans="1:1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spans="1:1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spans="1:1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spans="1:1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spans="1:1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spans="1:1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spans="1:1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spans="1:1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spans="1:1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spans="1:1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spans="1:1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spans="1:1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</sheetData>
  <autoFilter ref="E1:F1000" xr:uid="{00000000-0009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D1" zoomScale="104" workbookViewId="0">
      <selection activeCell="A645" sqref="A645"/>
    </sheetView>
  </sheetViews>
  <sheetFormatPr defaultColWidth="12.6640625" defaultRowHeight="15.75" customHeight="1"/>
  <cols>
    <col min="1" max="1" width="151.6640625" customWidth="1"/>
    <col min="2" max="3" width="23.109375" customWidth="1"/>
    <col min="4" max="4" width="35.21875" customWidth="1"/>
    <col min="5" max="5" width="28.77734375" customWidth="1"/>
    <col min="6" max="6" width="29.33203125" customWidth="1"/>
    <col min="7" max="7" width="19.88671875" customWidth="1"/>
    <col min="8" max="8" width="18.33203125" customWidth="1"/>
    <col min="9" max="9" width="18.21875" customWidth="1"/>
    <col min="10" max="10" width="35.6640625" customWidth="1"/>
    <col min="11" max="11" width="32.109375" customWidth="1"/>
    <col min="12" max="12" width="20.109375" customWidth="1"/>
    <col min="13" max="13" width="10.88671875" customWidth="1"/>
  </cols>
  <sheetData>
    <row r="1" spans="1:26" ht="15.75" customHeight="1">
      <c r="A1" s="8" t="s">
        <v>0</v>
      </c>
      <c r="B1" s="8" t="s">
        <v>1039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9" t="s">
        <v>1040</v>
      </c>
      <c r="B2" s="9" t="s">
        <v>1041</v>
      </c>
      <c r="C2" s="9" t="s">
        <v>13</v>
      </c>
      <c r="D2" s="9" t="s">
        <v>14</v>
      </c>
      <c r="E2" s="10" t="s">
        <v>21</v>
      </c>
      <c r="F2" s="9" t="s">
        <v>16</v>
      </c>
      <c r="G2" s="9" t="s">
        <v>17</v>
      </c>
      <c r="H2" s="9">
        <v>10524</v>
      </c>
      <c r="I2" s="9">
        <v>55</v>
      </c>
      <c r="J2" s="9">
        <v>7601</v>
      </c>
      <c r="K2" s="9">
        <v>10242</v>
      </c>
      <c r="L2" s="9">
        <v>11</v>
      </c>
      <c r="M2" s="9">
        <v>6136.134</v>
      </c>
      <c r="N2" s="4"/>
      <c r="O2" s="4"/>
      <c r="P2" s="4"/>
      <c r="Q2" s="4"/>
      <c r="R2" s="4"/>
    </row>
    <row r="3" spans="1:26" ht="15.75" customHeight="1">
      <c r="A3" s="9" t="s">
        <v>1042</v>
      </c>
      <c r="B3" s="9" t="s">
        <v>1043</v>
      </c>
      <c r="C3" s="9" t="s">
        <v>19</v>
      </c>
      <c r="D3" s="11" t="s">
        <v>20</v>
      </c>
      <c r="E3" s="10" t="s">
        <v>26</v>
      </c>
      <c r="F3" s="9" t="s">
        <v>22</v>
      </c>
      <c r="G3" s="9" t="s">
        <v>23</v>
      </c>
      <c r="H3" s="9">
        <v>18324</v>
      </c>
      <c r="I3" s="9">
        <v>60</v>
      </c>
      <c r="J3" s="9">
        <v>3145</v>
      </c>
      <c r="K3" s="9">
        <v>13703</v>
      </c>
      <c r="L3" s="9">
        <v>8</v>
      </c>
      <c r="M3" s="9">
        <v>6996.232</v>
      </c>
      <c r="N3" s="4"/>
      <c r="O3" s="4"/>
      <c r="P3" s="4"/>
      <c r="Q3" s="4"/>
      <c r="R3" s="4"/>
    </row>
    <row r="4" spans="1:26" ht="15.75" customHeight="1">
      <c r="A4" s="9" t="s">
        <v>1044</v>
      </c>
      <c r="B4" s="9" t="s">
        <v>1041</v>
      </c>
      <c r="C4" s="9" t="s">
        <v>13</v>
      </c>
      <c r="D4" s="9" t="s">
        <v>25</v>
      </c>
      <c r="E4" s="10" t="s">
        <v>26</v>
      </c>
      <c r="F4" s="9" t="s">
        <v>16</v>
      </c>
      <c r="G4" s="9" t="s">
        <v>23</v>
      </c>
      <c r="H4" s="9">
        <v>7862</v>
      </c>
      <c r="I4" s="9">
        <v>20</v>
      </c>
      <c r="J4" s="9">
        <v>2152</v>
      </c>
      <c r="K4" s="9">
        <v>6039</v>
      </c>
      <c r="L4" s="9">
        <v>2</v>
      </c>
      <c r="M4" s="9">
        <v>6506.4340000000002</v>
      </c>
      <c r="N4" s="4"/>
      <c r="O4" s="4"/>
      <c r="P4" s="4"/>
      <c r="Q4" s="4"/>
      <c r="R4" s="4"/>
    </row>
    <row r="5" spans="1:26" ht="15.75" customHeight="1">
      <c r="A5" s="9" t="s">
        <v>1045</v>
      </c>
      <c r="B5" s="9" t="s">
        <v>1041</v>
      </c>
      <c r="C5" s="9" t="s">
        <v>29</v>
      </c>
      <c r="D5" s="9" t="s">
        <v>30</v>
      </c>
      <c r="E5" s="10" t="s">
        <v>26</v>
      </c>
      <c r="F5" s="9" t="s">
        <v>52</v>
      </c>
      <c r="G5" s="9" t="s">
        <v>23</v>
      </c>
      <c r="H5" s="9">
        <v>10501</v>
      </c>
      <c r="I5" s="9">
        <v>90</v>
      </c>
      <c r="J5" s="9">
        <v>4126</v>
      </c>
      <c r="K5" s="9">
        <v>7654</v>
      </c>
      <c r="L5" s="9">
        <v>8</v>
      </c>
      <c r="M5" s="9">
        <v>6244.518</v>
      </c>
      <c r="N5" s="4"/>
      <c r="O5" s="4"/>
      <c r="P5" s="4"/>
      <c r="Q5" s="4"/>
      <c r="R5" s="4"/>
    </row>
    <row r="6" spans="1:26" ht="15.75" customHeight="1">
      <c r="A6" s="9" t="s">
        <v>1046</v>
      </c>
      <c r="B6" s="9" t="s">
        <v>1041</v>
      </c>
      <c r="C6" s="9" t="s">
        <v>29</v>
      </c>
      <c r="D6" s="9" t="s">
        <v>32</v>
      </c>
      <c r="E6" s="10" t="s">
        <v>26</v>
      </c>
      <c r="F6" s="9" t="s">
        <v>42</v>
      </c>
      <c r="G6" s="9" t="s">
        <v>17</v>
      </c>
      <c r="H6" s="9">
        <v>23156</v>
      </c>
      <c r="I6" s="9">
        <v>73</v>
      </c>
      <c r="J6" s="9">
        <v>4468</v>
      </c>
      <c r="K6" s="9">
        <v>18821</v>
      </c>
      <c r="L6" s="9">
        <v>15</v>
      </c>
      <c r="M6" s="9">
        <v>6173.4129999999996</v>
      </c>
      <c r="N6" s="4"/>
      <c r="O6" s="4"/>
      <c r="P6" s="4"/>
      <c r="Q6" s="4"/>
      <c r="R6" s="4"/>
    </row>
    <row r="7" spans="1:26" ht="15.75" customHeight="1">
      <c r="A7" s="9" t="s">
        <v>1047</v>
      </c>
      <c r="B7" s="9" t="s">
        <v>1043</v>
      </c>
      <c r="C7" s="9" t="s">
        <v>29</v>
      </c>
      <c r="D7" s="9" t="s">
        <v>14</v>
      </c>
      <c r="E7" s="10" t="s">
        <v>26</v>
      </c>
      <c r="F7" s="9" t="s">
        <v>16</v>
      </c>
      <c r="G7" s="9" t="s">
        <v>23</v>
      </c>
      <c r="H7" s="9">
        <v>23711</v>
      </c>
      <c r="I7" s="9">
        <v>69</v>
      </c>
      <c r="J7" s="9">
        <v>4337</v>
      </c>
      <c r="K7" s="9">
        <v>17211</v>
      </c>
      <c r="L7" s="9">
        <v>8</v>
      </c>
      <c r="M7" s="9">
        <v>5740.9520000000002</v>
      </c>
      <c r="N7" s="4"/>
      <c r="O7" s="4"/>
      <c r="P7" s="4"/>
      <c r="Q7" s="4"/>
      <c r="R7" s="4"/>
    </row>
    <row r="8" spans="1:26" ht="15.75" customHeight="1">
      <c r="A8" s="9" t="s">
        <v>1048</v>
      </c>
      <c r="B8" s="9" t="s">
        <v>1043</v>
      </c>
      <c r="C8" s="9" t="s">
        <v>13</v>
      </c>
      <c r="D8" s="9" t="s">
        <v>35</v>
      </c>
      <c r="E8" s="10" t="s">
        <v>26</v>
      </c>
      <c r="F8" s="9" t="s">
        <v>22</v>
      </c>
      <c r="G8" s="9" t="s">
        <v>23</v>
      </c>
      <c r="H8" s="9">
        <v>23965</v>
      </c>
      <c r="I8" s="9">
        <v>270</v>
      </c>
      <c r="J8" s="9">
        <v>13608</v>
      </c>
      <c r="K8" s="9">
        <v>21704</v>
      </c>
      <c r="L8" s="9">
        <v>12</v>
      </c>
      <c r="M8" s="9">
        <v>5706.8639999999996</v>
      </c>
      <c r="N8" s="4"/>
      <c r="O8" s="4"/>
      <c r="P8" s="4"/>
      <c r="Q8" s="4"/>
      <c r="R8" s="4"/>
    </row>
    <row r="9" spans="1:26" ht="15.75" customHeight="1">
      <c r="A9" s="9" t="s">
        <v>1049</v>
      </c>
      <c r="B9" s="9" t="s">
        <v>1041</v>
      </c>
      <c r="C9" s="9" t="s">
        <v>29</v>
      </c>
      <c r="D9" s="9" t="s">
        <v>35</v>
      </c>
      <c r="E9" s="10" t="s">
        <v>26</v>
      </c>
      <c r="F9" s="9" t="s">
        <v>16</v>
      </c>
      <c r="G9" s="9" t="s">
        <v>23</v>
      </c>
      <c r="H9" s="9">
        <v>14730</v>
      </c>
      <c r="I9" s="9">
        <v>88</v>
      </c>
      <c r="J9" s="9">
        <v>1272</v>
      </c>
      <c r="K9" s="9">
        <v>12427</v>
      </c>
      <c r="L9" s="9">
        <v>3</v>
      </c>
      <c r="M9" s="9">
        <v>5190.5360000000001</v>
      </c>
      <c r="N9" s="4"/>
      <c r="O9" s="4"/>
      <c r="P9" s="4"/>
      <c r="Q9" s="4"/>
      <c r="R9" s="4"/>
    </row>
    <row r="10" spans="1:26" ht="15.75" customHeight="1">
      <c r="A10" s="9" t="s">
        <v>1050</v>
      </c>
      <c r="B10" s="9" t="s">
        <v>1041</v>
      </c>
      <c r="C10" s="9" t="s">
        <v>38</v>
      </c>
      <c r="D10" s="9" t="s">
        <v>39</v>
      </c>
      <c r="E10" s="10" t="s">
        <v>26</v>
      </c>
      <c r="F10" s="9" t="s">
        <v>42</v>
      </c>
      <c r="G10" s="9" t="s">
        <v>23</v>
      </c>
      <c r="H10" s="9">
        <v>36863</v>
      </c>
      <c r="I10" s="9">
        <v>116</v>
      </c>
      <c r="J10" s="9">
        <v>3570</v>
      </c>
      <c r="K10" s="9">
        <v>29458</v>
      </c>
      <c r="L10" s="9">
        <v>15</v>
      </c>
      <c r="M10" s="9">
        <v>4752.817</v>
      </c>
      <c r="N10" s="4"/>
      <c r="O10" s="4"/>
      <c r="P10" s="4"/>
      <c r="Q10" s="4"/>
      <c r="R10" s="4"/>
    </row>
    <row r="11" spans="1:26" ht="15.75" customHeight="1">
      <c r="A11" s="11" t="s">
        <v>1051</v>
      </c>
      <c r="B11" s="9" t="s">
        <v>1043</v>
      </c>
      <c r="C11" s="9" t="s">
        <v>29</v>
      </c>
      <c r="D11" s="9" t="s">
        <v>41</v>
      </c>
      <c r="E11" s="10" t="s">
        <v>26</v>
      </c>
      <c r="F11" s="9" t="s">
        <v>27</v>
      </c>
      <c r="G11" s="9" t="s">
        <v>23</v>
      </c>
      <c r="H11" s="9">
        <v>213699</v>
      </c>
      <c r="I11" s="9">
        <v>270</v>
      </c>
      <c r="J11" s="9">
        <v>18395</v>
      </c>
      <c r="K11" s="9">
        <v>164487</v>
      </c>
      <c r="L11" s="9">
        <v>4</v>
      </c>
      <c r="M11" s="9">
        <v>2194.9870000000001</v>
      </c>
      <c r="N11" s="4"/>
      <c r="O11" s="4"/>
      <c r="P11" s="4"/>
      <c r="Q11" s="4"/>
      <c r="R11" s="4"/>
    </row>
    <row r="12" spans="1:26" ht="15.75" customHeight="1">
      <c r="A12" s="9" t="s">
        <v>1052</v>
      </c>
      <c r="B12" s="9" t="s">
        <v>1043</v>
      </c>
      <c r="C12" s="9" t="s">
        <v>19</v>
      </c>
      <c r="D12" s="9" t="s">
        <v>30</v>
      </c>
      <c r="E12" s="10" t="s">
        <v>26</v>
      </c>
      <c r="F12" s="9" t="s">
        <v>46</v>
      </c>
      <c r="G12" s="9" t="s">
        <v>23</v>
      </c>
      <c r="H12" s="9">
        <v>49936</v>
      </c>
      <c r="I12" s="9">
        <v>126</v>
      </c>
      <c r="J12" s="9">
        <v>25461</v>
      </c>
      <c r="K12" s="9">
        <v>44751</v>
      </c>
      <c r="L12" s="9">
        <v>13</v>
      </c>
      <c r="M12" s="9">
        <v>2025.7840000000001</v>
      </c>
      <c r="N12" s="4"/>
      <c r="O12" s="4"/>
      <c r="P12" s="4"/>
      <c r="Q12" s="4"/>
      <c r="R12" s="4"/>
    </row>
    <row r="13" spans="1:26" ht="15.75" customHeight="1">
      <c r="A13" s="9" t="s">
        <v>1053</v>
      </c>
      <c r="B13" s="9" t="s">
        <v>1041</v>
      </c>
      <c r="C13" s="9" t="s">
        <v>19</v>
      </c>
      <c r="D13" s="9" t="s">
        <v>14</v>
      </c>
      <c r="E13" s="10" t="s">
        <v>26</v>
      </c>
      <c r="F13" s="9" t="s">
        <v>54</v>
      </c>
      <c r="G13" s="9" t="s">
        <v>23</v>
      </c>
      <c r="H13" s="9">
        <v>15200</v>
      </c>
      <c r="I13" s="9">
        <v>60</v>
      </c>
      <c r="J13" s="9">
        <v>5375</v>
      </c>
      <c r="K13" s="9">
        <v>12040</v>
      </c>
      <c r="L13" s="9">
        <v>4</v>
      </c>
      <c r="M13" s="9">
        <v>1970.357</v>
      </c>
      <c r="N13" s="4"/>
      <c r="O13" s="4"/>
      <c r="P13" s="4"/>
      <c r="Q13" s="4"/>
      <c r="R13" s="4"/>
    </row>
    <row r="14" spans="1:26" ht="15.75" customHeight="1">
      <c r="A14" s="9" t="s">
        <v>1054</v>
      </c>
      <c r="B14" s="9" t="s">
        <v>1041</v>
      </c>
      <c r="C14" s="9" t="s">
        <v>29</v>
      </c>
      <c r="D14" s="9" t="s">
        <v>32</v>
      </c>
      <c r="E14" s="10" t="s">
        <v>26</v>
      </c>
      <c r="F14" s="9" t="s">
        <v>16</v>
      </c>
      <c r="G14" s="9" t="s">
        <v>47</v>
      </c>
      <c r="H14" s="9">
        <v>49250</v>
      </c>
      <c r="I14" s="9">
        <v>220</v>
      </c>
      <c r="J14" s="9">
        <v>9205</v>
      </c>
      <c r="K14" s="9">
        <v>43535</v>
      </c>
      <c r="L14" s="9">
        <v>15</v>
      </c>
      <c r="M14" s="9">
        <v>1694.471</v>
      </c>
      <c r="N14" s="4"/>
      <c r="O14" s="4"/>
      <c r="P14" s="4"/>
      <c r="Q14" s="4"/>
      <c r="R14" s="4"/>
    </row>
    <row r="15" spans="1:26" ht="15.75" customHeight="1">
      <c r="A15" s="9" t="s">
        <v>1055</v>
      </c>
      <c r="B15" s="9" t="s">
        <v>1041</v>
      </c>
      <c r="C15" s="9" t="s">
        <v>13</v>
      </c>
      <c r="D15" s="9" t="s">
        <v>25</v>
      </c>
      <c r="E15" s="10" t="s">
        <v>26</v>
      </c>
      <c r="F15" s="9" t="s">
        <v>27</v>
      </c>
      <c r="G15" s="9" t="s">
        <v>23</v>
      </c>
      <c r="H15" s="9">
        <v>10811</v>
      </c>
      <c r="I15" s="9">
        <v>25</v>
      </c>
      <c r="J15" s="9">
        <v>988</v>
      </c>
      <c r="K15" s="9">
        <v>2975</v>
      </c>
      <c r="L15" s="9">
        <v>3</v>
      </c>
      <c r="M15" s="9">
        <v>1679.8340000000001</v>
      </c>
      <c r="N15" s="4"/>
      <c r="O15" s="4"/>
      <c r="P15" s="4"/>
      <c r="Q15" s="4"/>
      <c r="R15" s="4"/>
    </row>
    <row r="16" spans="1:26" ht="15.75" customHeight="1">
      <c r="A16" s="9" t="s">
        <v>49</v>
      </c>
      <c r="B16" s="9" t="s">
        <v>1041</v>
      </c>
      <c r="C16" s="9" t="s">
        <v>19</v>
      </c>
      <c r="D16" s="9" t="s">
        <v>50</v>
      </c>
      <c r="E16" s="10" t="s">
        <v>26</v>
      </c>
      <c r="F16" s="9" t="s">
        <v>27</v>
      </c>
      <c r="G16" s="9" t="s">
        <v>23</v>
      </c>
      <c r="H16" s="9">
        <v>23829</v>
      </c>
      <c r="I16" s="9">
        <v>75</v>
      </c>
      <c r="J16" s="9">
        <v>8326</v>
      </c>
      <c r="K16" s="9">
        <v>18812</v>
      </c>
      <c r="L16" s="9">
        <v>5</v>
      </c>
      <c r="M16" s="9">
        <v>1534.6980000000001</v>
      </c>
      <c r="N16" s="4"/>
      <c r="O16" s="4"/>
      <c r="P16" s="4"/>
      <c r="Q16" s="4"/>
      <c r="R16" s="4"/>
    </row>
    <row r="17" spans="1:18" ht="15.75" customHeight="1">
      <c r="A17" s="9" t="s">
        <v>1056</v>
      </c>
      <c r="B17" s="9" t="s">
        <v>1043</v>
      </c>
      <c r="C17" s="9" t="s">
        <v>38</v>
      </c>
      <c r="D17" s="9" t="s">
        <v>14</v>
      </c>
      <c r="E17" s="10" t="s">
        <v>26</v>
      </c>
      <c r="F17" s="9" t="s">
        <v>46</v>
      </c>
      <c r="G17" s="9" t="s">
        <v>23</v>
      </c>
      <c r="H17" s="9">
        <v>19826</v>
      </c>
      <c r="I17" s="9">
        <v>39</v>
      </c>
      <c r="J17" s="9">
        <v>6511</v>
      </c>
      <c r="K17" s="9">
        <v>15752</v>
      </c>
      <c r="L17" s="9">
        <v>10</v>
      </c>
      <c r="M17" s="9">
        <v>1447.873</v>
      </c>
      <c r="N17" s="4"/>
      <c r="O17" s="4"/>
      <c r="P17" s="4"/>
      <c r="Q17" s="4"/>
      <c r="R17" s="4"/>
    </row>
    <row r="18" spans="1:18" ht="15.75" customHeight="1">
      <c r="A18" s="9" t="s">
        <v>1057</v>
      </c>
      <c r="B18" s="9" t="s">
        <v>1041</v>
      </c>
      <c r="C18" s="9" t="s">
        <v>38</v>
      </c>
      <c r="D18" s="9" t="s">
        <v>32</v>
      </c>
      <c r="E18" s="10" t="s">
        <v>56</v>
      </c>
      <c r="F18" s="9" t="s">
        <v>42</v>
      </c>
      <c r="G18" s="9" t="s">
        <v>47</v>
      </c>
      <c r="H18" s="9">
        <v>81905</v>
      </c>
      <c r="I18" s="9">
        <v>220</v>
      </c>
      <c r="J18" s="9">
        <v>61995</v>
      </c>
      <c r="K18" s="9">
        <v>71110</v>
      </c>
      <c r="L18" s="9">
        <v>24</v>
      </c>
      <c r="M18" s="9">
        <v>7065.6689999999999</v>
      </c>
      <c r="N18" s="4"/>
      <c r="O18" s="4"/>
      <c r="P18" s="4"/>
      <c r="Q18" s="4"/>
      <c r="R18" s="4"/>
    </row>
    <row r="19" spans="1:18" ht="15.75" customHeight="1">
      <c r="A19" s="9" t="s">
        <v>1058</v>
      </c>
      <c r="B19" s="9" t="s">
        <v>1043</v>
      </c>
      <c r="C19" s="9" t="s">
        <v>19</v>
      </c>
      <c r="D19" s="9" t="s">
        <v>30</v>
      </c>
      <c r="E19" s="10" t="s">
        <v>56</v>
      </c>
      <c r="F19" s="9" t="s">
        <v>42</v>
      </c>
      <c r="G19" s="9" t="s">
        <v>23</v>
      </c>
      <c r="H19" s="9">
        <v>16151</v>
      </c>
      <c r="I19" s="9">
        <v>54</v>
      </c>
      <c r="J19" s="9">
        <v>4360</v>
      </c>
      <c r="K19" s="9">
        <v>11358</v>
      </c>
      <c r="L19" s="9">
        <v>3</v>
      </c>
      <c r="M19" s="9">
        <v>1706.2239999999999</v>
      </c>
      <c r="N19" s="4"/>
      <c r="O19" s="4"/>
      <c r="P19" s="4"/>
      <c r="Q19" s="4"/>
      <c r="R19" s="4"/>
    </row>
    <row r="20" spans="1:18" ht="15.75" customHeight="1">
      <c r="A20" s="9" t="s">
        <v>1059</v>
      </c>
      <c r="B20" s="9" t="s">
        <v>1060</v>
      </c>
      <c r="C20" s="9" t="s">
        <v>29</v>
      </c>
      <c r="D20" s="9" t="s">
        <v>25</v>
      </c>
      <c r="E20" s="10" t="s">
        <v>56</v>
      </c>
      <c r="F20" s="9" t="s">
        <v>27</v>
      </c>
      <c r="G20" s="9" t="s">
        <v>23</v>
      </c>
      <c r="H20" s="9">
        <v>68704</v>
      </c>
      <c r="I20" s="9">
        <v>185</v>
      </c>
      <c r="J20" s="9">
        <v>31283</v>
      </c>
      <c r="K20" s="9">
        <v>59462</v>
      </c>
      <c r="L20" s="9">
        <v>16</v>
      </c>
      <c r="M20" s="9">
        <v>1605.566</v>
      </c>
      <c r="N20" s="4"/>
      <c r="O20" s="4"/>
      <c r="P20" s="4"/>
      <c r="Q20" s="4"/>
      <c r="R20" s="4"/>
    </row>
    <row r="21" spans="1:18" ht="15.75" customHeight="1">
      <c r="A21" s="9" t="s">
        <v>1061</v>
      </c>
      <c r="B21" s="9" t="s">
        <v>1041</v>
      </c>
      <c r="C21" s="9" t="s">
        <v>19</v>
      </c>
      <c r="D21" s="9" t="s">
        <v>25</v>
      </c>
      <c r="E21" s="10" t="s">
        <v>56</v>
      </c>
      <c r="F21" s="9" t="s">
        <v>16</v>
      </c>
      <c r="G21" s="9" t="s">
        <v>47</v>
      </c>
      <c r="H21" s="9">
        <v>76439</v>
      </c>
      <c r="I21" s="9">
        <v>100</v>
      </c>
      <c r="J21" s="9">
        <v>58269</v>
      </c>
      <c r="K21" s="9">
        <v>66924</v>
      </c>
      <c r="L21" s="9">
        <v>8</v>
      </c>
      <c r="M21" s="9">
        <v>1524.81</v>
      </c>
      <c r="N21" s="4"/>
      <c r="O21" s="4"/>
      <c r="P21" s="4"/>
      <c r="Q21" s="4"/>
      <c r="R21" s="4"/>
    </row>
    <row r="22" spans="1:18" ht="15.75" customHeight="1">
      <c r="A22" s="9" t="s">
        <v>1062</v>
      </c>
      <c r="B22" s="9" t="s">
        <v>1041</v>
      </c>
      <c r="C22" s="9" t="s">
        <v>13</v>
      </c>
      <c r="D22" s="9" t="s">
        <v>32</v>
      </c>
      <c r="E22" s="10" t="s">
        <v>62</v>
      </c>
      <c r="F22" s="9" t="s">
        <v>52</v>
      </c>
      <c r="G22" s="9" t="s">
        <v>47</v>
      </c>
      <c r="H22" s="9">
        <v>17833</v>
      </c>
      <c r="I22" s="9">
        <v>61</v>
      </c>
      <c r="J22" s="9">
        <v>8670</v>
      </c>
      <c r="K22" s="9">
        <v>16871</v>
      </c>
      <c r="L22" s="9">
        <v>10</v>
      </c>
      <c r="M22" s="9">
        <v>4899.1559999999999</v>
      </c>
      <c r="N22" s="4"/>
      <c r="O22" s="4"/>
      <c r="P22" s="4"/>
      <c r="Q22" s="4"/>
      <c r="R22" s="4"/>
    </row>
    <row r="23" spans="1:18" ht="15.75" customHeight="1">
      <c r="A23" s="9" t="s">
        <v>1063</v>
      </c>
      <c r="B23" s="9" t="s">
        <v>1041</v>
      </c>
      <c r="C23" s="9" t="s">
        <v>29</v>
      </c>
      <c r="D23" s="9" t="s">
        <v>61</v>
      </c>
      <c r="E23" s="10" t="s">
        <v>62</v>
      </c>
      <c r="F23" s="9" t="s">
        <v>16</v>
      </c>
      <c r="G23" s="9" t="s">
        <v>17</v>
      </c>
      <c r="H23" s="9">
        <v>16719</v>
      </c>
      <c r="I23" s="9">
        <v>35</v>
      </c>
      <c r="J23" s="9">
        <v>9944</v>
      </c>
      <c r="K23" s="9">
        <v>15714</v>
      </c>
      <c r="L23" s="9">
        <v>13</v>
      </c>
      <c r="M23" s="9">
        <v>1588.6479999999999</v>
      </c>
      <c r="N23" s="4"/>
      <c r="O23" s="4"/>
      <c r="P23" s="4"/>
      <c r="Q23" s="4"/>
      <c r="R23" s="4"/>
    </row>
    <row r="24" spans="1:18" ht="15.75" customHeight="1">
      <c r="A24" s="9" t="s">
        <v>1064</v>
      </c>
      <c r="B24" s="9" t="s">
        <v>1043</v>
      </c>
      <c r="C24" s="9" t="s">
        <v>13</v>
      </c>
      <c r="D24" s="9" t="s">
        <v>41</v>
      </c>
      <c r="E24" s="10" t="s">
        <v>62</v>
      </c>
      <c r="F24" s="9" t="s">
        <v>22</v>
      </c>
      <c r="G24" s="9" t="s">
        <v>23</v>
      </c>
      <c r="H24" s="9">
        <v>12592</v>
      </c>
      <c r="I24" s="9">
        <v>63</v>
      </c>
      <c r="J24" s="9">
        <v>7472</v>
      </c>
      <c r="K24" s="9">
        <v>11687</v>
      </c>
      <c r="L24" s="9">
        <v>4</v>
      </c>
      <c r="M24" s="9">
        <v>1521.1849999999999</v>
      </c>
      <c r="N24" s="4"/>
      <c r="O24" s="4"/>
      <c r="P24" s="4"/>
      <c r="Q24" s="4"/>
      <c r="R24" s="4"/>
    </row>
    <row r="25" spans="1:18" ht="15.75" customHeight="1">
      <c r="A25" s="9" t="s">
        <v>1065</v>
      </c>
      <c r="B25" s="9" t="s">
        <v>1041</v>
      </c>
      <c r="C25" s="9" t="s">
        <v>19</v>
      </c>
      <c r="D25" s="9" t="s">
        <v>30</v>
      </c>
      <c r="E25" s="10" t="s">
        <v>62</v>
      </c>
      <c r="F25" s="9" t="s">
        <v>42</v>
      </c>
      <c r="G25" s="9" t="s">
        <v>23</v>
      </c>
      <c r="H25" s="9">
        <v>14136</v>
      </c>
      <c r="I25" s="9">
        <v>88</v>
      </c>
      <c r="J25" s="9">
        <v>4683</v>
      </c>
      <c r="K25" s="9">
        <v>13273</v>
      </c>
      <c r="L25" s="9">
        <v>3</v>
      </c>
      <c r="M25" s="9">
        <v>1476.537</v>
      </c>
      <c r="N25" s="4"/>
      <c r="O25" s="4"/>
      <c r="P25" s="4"/>
      <c r="Q25" s="4"/>
      <c r="R25" s="4"/>
    </row>
    <row r="26" spans="1:18" ht="15.75" customHeight="1">
      <c r="A26" s="9" t="s">
        <v>1066</v>
      </c>
      <c r="B26" s="9" t="s">
        <v>1043</v>
      </c>
      <c r="C26" s="9" t="s">
        <v>29</v>
      </c>
      <c r="D26" s="9" t="s">
        <v>14</v>
      </c>
      <c r="E26" s="10" t="s">
        <v>67</v>
      </c>
      <c r="F26" s="9" t="s">
        <v>22</v>
      </c>
      <c r="G26" s="9" t="s">
        <v>23</v>
      </c>
      <c r="H26" s="9">
        <v>14489</v>
      </c>
      <c r="I26" s="9">
        <v>37</v>
      </c>
      <c r="J26" s="9">
        <v>12453</v>
      </c>
      <c r="K26" s="9">
        <v>13873</v>
      </c>
      <c r="L26" s="9">
        <v>10</v>
      </c>
      <c r="M26" s="9">
        <v>6195.8410000000003</v>
      </c>
      <c r="N26" s="4"/>
      <c r="O26" s="4"/>
      <c r="P26" s="4"/>
      <c r="Q26" s="4"/>
      <c r="R26" s="4"/>
    </row>
    <row r="27" spans="1:18" ht="15.75" customHeight="1">
      <c r="A27" s="9" t="s">
        <v>1067</v>
      </c>
      <c r="B27" s="9" t="s">
        <v>1041</v>
      </c>
      <c r="C27" s="9" t="s">
        <v>29</v>
      </c>
      <c r="D27" s="9" t="s">
        <v>41</v>
      </c>
      <c r="E27" s="10" t="s">
        <v>69</v>
      </c>
      <c r="F27" s="9" t="s">
        <v>16</v>
      </c>
      <c r="G27" s="9" t="s">
        <v>47</v>
      </c>
      <c r="H27" s="9">
        <v>20348</v>
      </c>
      <c r="I27" s="9">
        <v>101</v>
      </c>
      <c r="J27" s="9">
        <v>14945</v>
      </c>
      <c r="K27" s="9">
        <v>19548</v>
      </c>
      <c r="L27" s="9">
        <v>6</v>
      </c>
      <c r="M27" s="9">
        <v>1596.5519999999999</v>
      </c>
      <c r="N27" s="4"/>
      <c r="O27" s="4"/>
      <c r="P27" s="4"/>
      <c r="Q27" s="4"/>
      <c r="R27" s="4"/>
    </row>
    <row r="28" spans="1:18" ht="15.75" customHeight="1">
      <c r="A28" s="9" t="s">
        <v>1068</v>
      </c>
      <c r="B28" s="9" t="s">
        <v>1043</v>
      </c>
      <c r="C28" s="9" t="s">
        <v>29</v>
      </c>
      <c r="D28" s="9" t="s">
        <v>14</v>
      </c>
      <c r="E28" s="10" t="s">
        <v>71</v>
      </c>
      <c r="F28" s="9" t="s">
        <v>46</v>
      </c>
      <c r="G28" s="9" t="s">
        <v>23</v>
      </c>
      <c r="H28" s="9">
        <v>40447</v>
      </c>
      <c r="I28" s="9">
        <v>177</v>
      </c>
      <c r="J28" s="9">
        <v>16663</v>
      </c>
      <c r="K28" s="9">
        <v>29774</v>
      </c>
      <c r="L28" s="9">
        <v>12</v>
      </c>
      <c r="M28" s="9">
        <v>5083.8860000000004</v>
      </c>
      <c r="N28" s="4"/>
      <c r="O28" s="4"/>
      <c r="P28" s="4"/>
      <c r="Q28" s="4"/>
      <c r="R28" s="4"/>
    </row>
    <row r="29" spans="1:18" ht="15.75" customHeight="1">
      <c r="A29" s="9" t="s">
        <v>1069</v>
      </c>
      <c r="B29" s="9" t="s">
        <v>1041</v>
      </c>
      <c r="C29" s="9" t="s">
        <v>19</v>
      </c>
      <c r="D29" s="9" t="s">
        <v>32</v>
      </c>
      <c r="E29" s="10" t="s">
        <v>74</v>
      </c>
      <c r="F29" s="9" t="s">
        <v>22</v>
      </c>
      <c r="G29" s="9" t="s">
        <v>23</v>
      </c>
      <c r="H29" s="9">
        <v>14451</v>
      </c>
      <c r="I29" s="9">
        <v>50</v>
      </c>
      <c r="J29" s="9">
        <v>5606</v>
      </c>
      <c r="K29" s="9">
        <v>13461</v>
      </c>
      <c r="L29" s="9">
        <v>8</v>
      </c>
      <c r="M29" s="9">
        <v>6397.6030000000001</v>
      </c>
      <c r="N29" s="4"/>
      <c r="O29" s="4"/>
      <c r="P29" s="4"/>
      <c r="Q29" s="4"/>
      <c r="R29" s="4"/>
    </row>
    <row r="30" spans="1:18" ht="15.75" customHeight="1">
      <c r="A30" s="9" t="s">
        <v>1070</v>
      </c>
      <c r="B30" s="9" t="s">
        <v>1041</v>
      </c>
      <c r="C30" s="9" t="s">
        <v>29</v>
      </c>
      <c r="D30" s="9" t="s">
        <v>73</v>
      </c>
      <c r="E30" s="10" t="s">
        <v>77</v>
      </c>
      <c r="F30" s="9" t="s">
        <v>75</v>
      </c>
      <c r="G30" s="9" t="s">
        <v>17</v>
      </c>
      <c r="H30" s="9">
        <v>11668</v>
      </c>
      <c r="I30" s="9">
        <v>110</v>
      </c>
      <c r="J30" s="9">
        <v>7860</v>
      </c>
      <c r="K30" s="9">
        <v>11009</v>
      </c>
      <c r="L30" s="9">
        <v>5</v>
      </c>
      <c r="M30" s="9">
        <v>2653.982</v>
      </c>
      <c r="N30" s="4"/>
      <c r="O30" s="4"/>
      <c r="P30" s="4"/>
      <c r="Q30" s="4"/>
      <c r="R30" s="4"/>
    </row>
    <row r="31" spans="1:18" ht="15.75" customHeight="1">
      <c r="A31" s="9" t="s">
        <v>1071</v>
      </c>
      <c r="B31" s="9" t="s">
        <v>1041</v>
      </c>
      <c r="C31" s="9" t="s">
        <v>19</v>
      </c>
      <c r="D31" s="9" t="s">
        <v>73</v>
      </c>
      <c r="E31" s="10" t="s">
        <v>80</v>
      </c>
      <c r="F31" s="9" t="s">
        <v>22</v>
      </c>
      <c r="G31" s="9" t="s">
        <v>47</v>
      </c>
      <c r="H31" s="9">
        <v>19379</v>
      </c>
      <c r="I31" s="9">
        <v>49</v>
      </c>
      <c r="J31" s="9">
        <v>12168</v>
      </c>
      <c r="K31" s="9">
        <v>16616</v>
      </c>
      <c r="L31" s="9">
        <v>97</v>
      </c>
      <c r="M31" s="9">
        <v>7294.1</v>
      </c>
      <c r="N31" s="4"/>
      <c r="O31" s="4"/>
      <c r="P31" s="4"/>
      <c r="Q31" s="4"/>
      <c r="R31" s="4"/>
    </row>
    <row r="32" spans="1:18" ht="14.4">
      <c r="A32" s="9" t="s">
        <v>1072</v>
      </c>
      <c r="B32" s="9" t="s">
        <v>1041</v>
      </c>
      <c r="C32" s="9" t="s">
        <v>38</v>
      </c>
      <c r="D32" s="9" t="s">
        <v>79</v>
      </c>
      <c r="E32" s="10" t="s">
        <v>80</v>
      </c>
      <c r="F32" s="9" t="s">
        <v>16</v>
      </c>
      <c r="G32" s="9" t="s">
        <v>23</v>
      </c>
      <c r="H32" s="9">
        <v>8716</v>
      </c>
      <c r="I32" s="9">
        <v>40</v>
      </c>
      <c r="J32" s="9">
        <v>6490</v>
      </c>
      <c r="K32" s="9">
        <v>7862</v>
      </c>
      <c r="L32" s="9">
        <v>2</v>
      </c>
      <c r="M32" s="9">
        <v>2100.8200000000002</v>
      </c>
      <c r="N32" s="4"/>
      <c r="O32" s="4"/>
      <c r="P32" s="4"/>
      <c r="Q32" s="4"/>
      <c r="R32" s="4"/>
    </row>
    <row r="33" spans="1:18" ht="14.4">
      <c r="A33" s="9" t="s">
        <v>1073</v>
      </c>
      <c r="B33" s="9" t="s">
        <v>1041</v>
      </c>
      <c r="C33" s="9" t="s">
        <v>13</v>
      </c>
      <c r="D33" s="9" t="s">
        <v>39</v>
      </c>
      <c r="E33" s="10" t="s">
        <v>80</v>
      </c>
      <c r="F33" s="9" t="s">
        <v>46</v>
      </c>
      <c r="G33" s="9" t="s">
        <v>23</v>
      </c>
      <c r="H33" s="9">
        <v>11062</v>
      </c>
      <c r="I33" s="9">
        <v>78</v>
      </c>
      <c r="J33" s="9">
        <v>6539</v>
      </c>
      <c r="K33" s="9">
        <v>9391</v>
      </c>
      <c r="L33" s="9">
        <v>2</v>
      </c>
      <c r="M33" s="9">
        <v>1500.0989999999999</v>
      </c>
      <c r="N33" s="4"/>
      <c r="O33" s="4"/>
      <c r="P33" s="4"/>
      <c r="Q33" s="4"/>
      <c r="R33" s="4"/>
    </row>
    <row r="34" spans="1:18" ht="14.4">
      <c r="A34" s="9" t="s">
        <v>1074</v>
      </c>
      <c r="B34" s="9" t="s">
        <v>1060</v>
      </c>
      <c r="C34" s="9" t="s">
        <v>38</v>
      </c>
      <c r="D34" s="9" t="s">
        <v>14</v>
      </c>
      <c r="E34" s="10" t="s">
        <v>84</v>
      </c>
      <c r="F34" s="9" t="s">
        <v>27</v>
      </c>
      <c r="G34" s="9" t="s">
        <v>23</v>
      </c>
      <c r="H34" s="9">
        <v>100800</v>
      </c>
      <c r="I34" s="9">
        <v>185</v>
      </c>
      <c r="J34" s="9">
        <v>14473</v>
      </c>
      <c r="K34" s="9">
        <v>85424</v>
      </c>
      <c r="L34" s="9">
        <v>10</v>
      </c>
      <c r="M34" s="9">
        <v>7004.73</v>
      </c>
      <c r="N34" s="4"/>
      <c r="O34" s="4"/>
      <c r="P34" s="4"/>
      <c r="Q34" s="4"/>
      <c r="R34" s="4"/>
    </row>
    <row r="35" spans="1:18" ht="14.4">
      <c r="A35" s="9" t="s">
        <v>1075</v>
      </c>
      <c r="B35" s="9" t="s">
        <v>1041</v>
      </c>
      <c r="C35" s="9" t="s">
        <v>38</v>
      </c>
      <c r="D35" s="9" t="s">
        <v>14</v>
      </c>
      <c r="E35" s="10" t="s">
        <v>84</v>
      </c>
      <c r="F35" s="9" t="s">
        <v>16</v>
      </c>
      <c r="G35" s="9" t="s">
        <v>23</v>
      </c>
      <c r="H35" s="9">
        <v>12864</v>
      </c>
      <c r="I35" s="9">
        <v>84</v>
      </c>
      <c r="J35" s="9">
        <v>5549</v>
      </c>
      <c r="K35" s="9">
        <v>11852</v>
      </c>
      <c r="L35" s="9">
        <v>5</v>
      </c>
      <c r="M35" s="9">
        <v>1905.89</v>
      </c>
      <c r="N35" s="4"/>
      <c r="O35" s="4"/>
      <c r="P35" s="4"/>
      <c r="Q35" s="4"/>
      <c r="R35" s="4"/>
    </row>
    <row r="36" spans="1:18" ht="14.4">
      <c r="A36" s="9" t="s">
        <v>1076</v>
      </c>
      <c r="B36" s="9" t="s">
        <v>1043</v>
      </c>
      <c r="C36" s="9" t="s">
        <v>19</v>
      </c>
      <c r="D36" s="9" t="s">
        <v>61</v>
      </c>
      <c r="E36" s="10" t="s">
        <v>87</v>
      </c>
      <c r="F36" s="9" t="s">
        <v>27</v>
      </c>
      <c r="G36" s="9" t="s">
        <v>23</v>
      </c>
      <c r="H36" s="9">
        <v>10992</v>
      </c>
      <c r="I36" s="9">
        <v>97</v>
      </c>
      <c r="J36" s="9">
        <v>6677</v>
      </c>
      <c r="K36" s="9">
        <v>10132</v>
      </c>
      <c r="L36" s="9">
        <v>3</v>
      </c>
      <c r="M36" s="9">
        <v>1675.9870000000001</v>
      </c>
      <c r="N36" s="4"/>
      <c r="O36" s="4"/>
      <c r="P36" s="4"/>
      <c r="Q36" s="4"/>
      <c r="R36" s="4"/>
    </row>
    <row r="37" spans="1:18" ht="14.4">
      <c r="A37" s="9" t="s">
        <v>1077</v>
      </c>
      <c r="B37" s="9" t="s">
        <v>1041</v>
      </c>
      <c r="C37" s="9" t="s">
        <v>13</v>
      </c>
      <c r="D37" s="9" t="s">
        <v>35</v>
      </c>
      <c r="E37" s="10" t="s">
        <v>87</v>
      </c>
      <c r="F37" s="9" t="s">
        <v>16</v>
      </c>
      <c r="G37" s="9" t="s">
        <v>23</v>
      </c>
      <c r="H37" s="9">
        <v>14984</v>
      </c>
      <c r="I37" s="9">
        <v>63</v>
      </c>
      <c r="J37" s="9">
        <v>9614</v>
      </c>
      <c r="K37" s="9">
        <v>14086</v>
      </c>
      <c r="L37" s="9">
        <v>3</v>
      </c>
      <c r="M37" s="9">
        <v>1505.01</v>
      </c>
      <c r="N37" s="4"/>
      <c r="O37" s="4"/>
      <c r="P37" s="4"/>
      <c r="Q37" s="4"/>
      <c r="R37" s="4"/>
    </row>
    <row r="38" spans="1:18" ht="14.4">
      <c r="A38" s="9" t="s">
        <v>1078</v>
      </c>
      <c r="B38" s="9" t="s">
        <v>1043</v>
      </c>
      <c r="C38" s="9" t="s">
        <v>38</v>
      </c>
      <c r="D38" s="9" t="s">
        <v>73</v>
      </c>
      <c r="E38" s="10" t="s">
        <v>91</v>
      </c>
      <c r="F38" s="9" t="s">
        <v>16</v>
      </c>
      <c r="G38" s="9" t="s">
        <v>23</v>
      </c>
      <c r="H38" s="9">
        <v>19093</v>
      </c>
      <c r="I38" s="9">
        <v>50</v>
      </c>
      <c r="J38" s="9">
        <v>9626</v>
      </c>
      <c r="K38" s="9">
        <v>17815</v>
      </c>
      <c r="L38" s="9">
        <v>10</v>
      </c>
      <c r="M38" s="9">
        <v>6612.1459999999997</v>
      </c>
      <c r="N38" s="4"/>
      <c r="O38" s="4"/>
      <c r="P38" s="4"/>
      <c r="Q38" s="4"/>
      <c r="R38" s="4"/>
    </row>
    <row r="39" spans="1:18" ht="14.4">
      <c r="A39" s="9" t="s">
        <v>1079</v>
      </c>
      <c r="B39" s="9" t="s">
        <v>1041</v>
      </c>
      <c r="C39" s="9" t="s">
        <v>38</v>
      </c>
      <c r="D39" s="9" t="s">
        <v>90</v>
      </c>
      <c r="E39" s="10" t="s">
        <v>91</v>
      </c>
      <c r="F39" s="9" t="s">
        <v>27</v>
      </c>
      <c r="G39" s="9" t="s">
        <v>23</v>
      </c>
      <c r="H39" s="9">
        <v>43057</v>
      </c>
      <c r="I39" s="9">
        <v>122</v>
      </c>
      <c r="J39" s="9">
        <v>23767</v>
      </c>
      <c r="K39" s="9">
        <v>41484</v>
      </c>
      <c r="L39" s="9">
        <v>7</v>
      </c>
      <c r="M39" s="9">
        <v>5884.9309999999996</v>
      </c>
      <c r="N39" s="4"/>
      <c r="O39" s="4"/>
      <c r="P39" s="4"/>
      <c r="Q39" s="4"/>
      <c r="R39" s="4"/>
    </row>
    <row r="40" spans="1:18" ht="14.4">
      <c r="A40" s="9" t="s">
        <v>1080</v>
      </c>
      <c r="B40" s="9" t="s">
        <v>1060</v>
      </c>
      <c r="C40" s="9" t="s">
        <v>19</v>
      </c>
      <c r="D40" s="9" t="s">
        <v>50</v>
      </c>
      <c r="E40" s="10" t="s">
        <v>91</v>
      </c>
      <c r="F40" s="9" t="s">
        <v>16</v>
      </c>
      <c r="G40" s="9" t="s">
        <v>23</v>
      </c>
      <c r="H40" s="9">
        <v>53561</v>
      </c>
      <c r="I40" s="9">
        <v>147</v>
      </c>
      <c r="J40" s="9">
        <v>37063</v>
      </c>
      <c r="K40" s="9">
        <v>51480</v>
      </c>
      <c r="L40" s="9">
        <v>14</v>
      </c>
      <c r="M40" s="9">
        <v>2039.355</v>
      </c>
      <c r="N40" s="4"/>
      <c r="O40" s="4"/>
      <c r="P40" s="4"/>
      <c r="Q40" s="4"/>
      <c r="R40" s="4"/>
    </row>
    <row r="41" spans="1:18" ht="14.4">
      <c r="A41" s="9" t="s">
        <v>1081</v>
      </c>
      <c r="B41" s="9" t="s">
        <v>1041</v>
      </c>
      <c r="C41" s="9" t="s">
        <v>29</v>
      </c>
      <c r="D41" s="9" t="s">
        <v>14</v>
      </c>
      <c r="E41" s="10" t="s">
        <v>91</v>
      </c>
      <c r="F41" s="9" t="s">
        <v>22</v>
      </c>
      <c r="G41" s="9" t="s">
        <v>23</v>
      </c>
      <c r="H41" s="9">
        <v>67752</v>
      </c>
      <c r="I41" s="9">
        <v>174</v>
      </c>
      <c r="J41" s="9">
        <v>47126</v>
      </c>
      <c r="K41" s="9">
        <v>65080</v>
      </c>
      <c r="L41" s="9">
        <v>3</v>
      </c>
      <c r="M41" s="9">
        <v>1557.0160000000001</v>
      </c>
      <c r="N41" s="4"/>
      <c r="O41" s="4"/>
      <c r="P41" s="4"/>
      <c r="Q41" s="4"/>
      <c r="R41" s="4"/>
    </row>
    <row r="42" spans="1:18" ht="14.4">
      <c r="A42" s="9" t="s">
        <v>1082</v>
      </c>
      <c r="B42" s="9" t="s">
        <v>1041</v>
      </c>
      <c r="C42" s="9" t="s">
        <v>13</v>
      </c>
      <c r="D42" s="9" t="s">
        <v>73</v>
      </c>
      <c r="E42" s="10" t="s">
        <v>15</v>
      </c>
      <c r="F42" s="9" t="s">
        <v>46</v>
      </c>
      <c r="G42" s="9" t="s">
        <v>23</v>
      </c>
      <c r="H42" s="9">
        <v>75161</v>
      </c>
      <c r="I42" s="9">
        <v>280</v>
      </c>
      <c r="J42" s="9">
        <v>40385</v>
      </c>
      <c r="K42" s="9">
        <v>70325</v>
      </c>
      <c r="L42" s="9">
        <v>3</v>
      </c>
      <c r="M42" s="9">
        <v>1506.461</v>
      </c>
      <c r="N42" s="4"/>
      <c r="O42" s="4"/>
      <c r="P42" s="4"/>
      <c r="Q42" s="4"/>
      <c r="R42" s="4"/>
    </row>
    <row r="43" spans="1:18" ht="14.4">
      <c r="A43" s="9" t="s">
        <v>1083</v>
      </c>
      <c r="B43" s="9" t="s">
        <v>1041</v>
      </c>
      <c r="C43" s="9" t="s">
        <v>13</v>
      </c>
      <c r="D43" s="9" t="s">
        <v>73</v>
      </c>
      <c r="E43" s="10" t="s">
        <v>98</v>
      </c>
      <c r="F43" s="9" t="s">
        <v>27</v>
      </c>
      <c r="G43" s="9" t="s">
        <v>17</v>
      </c>
      <c r="H43" s="9">
        <v>12770</v>
      </c>
      <c r="I43" s="9">
        <v>84</v>
      </c>
      <c r="J43" s="9">
        <v>6224</v>
      </c>
      <c r="K43" s="9">
        <v>11110</v>
      </c>
      <c r="L43" s="9">
        <v>21</v>
      </c>
      <c r="M43" s="9">
        <v>2087.5100000000002</v>
      </c>
      <c r="N43" s="4"/>
      <c r="O43" s="4"/>
      <c r="P43" s="4"/>
      <c r="Q43" s="4"/>
      <c r="R43" s="4"/>
    </row>
    <row r="44" spans="1:18" ht="14.4">
      <c r="A44" s="9" t="s">
        <v>1084</v>
      </c>
      <c r="B44" s="9" t="s">
        <v>1041</v>
      </c>
      <c r="C44" s="9" t="s">
        <v>38</v>
      </c>
      <c r="D44" s="9" t="s">
        <v>32</v>
      </c>
      <c r="E44" s="10" t="s">
        <v>96</v>
      </c>
      <c r="F44" s="9" t="s">
        <v>52</v>
      </c>
      <c r="G44" s="9" t="s">
        <v>23</v>
      </c>
      <c r="H44" s="9">
        <v>117713</v>
      </c>
      <c r="I44" s="9">
        <v>374</v>
      </c>
      <c r="J44" s="9">
        <v>16357</v>
      </c>
      <c r="K44" s="9">
        <v>100222</v>
      </c>
      <c r="L44" s="9">
        <v>5</v>
      </c>
      <c r="M44" s="9">
        <v>2505.404</v>
      </c>
      <c r="N44" s="4"/>
      <c r="O44" s="4"/>
      <c r="P44" s="4"/>
      <c r="Q44" s="4"/>
      <c r="R44" s="4"/>
    </row>
    <row r="45" spans="1:18" ht="14.4">
      <c r="A45" s="9" t="s">
        <v>99</v>
      </c>
      <c r="B45" s="9" t="s">
        <v>1041</v>
      </c>
      <c r="C45" s="9" t="s">
        <v>13</v>
      </c>
      <c r="D45" s="9" t="s">
        <v>32</v>
      </c>
      <c r="E45" s="10" t="s">
        <v>100</v>
      </c>
      <c r="F45" s="9" t="s">
        <v>22</v>
      </c>
      <c r="G45" s="9" t="s">
        <v>17</v>
      </c>
      <c r="H45" s="9">
        <v>26558</v>
      </c>
      <c r="I45" s="9">
        <v>111</v>
      </c>
      <c r="J45" s="9">
        <v>15761</v>
      </c>
      <c r="K45" s="9">
        <v>23532</v>
      </c>
      <c r="L45" s="9">
        <v>14</v>
      </c>
      <c r="M45" s="9">
        <v>6751.5590000000002</v>
      </c>
      <c r="N45" s="4"/>
      <c r="O45" s="4"/>
      <c r="P45" s="4"/>
      <c r="Q45" s="4"/>
      <c r="R45" s="4"/>
    </row>
    <row r="46" spans="1:18" ht="14.4">
      <c r="A46" s="9" t="s">
        <v>1085</v>
      </c>
      <c r="B46" s="9" t="s">
        <v>1041</v>
      </c>
      <c r="C46" s="9" t="s">
        <v>19</v>
      </c>
      <c r="D46" s="9" t="s">
        <v>90</v>
      </c>
      <c r="E46" s="10" t="s">
        <v>100</v>
      </c>
      <c r="F46" s="9" t="s">
        <v>16</v>
      </c>
      <c r="G46" s="9" t="s">
        <v>23</v>
      </c>
      <c r="H46" s="9">
        <v>53464</v>
      </c>
      <c r="I46" s="9">
        <v>212</v>
      </c>
      <c r="J46" s="9">
        <v>22151</v>
      </c>
      <c r="K46" s="9">
        <v>49058</v>
      </c>
      <c r="L46" s="9">
        <v>9</v>
      </c>
      <c r="M46" s="9">
        <v>5741.098</v>
      </c>
      <c r="N46" s="4"/>
      <c r="O46" s="4"/>
      <c r="P46" s="4"/>
      <c r="Q46" s="4"/>
      <c r="R46" s="4"/>
    </row>
    <row r="47" spans="1:18" ht="14.4">
      <c r="A47" s="9" t="s">
        <v>1086</v>
      </c>
      <c r="B47" s="9" t="s">
        <v>1060</v>
      </c>
      <c r="C47" s="9" t="s">
        <v>38</v>
      </c>
      <c r="D47" s="9" t="s">
        <v>25</v>
      </c>
      <c r="E47" s="10" t="s">
        <v>100</v>
      </c>
      <c r="F47" s="9" t="s">
        <v>27</v>
      </c>
      <c r="G47" s="9" t="s">
        <v>23</v>
      </c>
      <c r="H47" s="9">
        <v>13686</v>
      </c>
      <c r="I47" s="9">
        <v>66</v>
      </c>
      <c r="J47" s="9">
        <v>7928</v>
      </c>
      <c r="K47" s="9">
        <v>11931</v>
      </c>
      <c r="L47" s="9">
        <v>11</v>
      </c>
      <c r="M47" s="9">
        <v>4660.5600000000004</v>
      </c>
      <c r="N47" s="4"/>
      <c r="O47" s="4"/>
      <c r="P47" s="4"/>
      <c r="Q47" s="4"/>
      <c r="R47" s="4"/>
    </row>
    <row r="48" spans="1:18" ht="14.4">
      <c r="A48" s="9" t="s">
        <v>1087</v>
      </c>
      <c r="B48" s="9" t="s">
        <v>1043</v>
      </c>
      <c r="C48" s="9" t="s">
        <v>19</v>
      </c>
      <c r="D48" s="9" t="s">
        <v>20</v>
      </c>
      <c r="E48" s="10" t="s">
        <v>100</v>
      </c>
      <c r="F48" s="9" t="s">
        <v>16</v>
      </c>
      <c r="G48" s="9" t="s">
        <v>23</v>
      </c>
      <c r="H48" s="9">
        <v>17752</v>
      </c>
      <c r="I48" s="9">
        <v>98</v>
      </c>
      <c r="J48" s="9">
        <v>5855</v>
      </c>
      <c r="K48" s="9">
        <v>15753</v>
      </c>
      <c r="L48" s="9">
        <v>5</v>
      </c>
      <c r="M48" s="9">
        <v>2200.297</v>
      </c>
      <c r="N48" s="4"/>
      <c r="O48" s="4"/>
      <c r="P48" s="4"/>
      <c r="Q48" s="4"/>
      <c r="R48" s="4"/>
    </row>
    <row r="49" spans="1:18" ht="14.4">
      <c r="A49" s="9" t="s">
        <v>1088</v>
      </c>
      <c r="B49" s="9" t="s">
        <v>1041</v>
      </c>
      <c r="C49" s="9" t="s">
        <v>38</v>
      </c>
      <c r="D49" s="9" t="s">
        <v>73</v>
      </c>
      <c r="E49" s="10" t="s">
        <v>100</v>
      </c>
      <c r="F49" s="9" t="s">
        <v>16</v>
      </c>
      <c r="G49" s="9" t="s">
        <v>47</v>
      </c>
      <c r="H49" s="9">
        <v>32845</v>
      </c>
      <c r="I49" s="9">
        <v>164</v>
      </c>
      <c r="J49" s="9">
        <v>16163</v>
      </c>
      <c r="K49" s="9">
        <v>30368</v>
      </c>
      <c r="L49" s="9">
        <v>5</v>
      </c>
      <c r="M49" s="9">
        <v>1910.4369999999999</v>
      </c>
      <c r="N49" s="4"/>
      <c r="O49" s="4"/>
      <c r="P49" s="4"/>
      <c r="Q49" s="4"/>
      <c r="R49" s="4"/>
    </row>
    <row r="50" spans="1:18" ht="14.4">
      <c r="A50" s="9" t="s">
        <v>1089</v>
      </c>
      <c r="B50" s="9" t="s">
        <v>1043</v>
      </c>
      <c r="C50" s="9" t="s">
        <v>19</v>
      </c>
      <c r="D50" s="9" t="s">
        <v>32</v>
      </c>
      <c r="E50" s="10" t="s">
        <v>106</v>
      </c>
      <c r="F50" s="9" t="s">
        <v>16</v>
      </c>
      <c r="G50" s="9" t="s">
        <v>23</v>
      </c>
      <c r="H50" s="9">
        <v>15322</v>
      </c>
      <c r="I50" s="9">
        <v>55</v>
      </c>
      <c r="J50" s="9">
        <v>6416</v>
      </c>
      <c r="K50" s="9">
        <v>14049</v>
      </c>
      <c r="L50" s="9">
        <v>5</v>
      </c>
      <c r="M50" s="9">
        <v>1850.4639999999999</v>
      </c>
      <c r="N50" s="4"/>
      <c r="O50" s="4"/>
      <c r="P50" s="4"/>
      <c r="Q50" s="4"/>
      <c r="R50" s="4"/>
    </row>
    <row r="51" spans="1:18" ht="14.4">
      <c r="A51" s="9" t="s">
        <v>1090</v>
      </c>
      <c r="B51" s="9" t="s">
        <v>1041</v>
      </c>
      <c r="C51" s="9" t="s">
        <v>13</v>
      </c>
      <c r="D51" s="9" t="s">
        <v>73</v>
      </c>
      <c r="E51" s="10" t="s">
        <v>108</v>
      </c>
      <c r="F51" s="9" t="s">
        <v>27</v>
      </c>
      <c r="G51" s="9" t="s">
        <v>23</v>
      </c>
      <c r="H51" s="9">
        <v>18458</v>
      </c>
      <c r="I51" s="9">
        <v>111</v>
      </c>
      <c r="J51" s="9">
        <v>3623</v>
      </c>
      <c r="K51" s="9">
        <v>16934</v>
      </c>
      <c r="L51" s="9">
        <v>6</v>
      </c>
      <c r="M51" s="9">
        <v>2866.4969999999998</v>
      </c>
      <c r="N51" s="4"/>
      <c r="O51" s="4"/>
      <c r="P51" s="4"/>
      <c r="Q51" s="4"/>
      <c r="R51" s="4"/>
    </row>
    <row r="52" spans="1:18" ht="14.4">
      <c r="A52" s="9" t="s">
        <v>1091</v>
      </c>
      <c r="B52" s="9" t="s">
        <v>1043</v>
      </c>
      <c r="C52" s="9" t="s">
        <v>38</v>
      </c>
      <c r="D52" s="9" t="s">
        <v>32</v>
      </c>
      <c r="E52" s="10" t="s">
        <v>110</v>
      </c>
      <c r="F52" s="9" t="s">
        <v>16</v>
      </c>
      <c r="G52" s="9" t="s">
        <v>23</v>
      </c>
      <c r="H52" s="9">
        <v>108559</v>
      </c>
      <c r="I52" s="9">
        <v>212</v>
      </c>
      <c r="J52" s="9">
        <v>79254</v>
      </c>
      <c r="K52" s="9">
        <v>100563</v>
      </c>
      <c r="L52" s="9">
        <v>7</v>
      </c>
      <c r="M52" s="9">
        <v>6850.576</v>
      </c>
      <c r="N52" s="4"/>
      <c r="O52" s="4"/>
      <c r="P52" s="4"/>
      <c r="Q52" s="4"/>
      <c r="R52" s="4"/>
    </row>
    <row r="53" spans="1:18" ht="14.4">
      <c r="A53" s="9" t="s">
        <v>1092</v>
      </c>
      <c r="B53" s="9" t="s">
        <v>1043</v>
      </c>
      <c r="C53" s="9" t="s">
        <v>38</v>
      </c>
      <c r="D53" s="9" t="s">
        <v>32</v>
      </c>
      <c r="E53" s="10" t="s">
        <v>110</v>
      </c>
      <c r="F53" s="9" t="s">
        <v>123</v>
      </c>
      <c r="G53" s="9" t="s">
        <v>23</v>
      </c>
      <c r="H53" s="9">
        <v>106151</v>
      </c>
      <c r="I53" s="9">
        <v>299</v>
      </c>
      <c r="J53" s="9">
        <v>75304</v>
      </c>
      <c r="K53" s="9">
        <v>99311</v>
      </c>
      <c r="L53" s="9">
        <v>9</v>
      </c>
      <c r="M53" s="9">
        <v>6616.8810000000003</v>
      </c>
      <c r="N53" s="4"/>
      <c r="O53" s="4"/>
      <c r="P53" s="4"/>
      <c r="Q53" s="4"/>
      <c r="R53" s="4"/>
    </row>
    <row r="54" spans="1:18" ht="14.4">
      <c r="A54" s="9" t="s">
        <v>1093</v>
      </c>
      <c r="B54" s="9" t="s">
        <v>1043</v>
      </c>
      <c r="C54" s="9" t="s">
        <v>38</v>
      </c>
      <c r="D54" s="9" t="s">
        <v>79</v>
      </c>
      <c r="E54" s="10" t="s">
        <v>110</v>
      </c>
      <c r="F54" s="9" t="s">
        <v>42</v>
      </c>
      <c r="G54" s="9" t="s">
        <v>23</v>
      </c>
      <c r="H54" s="9">
        <v>149618</v>
      </c>
      <c r="I54" s="9">
        <v>260</v>
      </c>
      <c r="J54" s="9">
        <v>126031</v>
      </c>
      <c r="K54" s="9">
        <v>140596</v>
      </c>
      <c r="L54" s="9">
        <v>26</v>
      </c>
      <c r="M54" s="9">
        <v>6605.5860000000002</v>
      </c>
      <c r="N54" s="4"/>
      <c r="O54" s="4"/>
      <c r="P54" s="4"/>
      <c r="Q54" s="4"/>
      <c r="R54" s="4"/>
    </row>
    <row r="55" spans="1:18" ht="14.4">
      <c r="A55" s="9" t="s">
        <v>1094</v>
      </c>
      <c r="B55" s="9" t="s">
        <v>1043</v>
      </c>
      <c r="C55" s="9" t="s">
        <v>38</v>
      </c>
      <c r="D55" s="9" t="s">
        <v>32</v>
      </c>
      <c r="E55" s="10" t="s">
        <v>110</v>
      </c>
      <c r="F55" s="9" t="s">
        <v>123</v>
      </c>
      <c r="G55" s="9" t="s">
        <v>23</v>
      </c>
      <c r="H55" s="9">
        <v>114384</v>
      </c>
      <c r="I55" s="9">
        <v>100</v>
      </c>
      <c r="J55" s="9">
        <v>61524</v>
      </c>
      <c r="K55" s="9">
        <v>105104</v>
      </c>
      <c r="L55" s="9">
        <v>12</v>
      </c>
      <c r="M55" s="9">
        <v>5803.3310000000001</v>
      </c>
      <c r="N55" s="4"/>
      <c r="O55" s="4"/>
      <c r="P55" s="4"/>
      <c r="Q55" s="4"/>
      <c r="R55" s="4"/>
    </row>
    <row r="56" spans="1:18" ht="14.4">
      <c r="A56" s="9" t="s">
        <v>114</v>
      </c>
      <c r="B56" s="9" t="s">
        <v>1043</v>
      </c>
      <c r="C56" s="9" t="s">
        <v>13</v>
      </c>
      <c r="D56" s="9" t="s">
        <v>115</v>
      </c>
      <c r="E56" s="10" t="s">
        <v>110</v>
      </c>
      <c r="F56" s="9" t="s">
        <v>75</v>
      </c>
      <c r="G56" s="9" t="s">
        <v>23</v>
      </c>
      <c r="H56" s="9">
        <v>43367</v>
      </c>
      <c r="I56" s="9">
        <v>111</v>
      </c>
      <c r="J56" s="9">
        <v>14306</v>
      </c>
      <c r="K56" s="9">
        <v>39750</v>
      </c>
      <c r="L56" s="9">
        <v>12</v>
      </c>
      <c r="M56" s="9">
        <v>5214.299</v>
      </c>
      <c r="N56" s="4"/>
      <c r="O56" s="4"/>
      <c r="P56" s="4"/>
      <c r="Q56" s="4"/>
      <c r="R56" s="4"/>
    </row>
    <row r="57" spans="1:18" ht="14.4">
      <c r="A57" s="9" t="s">
        <v>116</v>
      </c>
      <c r="B57" s="9" t="s">
        <v>1041</v>
      </c>
      <c r="C57" s="9" t="s">
        <v>29</v>
      </c>
      <c r="D57" s="9" t="s">
        <v>32</v>
      </c>
      <c r="E57" s="10" t="s">
        <v>110</v>
      </c>
      <c r="F57" s="9" t="s">
        <v>16</v>
      </c>
      <c r="G57" s="9" t="s">
        <v>47</v>
      </c>
      <c r="H57" s="9">
        <v>113420</v>
      </c>
      <c r="I57" s="9">
        <v>333</v>
      </c>
      <c r="J57" s="9">
        <v>33557</v>
      </c>
      <c r="K57" s="9">
        <v>104929</v>
      </c>
      <c r="L57" s="9">
        <v>11</v>
      </c>
      <c r="M57" s="9">
        <v>5124.4359999999997</v>
      </c>
      <c r="N57" s="4"/>
      <c r="O57" s="4"/>
      <c r="P57" s="4"/>
      <c r="Q57" s="4"/>
      <c r="R57" s="4"/>
    </row>
    <row r="58" spans="1:18" ht="14.4">
      <c r="A58" s="9" t="s">
        <v>1095</v>
      </c>
      <c r="B58" s="9" t="s">
        <v>1041</v>
      </c>
      <c r="C58" s="9" t="s">
        <v>19</v>
      </c>
      <c r="D58" s="9" t="s">
        <v>50</v>
      </c>
      <c r="E58" s="10" t="s">
        <v>110</v>
      </c>
      <c r="F58" s="9" t="s">
        <v>16</v>
      </c>
      <c r="G58" s="9" t="s">
        <v>47</v>
      </c>
      <c r="H58" s="9">
        <v>88293</v>
      </c>
      <c r="I58" s="9">
        <v>255</v>
      </c>
      <c r="J58" s="9">
        <v>24101</v>
      </c>
      <c r="K58" s="9">
        <v>75557</v>
      </c>
      <c r="L58" s="9">
        <v>19</v>
      </c>
      <c r="M58" s="9">
        <v>5054.482</v>
      </c>
      <c r="N58" s="4"/>
      <c r="O58" s="4"/>
      <c r="P58" s="4"/>
      <c r="Q58" s="4"/>
      <c r="R58" s="4"/>
    </row>
    <row r="59" spans="1:18" ht="14.4">
      <c r="A59" s="9" t="s">
        <v>118</v>
      </c>
      <c r="B59" s="9" t="s">
        <v>1043</v>
      </c>
      <c r="C59" s="9" t="s">
        <v>13</v>
      </c>
      <c r="D59" s="9" t="s">
        <v>32</v>
      </c>
      <c r="E59" s="10" t="s">
        <v>110</v>
      </c>
      <c r="F59" s="9" t="s">
        <v>16</v>
      </c>
      <c r="G59" s="9" t="s">
        <v>23</v>
      </c>
      <c r="H59" s="9">
        <v>26715</v>
      </c>
      <c r="I59" s="9">
        <v>100</v>
      </c>
      <c r="J59" s="9">
        <v>12287</v>
      </c>
      <c r="K59" s="9">
        <v>25003</v>
      </c>
      <c r="L59" s="9">
        <v>6</v>
      </c>
      <c r="M59" s="9">
        <v>4623.09</v>
      </c>
      <c r="N59" s="4"/>
      <c r="O59" s="4"/>
      <c r="P59" s="4"/>
      <c r="Q59" s="4"/>
      <c r="R59" s="4"/>
    </row>
    <row r="60" spans="1:18" ht="14.4">
      <c r="A60" s="9" t="s">
        <v>119</v>
      </c>
      <c r="B60" s="9" t="s">
        <v>1043</v>
      </c>
      <c r="C60" s="9" t="s">
        <v>29</v>
      </c>
      <c r="D60" s="9" t="s">
        <v>120</v>
      </c>
      <c r="E60" s="10" t="s">
        <v>110</v>
      </c>
      <c r="F60" s="9" t="s">
        <v>16</v>
      </c>
      <c r="G60" s="9" t="s">
        <v>23</v>
      </c>
      <c r="H60" s="9">
        <v>65380</v>
      </c>
      <c r="I60" s="9">
        <v>208</v>
      </c>
      <c r="J60" s="9">
        <v>30039</v>
      </c>
      <c r="K60" s="9">
        <v>60482</v>
      </c>
      <c r="L60" s="9">
        <v>5</v>
      </c>
      <c r="M60" s="9">
        <v>2905.884</v>
      </c>
      <c r="N60" s="4"/>
      <c r="O60" s="4"/>
      <c r="P60" s="4"/>
      <c r="Q60" s="4"/>
      <c r="R60" s="4"/>
    </row>
    <row r="61" spans="1:18" ht="14.4">
      <c r="A61" s="9" t="s">
        <v>1096</v>
      </c>
      <c r="B61" s="9" t="s">
        <v>1041</v>
      </c>
      <c r="C61" s="9" t="s">
        <v>38</v>
      </c>
      <c r="D61" s="9" t="s">
        <v>14</v>
      </c>
      <c r="E61" s="10" t="s">
        <v>110</v>
      </c>
      <c r="F61" s="9" t="s">
        <v>16</v>
      </c>
      <c r="G61" s="9" t="s">
        <v>23</v>
      </c>
      <c r="H61" s="9">
        <v>130796</v>
      </c>
      <c r="I61" s="9">
        <v>300</v>
      </c>
      <c r="J61" s="9">
        <v>109118</v>
      </c>
      <c r="K61" s="9">
        <v>122937</v>
      </c>
      <c r="L61" s="9">
        <v>6</v>
      </c>
      <c r="M61" s="9">
        <v>2196.6610000000001</v>
      </c>
      <c r="N61" s="4"/>
      <c r="O61" s="4"/>
      <c r="P61" s="4"/>
      <c r="Q61" s="4"/>
      <c r="R61" s="4"/>
    </row>
    <row r="62" spans="1:18" ht="14.4">
      <c r="A62" s="9" t="s">
        <v>1097</v>
      </c>
      <c r="B62" s="9" t="s">
        <v>1041</v>
      </c>
      <c r="C62" s="9" t="s">
        <v>13</v>
      </c>
      <c r="D62" s="9" t="s">
        <v>35</v>
      </c>
      <c r="E62" s="10" t="s">
        <v>110</v>
      </c>
      <c r="F62" s="9" t="s">
        <v>16</v>
      </c>
      <c r="G62" s="9" t="s">
        <v>47</v>
      </c>
      <c r="H62" s="9">
        <v>64892</v>
      </c>
      <c r="I62" s="9">
        <v>214</v>
      </c>
      <c r="J62" s="9">
        <v>34731</v>
      </c>
      <c r="K62" s="9">
        <v>59369</v>
      </c>
      <c r="L62" s="9">
        <v>24</v>
      </c>
      <c r="M62" s="9">
        <v>2096.2860000000001</v>
      </c>
      <c r="N62" s="4"/>
      <c r="O62" s="4"/>
      <c r="P62" s="4"/>
      <c r="Q62" s="4"/>
      <c r="R62" s="4"/>
    </row>
    <row r="63" spans="1:18" ht="14.4">
      <c r="A63" s="9" t="s">
        <v>1098</v>
      </c>
      <c r="B63" s="9" t="s">
        <v>1041</v>
      </c>
      <c r="C63" s="9" t="s">
        <v>38</v>
      </c>
      <c r="D63" s="9" t="s">
        <v>32</v>
      </c>
      <c r="E63" s="10" t="s">
        <v>110</v>
      </c>
      <c r="F63" s="9" t="s">
        <v>42</v>
      </c>
      <c r="G63" s="9" t="s">
        <v>23</v>
      </c>
      <c r="H63" s="9">
        <v>210096</v>
      </c>
      <c r="I63" s="9">
        <v>590</v>
      </c>
      <c r="J63" s="9">
        <v>90928</v>
      </c>
      <c r="K63" s="9">
        <v>184823</v>
      </c>
      <c r="L63" s="9">
        <v>4</v>
      </c>
      <c r="M63" s="9">
        <v>2027.431</v>
      </c>
      <c r="N63" s="4"/>
      <c r="O63" s="4"/>
      <c r="P63" s="4"/>
      <c r="Q63" s="4"/>
      <c r="R63" s="4"/>
    </row>
    <row r="64" spans="1:18" ht="14.4">
      <c r="A64" s="9" t="s">
        <v>1099</v>
      </c>
      <c r="B64" s="9" t="s">
        <v>1043</v>
      </c>
      <c r="C64" s="9" t="s">
        <v>13</v>
      </c>
      <c r="D64" s="9" t="s">
        <v>126</v>
      </c>
      <c r="E64" s="10" t="s">
        <v>110</v>
      </c>
      <c r="F64" s="9" t="s">
        <v>16</v>
      </c>
      <c r="G64" s="9" t="s">
        <v>23</v>
      </c>
      <c r="H64" s="9">
        <v>77313</v>
      </c>
      <c r="I64" s="9">
        <v>191</v>
      </c>
      <c r="J64" s="9">
        <v>40366</v>
      </c>
      <c r="K64" s="9">
        <v>71128</v>
      </c>
      <c r="L64" s="9">
        <v>3</v>
      </c>
      <c r="M64" s="9">
        <v>1790.39</v>
      </c>
      <c r="N64" s="4"/>
      <c r="O64" s="4"/>
      <c r="P64" s="4"/>
      <c r="Q64" s="4"/>
      <c r="R64" s="4"/>
    </row>
    <row r="65" spans="1:18" ht="14.4">
      <c r="A65" s="9" t="s">
        <v>1100</v>
      </c>
      <c r="B65" s="9" t="s">
        <v>1041</v>
      </c>
      <c r="C65" s="9" t="s">
        <v>38</v>
      </c>
      <c r="D65" s="9" t="s">
        <v>79</v>
      </c>
      <c r="E65" s="10" t="s">
        <v>110</v>
      </c>
      <c r="F65" s="9" t="s">
        <v>42</v>
      </c>
      <c r="G65" s="9" t="s">
        <v>23</v>
      </c>
      <c r="H65" s="9">
        <v>188170</v>
      </c>
      <c r="I65" s="9">
        <v>490</v>
      </c>
      <c r="J65" s="9">
        <v>155266</v>
      </c>
      <c r="K65" s="9">
        <v>176562</v>
      </c>
      <c r="L65" s="9">
        <v>6</v>
      </c>
      <c r="M65" s="9">
        <v>1599.7149999999999</v>
      </c>
      <c r="N65" s="4"/>
      <c r="O65" s="4"/>
      <c r="P65" s="4"/>
      <c r="Q65" s="4"/>
      <c r="R65" s="4"/>
    </row>
    <row r="66" spans="1:18" ht="14.4">
      <c r="A66" s="9" t="s">
        <v>1101</v>
      </c>
      <c r="B66" s="9" t="s">
        <v>1041</v>
      </c>
      <c r="C66" s="9" t="s">
        <v>19</v>
      </c>
      <c r="D66" s="9" t="s">
        <v>14</v>
      </c>
      <c r="E66" s="10" t="s">
        <v>110</v>
      </c>
      <c r="F66" s="9" t="s">
        <v>16</v>
      </c>
      <c r="G66" s="9" t="s">
        <v>47</v>
      </c>
      <c r="H66" s="9">
        <v>16808</v>
      </c>
      <c r="I66" s="9">
        <v>43</v>
      </c>
      <c r="J66" s="9">
        <v>9211</v>
      </c>
      <c r="K66" s="9">
        <v>13372</v>
      </c>
      <c r="L66" s="9">
        <v>3</v>
      </c>
      <c r="M66" s="9">
        <v>1574.7909999999999</v>
      </c>
      <c r="N66" s="4"/>
      <c r="O66" s="4"/>
      <c r="P66" s="4"/>
      <c r="Q66" s="4"/>
      <c r="R66" s="4"/>
    </row>
    <row r="67" spans="1:18" ht="14.4">
      <c r="A67" s="9" t="s">
        <v>1102</v>
      </c>
      <c r="B67" s="9" t="s">
        <v>1041</v>
      </c>
      <c r="C67" s="9" t="s">
        <v>13</v>
      </c>
      <c r="D67" s="9" t="s">
        <v>35</v>
      </c>
      <c r="E67" s="10" t="s">
        <v>110</v>
      </c>
      <c r="F67" s="9" t="s">
        <v>16</v>
      </c>
      <c r="G67" s="9" t="s">
        <v>47</v>
      </c>
      <c r="H67" s="9">
        <v>21531</v>
      </c>
      <c r="I67" s="9">
        <v>55</v>
      </c>
      <c r="J67" s="9">
        <v>15593</v>
      </c>
      <c r="K67" s="9">
        <v>18617</v>
      </c>
      <c r="L67" s="9">
        <v>6</v>
      </c>
      <c r="M67" s="9">
        <v>1470.972</v>
      </c>
      <c r="N67" s="4"/>
      <c r="O67" s="4"/>
      <c r="P67" s="4"/>
      <c r="Q67" s="4"/>
      <c r="R67" s="4"/>
    </row>
    <row r="68" spans="1:18" ht="14.4">
      <c r="A68" s="9" t="s">
        <v>1103</v>
      </c>
      <c r="B68" s="9" t="s">
        <v>1041</v>
      </c>
      <c r="C68" s="9" t="s">
        <v>19</v>
      </c>
      <c r="D68" s="9" t="s">
        <v>73</v>
      </c>
      <c r="E68" s="10" t="s">
        <v>110</v>
      </c>
      <c r="F68" s="9" t="s">
        <v>130</v>
      </c>
      <c r="G68" s="9" t="s">
        <v>17</v>
      </c>
      <c r="H68" s="9">
        <v>18313</v>
      </c>
      <c r="I68" s="9">
        <v>60</v>
      </c>
      <c r="J68" s="9">
        <v>9481</v>
      </c>
      <c r="K68" s="9">
        <v>16300</v>
      </c>
      <c r="L68" s="9">
        <v>4</v>
      </c>
      <c r="M68" s="9">
        <v>1456.934</v>
      </c>
      <c r="N68" s="4"/>
      <c r="O68" s="4"/>
      <c r="P68" s="4"/>
      <c r="Q68" s="4"/>
      <c r="R68" s="4"/>
    </row>
    <row r="69" spans="1:18" ht="14.4">
      <c r="A69" s="9" t="s">
        <v>1104</v>
      </c>
      <c r="B69" s="9" t="s">
        <v>1043</v>
      </c>
      <c r="C69" s="9" t="s">
        <v>38</v>
      </c>
      <c r="D69" s="9" t="s">
        <v>35</v>
      </c>
      <c r="E69" s="10" t="s">
        <v>133</v>
      </c>
      <c r="F69" s="9" t="s">
        <v>16</v>
      </c>
      <c r="G69" s="9" t="s">
        <v>23</v>
      </c>
      <c r="H69" s="9">
        <v>10779</v>
      </c>
      <c r="I69" s="9">
        <v>86</v>
      </c>
      <c r="J69" s="9">
        <v>6420</v>
      </c>
      <c r="K69" s="9">
        <v>10287</v>
      </c>
      <c r="L69" s="9">
        <v>3</v>
      </c>
      <c r="M69" s="9">
        <v>1759.7049999999999</v>
      </c>
      <c r="N69" s="4"/>
      <c r="O69" s="4"/>
      <c r="P69" s="4"/>
      <c r="Q69" s="4"/>
      <c r="R69" s="4"/>
    </row>
    <row r="70" spans="1:18" ht="14.4">
      <c r="A70" s="9" t="s">
        <v>1105</v>
      </c>
      <c r="B70" s="9" t="s">
        <v>1043</v>
      </c>
      <c r="C70" s="9" t="s">
        <v>13</v>
      </c>
      <c r="D70" s="9" t="s">
        <v>50</v>
      </c>
      <c r="E70" s="10" t="s">
        <v>135</v>
      </c>
      <c r="F70" s="9" t="s">
        <v>16</v>
      </c>
      <c r="G70" s="9" t="s">
        <v>23</v>
      </c>
      <c r="H70" s="9">
        <v>11325</v>
      </c>
      <c r="I70" s="9">
        <v>88</v>
      </c>
      <c r="J70" s="9">
        <v>6186</v>
      </c>
      <c r="K70" s="9">
        <v>10612</v>
      </c>
      <c r="L70" s="9">
        <v>2</v>
      </c>
      <c r="M70" s="9">
        <v>1573.2539999999999</v>
      </c>
      <c r="N70" s="4"/>
      <c r="O70" s="4"/>
      <c r="P70" s="4"/>
      <c r="Q70" s="4"/>
      <c r="R70" s="4"/>
    </row>
    <row r="71" spans="1:18" ht="14.4">
      <c r="A71" s="9" t="s">
        <v>1106</v>
      </c>
      <c r="B71" s="9" t="s">
        <v>1043</v>
      </c>
      <c r="C71" s="9" t="s">
        <v>13</v>
      </c>
      <c r="D71" s="9" t="s">
        <v>137</v>
      </c>
      <c r="E71" s="10" t="s">
        <v>138</v>
      </c>
      <c r="F71" s="9" t="s">
        <v>46</v>
      </c>
      <c r="G71" s="9" t="s">
        <v>23</v>
      </c>
      <c r="H71" s="9">
        <v>9078</v>
      </c>
      <c r="I71" s="9">
        <v>21</v>
      </c>
      <c r="J71" s="9">
        <v>4051</v>
      </c>
      <c r="K71" s="9">
        <v>6215</v>
      </c>
      <c r="L71" s="9">
        <v>1</v>
      </c>
      <c r="M71" s="9">
        <v>1700.796</v>
      </c>
      <c r="N71" s="4"/>
      <c r="O71" s="4"/>
      <c r="P71" s="4"/>
      <c r="Q71" s="4"/>
      <c r="R71" s="4"/>
    </row>
    <row r="72" spans="1:18" ht="14.4">
      <c r="A72" s="9" t="s">
        <v>139</v>
      </c>
      <c r="B72" s="9" t="s">
        <v>1043</v>
      </c>
      <c r="C72" s="9" t="s">
        <v>38</v>
      </c>
      <c r="D72" s="9" t="s">
        <v>25</v>
      </c>
      <c r="E72" s="10" t="s">
        <v>140</v>
      </c>
      <c r="F72" s="9" t="s">
        <v>16</v>
      </c>
      <c r="G72" s="9" t="s">
        <v>23</v>
      </c>
      <c r="H72" s="9">
        <v>11511</v>
      </c>
      <c r="I72" s="9">
        <v>33</v>
      </c>
      <c r="J72" s="9">
        <v>8268</v>
      </c>
      <c r="K72" s="9">
        <v>11042</v>
      </c>
      <c r="L72" s="9">
        <v>3</v>
      </c>
      <c r="M72" s="9">
        <v>6815.7120000000004</v>
      </c>
      <c r="N72" s="4"/>
      <c r="O72" s="4"/>
      <c r="P72" s="4"/>
      <c r="Q72" s="4"/>
      <c r="R72" s="4"/>
    </row>
    <row r="73" spans="1:18" ht="14.4">
      <c r="A73" s="9" t="s">
        <v>1107</v>
      </c>
      <c r="B73" s="9" t="s">
        <v>1043</v>
      </c>
      <c r="C73" s="9" t="s">
        <v>19</v>
      </c>
      <c r="D73" s="9" t="s">
        <v>142</v>
      </c>
      <c r="E73" s="10" t="s">
        <v>140</v>
      </c>
      <c r="F73" s="9" t="s">
        <v>27</v>
      </c>
      <c r="G73" s="9" t="s">
        <v>23</v>
      </c>
      <c r="H73" s="9">
        <v>14047</v>
      </c>
      <c r="I73" s="9">
        <v>44</v>
      </c>
      <c r="J73" s="9">
        <v>9934</v>
      </c>
      <c r="K73" s="9">
        <v>13377</v>
      </c>
      <c r="L73" s="9">
        <v>7</v>
      </c>
      <c r="M73" s="9">
        <v>5729.6509999999998</v>
      </c>
      <c r="N73" s="4"/>
      <c r="O73" s="4"/>
      <c r="P73" s="4"/>
      <c r="Q73" s="4"/>
      <c r="R73" s="4"/>
    </row>
    <row r="74" spans="1:18" ht="14.4">
      <c r="A74" s="9" t="s">
        <v>1108</v>
      </c>
      <c r="B74" s="9" t="s">
        <v>1041</v>
      </c>
      <c r="C74" s="9" t="s">
        <v>29</v>
      </c>
      <c r="D74" s="9" t="s">
        <v>14</v>
      </c>
      <c r="E74" s="10" t="s">
        <v>140</v>
      </c>
      <c r="F74" s="9" t="s">
        <v>27</v>
      </c>
      <c r="G74" s="9" t="s">
        <v>23</v>
      </c>
      <c r="H74" s="9">
        <v>20278</v>
      </c>
      <c r="I74" s="9">
        <v>74</v>
      </c>
      <c r="J74" s="9">
        <v>14227</v>
      </c>
      <c r="K74" s="9">
        <v>19480</v>
      </c>
      <c r="L74" s="9">
        <v>3</v>
      </c>
      <c r="M74" s="9">
        <v>2921.11</v>
      </c>
      <c r="N74" s="4"/>
      <c r="O74" s="4"/>
      <c r="P74" s="4"/>
      <c r="Q74" s="4"/>
      <c r="R74" s="4"/>
    </row>
    <row r="75" spans="1:18" ht="14.4">
      <c r="A75" s="9" t="s">
        <v>1109</v>
      </c>
      <c r="B75" s="9" t="s">
        <v>1043</v>
      </c>
      <c r="C75" s="9" t="s">
        <v>29</v>
      </c>
      <c r="D75" s="9" t="s">
        <v>145</v>
      </c>
      <c r="E75" s="10" t="s">
        <v>140</v>
      </c>
      <c r="F75" s="9" t="s">
        <v>42</v>
      </c>
      <c r="G75" s="9" t="s">
        <v>23</v>
      </c>
      <c r="H75" s="9">
        <v>12354</v>
      </c>
      <c r="I75" s="9">
        <v>10</v>
      </c>
      <c r="J75" s="9">
        <v>8561</v>
      </c>
      <c r="K75" s="9">
        <v>11782</v>
      </c>
      <c r="L75" s="9">
        <v>5</v>
      </c>
      <c r="M75" s="9">
        <v>1808.308</v>
      </c>
      <c r="N75" s="4"/>
      <c r="O75" s="4"/>
      <c r="P75" s="4"/>
      <c r="Q75" s="4"/>
      <c r="R75" s="4"/>
    </row>
    <row r="76" spans="1:18" ht="14.4">
      <c r="A76" s="9" t="s">
        <v>1110</v>
      </c>
      <c r="B76" s="9" t="s">
        <v>1041</v>
      </c>
      <c r="C76" s="9" t="s">
        <v>13</v>
      </c>
      <c r="D76" s="9" t="s">
        <v>32</v>
      </c>
      <c r="E76" s="10" t="s">
        <v>140</v>
      </c>
      <c r="F76" s="9" t="s">
        <v>16</v>
      </c>
      <c r="G76" s="9" t="s">
        <v>23</v>
      </c>
      <c r="H76" s="9">
        <v>13132</v>
      </c>
      <c r="I76" s="9">
        <v>67</v>
      </c>
      <c r="J76" s="9">
        <v>6133</v>
      </c>
      <c r="K76" s="9">
        <v>12377</v>
      </c>
      <c r="L76" s="9">
        <v>4</v>
      </c>
      <c r="M76" s="9">
        <v>1807.693</v>
      </c>
      <c r="N76" s="4"/>
      <c r="O76" s="4"/>
      <c r="P76" s="4"/>
      <c r="Q76" s="4"/>
      <c r="R76" s="4"/>
    </row>
    <row r="77" spans="1:18" ht="14.4">
      <c r="A77" s="9" t="s">
        <v>1111</v>
      </c>
      <c r="B77" s="9" t="s">
        <v>1041</v>
      </c>
      <c r="C77" s="9" t="s">
        <v>38</v>
      </c>
      <c r="D77" s="9" t="s">
        <v>90</v>
      </c>
      <c r="E77" s="10" t="s">
        <v>148</v>
      </c>
      <c r="F77" s="9" t="s">
        <v>130</v>
      </c>
      <c r="G77" s="9" t="s">
        <v>23</v>
      </c>
      <c r="H77" s="9">
        <v>35034</v>
      </c>
      <c r="I77" s="9">
        <v>145</v>
      </c>
      <c r="J77" s="9">
        <v>13904</v>
      </c>
      <c r="K77" s="9">
        <v>34123</v>
      </c>
      <c r="L77" s="9">
        <v>3</v>
      </c>
      <c r="M77" s="9">
        <v>2141.4690000000001</v>
      </c>
      <c r="N77" s="4"/>
      <c r="O77" s="4"/>
      <c r="P77" s="4"/>
      <c r="Q77" s="4"/>
      <c r="R77" s="4"/>
    </row>
    <row r="78" spans="1:18" ht="14.4">
      <c r="A78" s="9" t="s">
        <v>1112</v>
      </c>
      <c r="B78" s="9" t="s">
        <v>1060</v>
      </c>
      <c r="C78" s="9" t="s">
        <v>13</v>
      </c>
      <c r="D78" s="9" t="s">
        <v>150</v>
      </c>
      <c r="E78" s="10" t="s">
        <v>151</v>
      </c>
      <c r="F78" s="9" t="s">
        <v>16</v>
      </c>
      <c r="G78" s="9" t="s">
        <v>23</v>
      </c>
      <c r="H78" s="9">
        <v>9946</v>
      </c>
      <c r="I78" s="9">
        <v>20</v>
      </c>
      <c r="J78" s="9">
        <v>4818</v>
      </c>
      <c r="K78" s="9">
        <v>7382</v>
      </c>
      <c r="L78" s="9">
        <v>3</v>
      </c>
      <c r="M78" s="9">
        <v>1525.962</v>
      </c>
      <c r="N78" s="4"/>
      <c r="O78" s="4"/>
      <c r="P78" s="4"/>
      <c r="Q78" s="4"/>
      <c r="R78" s="4"/>
    </row>
    <row r="79" spans="1:18" ht="14.4">
      <c r="A79" s="9" t="s">
        <v>1113</v>
      </c>
      <c r="B79" s="9" t="s">
        <v>1043</v>
      </c>
      <c r="C79" s="9" t="s">
        <v>13</v>
      </c>
      <c r="D79" s="9" t="s">
        <v>50</v>
      </c>
      <c r="E79" s="10" t="s">
        <v>153</v>
      </c>
      <c r="F79" s="9" t="s">
        <v>16</v>
      </c>
      <c r="G79" s="9" t="s">
        <v>23</v>
      </c>
      <c r="H79" s="9">
        <v>8068</v>
      </c>
      <c r="I79" s="9">
        <v>10</v>
      </c>
      <c r="J79" s="9">
        <v>5545</v>
      </c>
      <c r="K79" s="9">
        <v>7554</v>
      </c>
      <c r="L79" s="9">
        <v>1</v>
      </c>
      <c r="M79" s="9">
        <v>5995.0410000000002</v>
      </c>
      <c r="N79" s="4"/>
      <c r="O79" s="4"/>
      <c r="P79" s="4"/>
      <c r="Q79" s="4"/>
      <c r="R79" s="4"/>
    </row>
    <row r="80" spans="1:18" ht="14.4">
      <c r="A80" s="9" t="s">
        <v>154</v>
      </c>
      <c r="B80" s="9" t="s">
        <v>1043</v>
      </c>
      <c r="C80" s="9" t="s">
        <v>13</v>
      </c>
      <c r="D80" s="9" t="s">
        <v>35</v>
      </c>
      <c r="E80" s="10" t="s">
        <v>155</v>
      </c>
      <c r="F80" s="9" t="s">
        <v>159</v>
      </c>
      <c r="G80" s="9" t="s">
        <v>23</v>
      </c>
      <c r="H80" s="9">
        <v>11919</v>
      </c>
      <c r="I80" s="9">
        <v>69</v>
      </c>
      <c r="J80" s="9">
        <v>8100</v>
      </c>
      <c r="K80" s="9">
        <v>11524</v>
      </c>
      <c r="L80" s="9">
        <v>2</v>
      </c>
      <c r="M80" s="9">
        <v>6350.9170000000004</v>
      </c>
      <c r="N80" s="4"/>
      <c r="O80" s="4"/>
      <c r="P80" s="4"/>
      <c r="Q80" s="4"/>
      <c r="R80" s="4"/>
    </row>
    <row r="81" spans="1:18" ht="14.4">
      <c r="A81" s="9" t="s">
        <v>156</v>
      </c>
      <c r="B81" s="9" t="s">
        <v>1043</v>
      </c>
      <c r="C81" s="9" t="s">
        <v>19</v>
      </c>
      <c r="D81" s="9" t="s">
        <v>50</v>
      </c>
      <c r="E81" s="10" t="s">
        <v>155</v>
      </c>
      <c r="F81" s="9" t="s">
        <v>16</v>
      </c>
      <c r="G81" s="9" t="s">
        <v>23</v>
      </c>
      <c r="H81" s="9">
        <v>35163</v>
      </c>
      <c r="I81" s="9">
        <v>250</v>
      </c>
      <c r="J81" s="9">
        <v>21222</v>
      </c>
      <c r="K81" s="9">
        <v>33671</v>
      </c>
      <c r="L81" s="9">
        <v>15</v>
      </c>
      <c r="M81" s="9">
        <v>6336.7179999999998</v>
      </c>
      <c r="N81" s="4"/>
      <c r="O81" s="4"/>
      <c r="P81" s="4"/>
      <c r="Q81" s="4"/>
      <c r="R81" s="4"/>
    </row>
    <row r="82" spans="1:18" ht="14.4">
      <c r="A82" s="9" t="s">
        <v>157</v>
      </c>
      <c r="B82" s="9" t="s">
        <v>1041</v>
      </c>
      <c r="C82" s="9" t="s">
        <v>38</v>
      </c>
      <c r="D82" s="9" t="s">
        <v>32</v>
      </c>
      <c r="E82" s="10" t="s">
        <v>155</v>
      </c>
      <c r="F82" s="9" t="s">
        <v>16</v>
      </c>
      <c r="G82" s="9" t="s">
        <v>47</v>
      </c>
      <c r="H82" s="9">
        <v>27202</v>
      </c>
      <c r="I82" s="9">
        <v>70</v>
      </c>
      <c r="J82" s="9">
        <v>5202</v>
      </c>
      <c r="K82" s="9">
        <v>23474</v>
      </c>
      <c r="L82" s="9">
        <v>11</v>
      </c>
      <c r="M82" s="9">
        <v>4253.9790000000003</v>
      </c>
      <c r="N82" s="4"/>
      <c r="O82" s="4"/>
      <c r="P82" s="4"/>
      <c r="Q82" s="4"/>
      <c r="R82" s="4"/>
    </row>
    <row r="83" spans="1:18" ht="14.4">
      <c r="A83" s="9" t="s">
        <v>1114</v>
      </c>
      <c r="B83" s="9" t="s">
        <v>1043</v>
      </c>
      <c r="C83" s="9" t="s">
        <v>13</v>
      </c>
      <c r="D83" s="9" t="s">
        <v>14</v>
      </c>
      <c r="E83" s="10" t="s">
        <v>155</v>
      </c>
      <c r="F83" s="9" t="s">
        <v>16</v>
      </c>
      <c r="G83" s="9" t="s">
        <v>23</v>
      </c>
      <c r="H83" s="9">
        <v>59782</v>
      </c>
      <c r="I83" s="9">
        <v>212</v>
      </c>
      <c r="J83" s="9">
        <v>28235</v>
      </c>
      <c r="K83" s="9">
        <v>57543</v>
      </c>
      <c r="L83" s="9">
        <v>13</v>
      </c>
      <c r="M83" s="9">
        <v>1455.704</v>
      </c>
      <c r="N83" s="4"/>
      <c r="O83" s="4"/>
      <c r="P83" s="4"/>
      <c r="Q83" s="4"/>
      <c r="R83" s="4"/>
    </row>
    <row r="84" spans="1:18" ht="14.4">
      <c r="A84" s="9" t="s">
        <v>1115</v>
      </c>
      <c r="B84" s="9" t="s">
        <v>1041</v>
      </c>
      <c r="C84" s="9" t="s">
        <v>13</v>
      </c>
      <c r="D84" s="9" t="s">
        <v>35</v>
      </c>
      <c r="E84" s="10" t="s">
        <v>161</v>
      </c>
      <c r="F84" s="9" t="s">
        <v>163</v>
      </c>
      <c r="G84" s="9" t="s">
        <v>17</v>
      </c>
      <c r="H84" s="9">
        <v>10066</v>
      </c>
      <c r="I84" s="9">
        <v>63</v>
      </c>
      <c r="J84" s="9">
        <v>6978</v>
      </c>
      <c r="K84" s="9">
        <v>9369</v>
      </c>
      <c r="L84" s="9">
        <v>19</v>
      </c>
      <c r="M84" s="9">
        <v>6879.5870000000004</v>
      </c>
      <c r="N84" s="4"/>
      <c r="O84" s="4"/>
      <c r="P84" s="4"/>
      <c r="Q84" s="4"/>
      <c r="R84" s="4"/>
    </row>
    <row r="85" spans="1:18" ht="14.4">
      <c r="A85" s="9" t="s">
        <v>1116</v>
      </c>
      <c r="B85" s="9" t="s">
        <v>1041</v>
      </c>
      <c r="C85" s="9" t="s">
        <v>13</v>
      </c>
      <c r="D85" s="9" t="s">
        <v>32</v>
      </c>
      <c r="E85" s="10" t="s">
        <v>161</v>
      </c>
      <c r="F85" s="9" t="s">
        <v>159</v>
      </c>
      <c r="G85" s="9" t="s">
        <v>23</v>
      </c>
      <c r="H85" s="9">
        <v>11296</v>
      </c>
      <c r="I85" s="9">
        <v>54</v>
      </c>
      <c r="J85" s="9">
        <v>6822</v>
      </c>
      <c r="K85" s="9">
        <v>9274</v>
      </c>
      <c r="L85" s="9">
        <v>4</v>
      </c>
      <c r="M85" s="9">
        <v>1682.338</v>
      </c>
      <c r="N85" s="4"/>
      <c r="O85" s="4"/>
      <c r="P85" s="4"/>
      <c r="Q85" s="4"/>
      <c r="R85" s="4"/>
    </row>
    <row r="86" spans="1:18" ht="14.4">
      <c r="A86" s="9" t="s">
        <v>164</v>
      </c>
      <c r="B86" s="9" t="s">
        <v>1043</v>
      </c>
      <c r="C86" s="9" t="s">
        <v>29</v>
      </c>
      <c r="D86" s="9" t="s">
        <v>35</v>
      </c>
      <c r="E86" s="10" t="s">
        <v>165</v>
      </c>
      <c r="F86" s="9" t="s">
        <v>16</v>
      </c>
      <c r="G86" s="9" t="s">
        <v>23</v>
      </c>
      <c r="H86" s="9">
        <v>18633</v>
      </c>
      <c r="I86" s="9">
        <v>60</v>
      </c>
      <c r="J86" s="9">
        <v>9424</v>
      </c>
      <c r="K86" s="9">
        <v>18087</v>
      </c>
      <c r="L86" s="9">
        <v>15</v>
      </c>
      <c r="M86" s="9">
        <v>6785.0630000000001</v>
      </c>
      <c r="N86" s="4"/>
      <c r="O86" s="4"/>
      <c r="P86" s="4"/>
      <c r="Q86" s="4"/>
      <c r="R86" s="4"/>
    </row>
    <row r="87" spans="1:18" ht="14.4">
      <c r="A87" s="9" t="s">
        <v>166</v>
      </c>
      <c r="B87" s="9" t="s">
        <v>1043</v>
      </c>
      <c r="C87" s="9" t="s">
        <v>38</v>
      </c>
      <c r="D87" s="9" t="s">
        <v>73</v>
      </c>
      <c r="E87" s="10" t="s">
        <v>165</v>
      </c>
      <c r="F87" s="9" t="s">
        <v>22</v>
      </c>
      <c r="G87" s="9" t="s">
        <v>23</v>
      </c>
      <c r="H87" s="9">
        <v>37176</v>
      </c>
      <c r="I87" s="9">
        <v>100</v>
      </c>
      <c r="J87" s="9">
        <v>31829</v>
      </c>
      <c r="K87" s="9">
        <v>35639</v>
      </c>
      <c r="L87" s="9">
        <v>21</v>
      </c>
      <c r="M87" s="9">
        <v>6753.5950000000003</v>
      </c>
      <c r="N87" s="4"/>
      <c r="O87" s="4"/>
      <c r="P87" s="4"/>
      <c r="Q87" s="4"/>
      <c r="R87" s="4"/>
    </row>
    <row r="88" spans="1:18" ht="14.4">
      <c r="A88" s="9" t="s">
        <v>1117</v>
      </c>
      <c r="B88" s="9" t="s">
        <v>1043</v>
      </c>
      <c r="C88" s="9" t="s">
        <v>38</v>
      </c>
      <c r="D88" s="9" t="s">
        <v>168</v>
      </c>
      <c r="E88" s="10" t="s">
        <v>165</v>
      </c>
      <c r="F88" s="9" t="s">
        <v>16</v>
      </c>
      <c r="G88" s="9" t="s">
        <v>23</v>
      </c>
      <c r="H88" s="9">
        <v>29251</v>
      </c>
      <c r="I88" s="9">
        <v>95</v>
      </c>
      <c r="J88" s="9">
        <v>25060</v>
      </c>
      <c r="K88" s="9">
        <v>28038</v>
      </c>
      <c r="L88" s="9">
        <v>8</v>
      </c>
      <c r="M88" s="9">
        <v>5994.7470000000003</v>
      </c>
      <c r="N88" s="4"/>
      <c r="O88" s="4"/>
      <c r="P88" s="4"/>
      <c r="Q88" s="4"/>
      <c r="R88" s="4"/>
    </row>
    <row r="89" spans="1:18" ht="14.4">
      <c r="A89" s="9" t="s">
        <v>1118</v>
      </c>
      <c r="B89" s="9" t="s">
        <v>1043</v>
      </c>
      <c r="C89" s="9" t="s">
        <v>13</v>
      </c>
      <c r="D89" s="9" t="s">
        <v>170</v>
      </c>
      <c r="E89" s="10" t="s">
        <v>165</v>
      </c>
      <c r="F89" s="9" t="s">
        <v>123</v>
      </c>
      <c r="G89" s="9" t="s">
        <v>23</v>
      </c>
      <c r="H89" s="9">
        <v>36431</v>
      </c>
      <c r="I89" s="9">
        <v>108</v>
      </c>
      <c r="J89" s="9">
        <v>31262</v>
      </c>
      <c r="K89" s="9">
        <v>35043</v>
      </c>
      <c r="L89" s="9">
        <v>11</v>
      </c>
      <c r="M89" s="9">
        <v>3285.835</v>
      </c>
      <c r="N89" s="4"/>
      <c r="O89" s="4"/>
      <c r="P89" s="4"/>
      <c r="Q89" s="4"/>
      <c r="R89" s="4"/>
    </row>
    <row r="90" spans="1:18" ht="14.4">
      <c r="A90" s="9" t="s">
        <v>1119</v>
      </c>
      <c r="B90" s="9" t="s">
        <v>1041</v>
      </c>
      <c r="C90" s="9" t="s">
        <v>29</v>
      </c>
      <c r="D90" s="9" t="s">
        <v>32</v>
      </c>
      <c r="E90" s="10" t="s">
        <v>165</v>
      </c>
      <c r="F90" s="9" t="s">
        <v>22</v>
      </c>
      <c r="G90" s="9" t="s">
        <v>23</v>
      </c>
      <c r="H90" s="9">
        <v>22004</v>
      </c>
      <c r="I90" s="9">
        <v>80</v>
      </c>
      <c r="J90" s="9">
        <v>18735</v>
      </c>
      <c r="K90" s="9">
        <v>21127</v>
      </c>
      <c r="L90" s="9">
        <v>4</v>
      </c>
      <c r="M90" s="9">
        <v>1632.473</v>
      </c>
      <c r="N90" s="4"/>
      <c r="O90" s="4"/>
      <c r="P90" s="4"/>
      <c r="Q90" s="4"/>
      <c r="R90" s="4"/>
    </row>
    <row r="91" spans="1:18" ht="14.4">
      <c r="A91" s="9" t="s">
        <v>1120</v>
      </c>
      <c r="B91" s="9" t="s">
        <v>1043</v>
      </c>
      <c r="C91" s="9" t="s">
        <v>19</v>
      </c>
      <c r="D91" s="9" t="s">
        <v>168</v>
      </c>
      <c r="E91" s="10" t="s">
        <v>173</v>
      </c>
      <c r="F91" s="9" t="s">
        <v>54</v>
      </c>
      <c r="G91" s="9" t="s">
        <v>23</v>
      </c>
      <c r="H91" s="9">
        <v>16644</v>
      </c>
      <c r="I91" s="9">
        <v>10</v>
      </c>
      <c r="J91" s="9">
        <v>5055</v>
      </c>
      <c r="K91" s="9">
        <v>15831</v>
      </c>
      <c r="L91" s="9">
        <v>5</v>
      </c>
      <c r="M91" s="9">
        <v>6386.4639999999999</v>
      </c>
      <c r="N91" s="4"/>
      <c r="O91" s="4"/>
      <c r="P91" s="4"/>
      <c r="Q91" s="4"/>
      <c r="R91" s="4"/>
    </row>
    <row r="92" spans="1:18" ht="14.4">
      <c r="A92" s="9" t="s">
        <v>174</v>
      </c>
      <c r="B92" s="9" t="s">
        <v>1043</v>
      </c>
      <c r="C92" s="9" t="s">
        <v>29</v>
      </c>
      <c r="D92" s="9" t="s">
        <v>137</v>
      </c>
      <c r="E92" s="10" t="s">
        <v>173</v>
      </c>
      <c r="F92" s="9" t="s">
        <v>123</v>
      </c>
      <c r="G92" s="9" t="s">
        <v>23</v>
      </c>
      <c r="H92" s="9">
        <v>45285</v>
      </c>
      <c r="I92" s="9">
        <v>190</v>
      </c>
      <c r="J92" s="9">
        <v>30225</v>
      </c>
      <c r="K92" s="9">
        <v>43298</v>
      </c>
      <c r="L92" s="9">
        <v>11</v>
      </c>
      <c r="M92" s="9">
        <v>4728.0119999999997</v>
      </c>
      <c r="N92" s="4"/>
      <c r="O92" s="4"/>
      <c r="P92" s="4"/>
      <c r="Q92" s="4"/>
      <c r="R92" s="4"/>
    </row>
    <row r="93" spans="1:18" ht="14.4">
      <c r="A93" s="9" t="s">
        <v>1121</v>
      </c>
      <c r="B93" s="9" t="s">
        <v>1043</v>
      </c>
      <c r="C93" s="9" t="s">
        <v>13</v>
      </c>
      <c r="D93" s="9" t="s">
        <v>176</v>
      </c>
      <c r="E93" s="10" t="s">
        <v>173</v>
      </c>
      <c r="F93" s="9" t="s">
        <v>123</v>
      </c>
      <c r="G93" s="9" t="s">
        <v>23</v>
      </c>
      <c r="H93" s="9">
        <v>16227</v>
      </c>
      <c r="I93" s="9">
        <v>40</v>
      </c>
      <c r="J93" s="9">
        <v>9438</v>
      </c>
      <c r="K93" s="9">
        <v>15611</v>
      </c>
      <c r="L93" s="9">
        <v>3</v>
      </c>
      <c r="M93" s="9">
        <v>1991.944</v>
      </c>
      <c r="N93" s="4"/>
      <c r="O93" s="4"/>
      <c r="P93" s="4"/>
      <c r="Q93" s="4"/>
      <c r="R93" s="4"/>
    </row>
    <row r="94" spans="1:18" ht="14.4">
      <c r="A94" s="9" t="s">
        <v>1122</v>
      </c>
      <c r="B94" s="9" t="s">
        <v>1041</v>
      </c>
      <c r="C94" s="9" t="s">
        <v>29</v>
      </c>
      <c r="D94" s="9" t="s">
        <v>179</v>
      </c>
      <c r="E94" s="10" t="s">
        <v>173</v>
      </c>
      <c r="F94" s="9" t="s">
        <v>177</v>
      </c>
      <c r="G94" s="9" t="s">
        <v>23</v>
      </c>
      <c r="H94" s="9">
        <v>7409</v>
      </c>
      <c r="I94" s="9">
        <v>10</v>
      </c>
      <c r="J94" s="9">
        <v>5009</v>
      </c>
      <c r="K94" s="9">
        <v>7160</v>
      </c>
      <c r="L94" s="9">
        <v>12</v>
      </c>
      <c r="M94" s="9">
        <v>1472.11</v>
      </c>
      <c r="N94" s="4"/>
      <c r="O94" s="4"/>
      <c r="P94" s="4"/>
      <c r="Q94" s="4"/>
      <c r="R94" s="4"/>
    </row>
    <row r="95" spans="1:18" ht="14.4">
      <c r="A95" s="9" t="s">
        <v>180</v>
      </c>
      <c r="B95" s="9" t="s">
        <v>1043</v>
      </c>
      <c r="C95" s="9" t="s">
        <v>19</v>
      </c>
      <c r="D95" s="9" t="s">
        <v>30</v>
      </c>
      <c r="E95" s="10" t="s">
        <v>181</v>
      </c>
      <c r="F95" s="9" t="s">
        <v>16</v>
      </c>
      <c r="G95" s="9" t="s">
        <v>23</v>
      </c>
      <c r="H95" s="9">
        <v>17582</v>
      </c>
      <c r="I95" s="9">
        <v>56</v>
      </c>
      <c r="J95" s="9">
        <v>9848</v>
      </c>
      <c r="K95" s="9">
        <v>16558</v>
      </c>
      <c r="L95" s="9">
        <v>12</v>
      </c>
      <c r="M95" s="9">
        <v>6846.4480000000003</v>
      </c>
      <c r="N95" s="4"/>
      <c r="O95" s="4"/>
      <c r="P95" s="4"/>
      <c r="Q95" s="4"/>
      <c r="R95" s="4"/>
    </row>
    <row r="96" spans="1:18" ht="14.4">
      <c r="A96" s="9" t="s">
        <v>182</v>
      </c>
      <c r="B96" s="9" t="s">
        <v>1041</v>
      </c>
      <c r="C96" s="9" t="s">
        <v>29</v>
      </c>
      <c r="D96" s="9" t="s">
        <v>73</v>
      </c>
      <c r="E96" s="10" t="s">
        <v>181</v>
      </c>
      <c r="F96" s="9" t="s">
        <v>27</v>
      </c>
      <c r="G96" s="9" t="s">
        <v>47</v>
      </c>
      <c r="H96" s="9">
        <v>45711</v>
      </c>
      <c r="I96" s="9">
        <v>130</v>
      </c>
      <c r="J96" s="9">
        <v>23052</v>
      </c>
      <c r="K96" s="9">
        <v>42375</v>
      </c>
      <c r="L96" s="9">
        <v>11</v>
      </c>
      <c r="M96" s="9">
        <v>6417.8760000000002</v>
      </c>
      <c r="N96" s="4"/>
      <c r="O96" s="4"/>
      <c r="P96" s="4"/>
      <c r="Q96" s="4"/>
      <c r="R96" s="4"/>
    </row>
    <row r="97" spans="1:18" ht="14.4">
      <c r="A97" s="9" t="s">
        <v>1123</v>
      </c>
      <c r="B97" s="9" t="s">
        <v>1041</v>
      </c>
      <c r="C97" s="9" t="s">
        <v>38</v>
      </c>
      <c r="D97" s="9" t="s">
        <v>30</v>
      </c>
      <c r="E97" s="10" t="s">
        <v>181</v>
      </c>
      <c r="F97" s="9" t="s">
        <v>22</v>
      </c>
      <c r="G97" s="9" t="s">
        <v>47</v>
      </c>
      <c r="H97" s="9">
        <v>48562</v>
      </c>
      <c r="I97" s="9">
        <v>150</v>
      </c>
      <c r="J97" s="9">
        <v>29108</v>
      </c>
      <c r="K97" s="9">
        <v>45570</v>
      </c>
      <c r="L97" s="9">
        <v>11</v>
      </c>
      <c r="M97" s="9">
        <v>6346.6329999999998</v>
      </c>
      <c r="N97" s="4"/>
      <c r="O97" s="4"/>
      <c r="P97" s="4"/>
      <c r="Q97" s="4"/>
      <c r="R97" s="4"/>
    </row>
    <row r="98" spans="1:18" ht="14.4">
      <c r="A98" s="9" t="s">
        <v>1124</v>
      </c>
      <c r="B98" s="9" t="s">
        <v>1041</v>
      </c>
      <c r="C98" s="9" t="s">
        <v>29</v>
      </c>
      <c r="D98" s="9" t="s">
        <v>35</v>
      </c>
      <c r="E98" s="10" t="s">
        <v>181</v>
      </c>
      <c r="F98" s="9" t="s">
        <v>16</v>
      </c>
      <c r="G98" s="9" t="s">
        <v>17</v>
      </c>
      <c r="H98" s="9">
        <v>47394</v>
      </c>
      <c r="I98" s="9">
        <v>184</v>
      </c>
      <c r="J98" s="9">
        <v>22712</v>
      </c>
      <c r="K98" s="9">
        <v>41918</v>
      </c>
      <c r="L98" s="9">
        <v>24</v>
      </c>
      <c r="M98" s="9">
        <v>4701.4960000000001</v>
      </c>
      <c r="N98" s="4"/>
      <c r="O98" s="4"/>
      <c r="P98" s="4"/>
      <c r="Q98" s="4"/>
      <c r="R98" s="4"/>
    </row>
    <row r="99" spans="1:18" ht="14.4">
      <c r="A99" s="9" t="s">
        <v>1125</v>
      </c>
      <c r="B99" s="9" t="s">
        <v>1043</v>
      </c>
      <c r="C99" s="9" t="s">
        <v>29</v>
      </c>
      <c r="D99" s="9" t="s">
        <v>35</v>
      </c>
      <c r="E99" s="10" t="s">
        <v>181</v>
      </c>
      <c r="F99" s="9" t="s">
        <v>189</v>
      </c>
      <c r="G99" s="9" t="s">
        <v>23</v>
      </c>
      <c r="H99" s="9">
        <v>66554</v>
      </c>
      <c r="I99" s="9">
        <v>169</v>
      </c>
      <c r="J99" s="9">
        <v>39206</v>
      </c>
      <c r="K99" s="9">
        <v>62109</v>
      </c>
      <c r="L99" s="9">
        <v>6</v>
      </c>
      <c r="M99" s="9">
        <v>1890.886</v>
      </c>
      <c r="N99" s="4"/>
      <c r="O99" s="4"/>
      <c r="P99" s="4"/>
      <c r="Q99" s="4"/>
      <c r="R99" s="4"/>
    </row>
    <row r="100" spans="1:18" ht="14.4">
      <c r="A100" s="9" t="s">
        <v>1126</v>
      </c>
      <c r="B100" s="9" t="s">
        <v>1060</v>
      </c>
      <c r="C100" s="9" t="s">
        <v>13</v>
      </c>
      <c r="D100" s="9" t="s">
        <v>14</v>
      </c>
      <c r="E100" s="10" t="s">
        <v>181</v>
      </c>
      <c r="F100" s="9" t="s">
        <v>16</v>
      </c>
      <c r="G100" s="9" t="s">
        <v>23</v>
      </c>
      <c r="H100" s="9">
        <v>9730</v>
      </c>
      <c r="I100" s="9">
        <v>45</v>
      </c>
      <c r="J100" s="9">
        <v>2971</v>
      </c>
      <c r="K100" s="9">
        <v>5102</v>
      </c>
      <c r="L100" s="9">
        <v>3</v>
      </c>
      <c r="M100" s="9">
        <v>1778.9380000000001</v>
      </c>
      <c r="N100" s="4"/>
      <c r="O100" s="4"/>
      <c r="P100" s="4"/>
      <c r="Q100" s="4"/>
      <c r="R100" s="4"/>
    </row>
    <row r="101" spans="1:18" ht="14.4">
      <c r="A101" s="9" t="s">
        <v>1127</v>
      </c>
      <c r="B101" s="9" t="s">
        <v>1041</v>
      </c>
      <c r="C101" s="9" t="s">
        <v>29</v>
      </c>
      <c r="D101" s="9" t="s">
        <v>32</v>
      </c>
      <c r="E101" s="10" t="s">
        <v>181</v>
      </c>
      <c r="F101" s="9" t="s">
        <v>27</v>
      </c>
      <c r="G101" s="9" t="s">
        <v>47</v>
      </c>
      <c r="H101" s="9">
        <v>69757</v>
      </c>
      <c r="I101" s="9">
        <v>199</v>
      </c>
      <c r="J101" s="9">
        <v>41258</v>
      </c>
      <c r="K101" s="9">
        <v>65374</v>
      </c>
      <c r="L101" s="9">
        <v>20</v>
      </c>
      <c r="M101" s="9">
        <v>1510.615</v>
      </c>
      <c r="N101" s="4"/>
      <c r="O101" s="4"/>
      <c r="P101" s="4"/>
      <c r="Q101" s="4"/>
      <c r="R101" s="4"/>
    </row>
    <row r="102" spans="1:18" ht="14.4">
      <c r="A102" s="9" t="s">
        <v>1128</v>
      </c>
      <c r="B102" s="9" t="s">
        <v>1060</v>
      </c>
      <c r="C102" s="9" t="s">
        <v>19</v>
      </c>
      <c r="D102" s="9" t="s">
        <v>20</v>
      </c>
      <c r="E102" s="10" t="s">
        <v>191</v>
      </c>
      <c r="F102" s="9" t="s">
        <v>22</v>
      </c>
      <c r="G102" s="9" t="s">
        <v>23</v>
      </c>
      <c r="H102" s="9">
        <v>8862</v>
      </c>
      <c r="I102" s="9">
        <v>30</v>
      </c>
      <c r="J102" s="9">
        <v>1359</v>
      </c>
      <c r="K102" s="9">
        <v>7114</v>
      </c>
      <c r="L102" s="9">
        <v>1</v>
      </c>
      <c r="M102" s="9">
        <v>1481.9449999999999</v>
      </c>
      <c r="N102" s="4"/>
      <c r="O102" s="4"/>
      <c r="P102" s="4"/>
      <c r="Q102" s="4"/>
      <c r="R102" s="4"/>
    </row>
    <row r="103" spans="1:18" ht="14.4">
      <c r="A103" s="9" t="s">
        <v>1129</v>
      </c>
      <c r="B103" s="9" t="s">
        <v>1041</v>
      </c>
      <c r="C103" s="9" t="s">
        <v>38</v>
      </c>
      <c r="D103" s="9" t="s">
        <v>35</v>
      </c>
      <c r="E103" s="10" t="s">
        <v>193</v>
      </c>
      <c r="F103" s="9" t="s">
        <v>27</v>
      </c>
      <c r="G103" s="9" t="s">
        <v>23</v>
      </c>
      <c r="H103" s="9">
        <v>7229</v>
      </c>
      <c r="I103" s="9">
        <v>20</v>
      </c>
      <c r="J103" s="9">
        <v>5668</v>
      </c>
      <c r="K103" s="9">
        <v>6760</v>
      </c>
      <c r="L103" s="9">
        <v>3</v>
      </c>
      <c r="M103" s="9">
        <v>6812.5889999999999</v>
      </c>
      <c r="N103" s="4"/>
      <c r="O103" s="4"/>
      <c r="P103" s="4"/>
      <c r="Q103" s="4"/>
      <c r="R103" s="4"/>
    </row>
    <row r="104" spans="1:18" ht="14.4">
      <c r="A104" s="9" t="s">
        <v>1130</v>
      </c>
      <c r="B104" s="9" t="s">
        <v>1043</v>
      </c>
      <c r="C104" s="9" t="s">
        <v>13</v>
      </c>
      <c r="D104" s="9" t="s">
        <v>90</v>
      </c>
      <c r="E104" s="10" t="s">
        <v>193</v>
      </c>
      <c r="F104" s="9" t="s">
        <v>27</v>
      </c>
      <c r="G104" s="9" t="s">
        <v>23</v>
      </c>
      <c r="H104" s="9">
        <v>115544</v>
      </c>
      <c r="I104" s="9">
        <v>412</v>
      </c>
      <c r="J104" s="9">
        <v>79182</v>
      </c>
      <c r="K104" s="9">
        <v>109463</v>
      </c>
      <c r="L104" s="9">
        <v>56</v>
      </c>
      <c r="M104" s="9">
        <v>6721.0940000000001</v>
      </c>
      <c r="N104" s="4"/>
      <c r="O104" s="4"/>
      <c r="P104" s="4"/>
      <c r="Q104" s="4"/>
      <c r="R104" s="4"/>
    </row>
    <row r="105" spans="1:18" ht="14.4">
      <c r="A105" s="9" t="s">
        <v>1131</v>
      </c>
      <c r="B105" s="9" t="s">
        <v>1041</v>
      </c>
      <c r="C105" s="9" t="s">
        <v>13</v>
      </c>
      <c r="D105" s="9" t="s">
        <v>14</v>
      </c>
      <c r="E105" s="10" t="s">
        <v>193</v>
      </c>
      <c r="F105" s="9" t="s">
        <v>16</v>
      </c>
      <c r="G105" s="9" t="s">
        <v>47</v>
      </c>
      <c r="H105" s="9">
        <v>48211</v>
      </c>
      <c r="I105" s="9">
        <v>160</v>
      </c>
      <c r="J105" s="9">
        <v>30157</v>
      </c>
      <c r="K105" s="9">
        <v>43810</v>
      </c>
      <c r="L105" s="9">
        <v>14</v>
      </c>
      <c r="M105" s="9">
        <v>6708.4629999999997</v>
      </c>
      <c r="N105" s="4"/>
      <c r="O105" s="4"/>
      <c r="P105" s="4"/>
      <c r="Q105" s="4"/>
      <c r="R105" s="4"/>
    </row>
    <row r="106" spans="1:18" ht="14.4">
      <c r="A106" s="9" t="s">
        <v>1132</v>
      </c>
      <c r="B106" s="9" t="s">
        <v>1043</v>
      </c>
      <c r="C106" s="9" t="s">
        <v>13</v>
      </c>
      <c r="D106" s="9" t="s">
        <v>73</v>
      </c>
      <c r="E106" s="10" t="s">
        <v>193</v>
      </c>
      <c r="F106" s="9" t="s">
        <v>159</v>
      </c>
      <c r="G106" s="9" t="s">
        <v>23</v>
      </c>
      <c r="H106" s="9">
        <v>134847</v>
      </c>
      <c r="I106" s="9">
        <v>450</v>
      </c>
      <c r="J106" s="9">
        <v>104268</v>
      </c>
      <c r="K106" s="9">
        <v>128470</v>
      </c>
      <c r="L106" s="9">
        <v>125</v>
      </c>
      <c r="M106" s="9">
        <v>6040.5959999999995</v>
      </c>
      <c r="N106" s="4"/>
      <c r="O106" s="4"/>
      <c r="P106" s="4"/>
      <c r="Q106" s="4"/>
      <c r="R106" s="4"/>
    </row>
    <row r="107" spans="1:18" ht="14.4">
      <c r="A107" s="9" t="s">
        <v>1133</v>
      </c>
      <c r="B107" s="9" t="s">
        <v>1043</v>
      </c>
      <c r="C107" s="9" t="s">
        <v>13</v>
      </c>
      <c r="D107" s="9" t="s">
        <v>90</v>
      </c>
      <c r="E107" s="10" t="s">
        <v>193</v>
      </c>
      <c r="F107" s="9" t="s">
        <v>27</v>
      </c>
      <c r="G107" s="9" t="s">
        <v>23</v>
      </c>
      <c r="H107" s="9">
        <v>35178</v>
      </c>
      <c r="I107" s="9">
        <v>155</v>
      </c>
      <c r="J107" s="9">
        <v>23374</v>
      </c>
      <c r="K107" s="9">
        <v>33779</v>
      </c>
      <c r="L107" s="9">
        <v>8</v>
      </c>
      <c r="M107" s="9">
        <v>5738.8090000000002</v>
      </c>
      <c r="N107" s="4"/>
      <c r="O107" s="4"/>
      <c r="P107" s="4"/>
      <c r="Q107" s="4"/>
      <c r="R107" s="4"/>
    </row>
    <row r="108" spans="1:18" ht="14.4">
      <c r="A108" s="9" t="s">
        <v>1134</v>
      </c>
      <c r="B108" s="9" t="s">
        <v>1043</v>
      </c>
      <c r="C108" s="9" t="s">
        <v>13</v>
      </c>
      <c r="D108" s="9" t="s">
        <v>14</v>
      </c>
      <c r="E108" s="10" t="s">
        <v>193</v>
      </c>
      <c r="F108" s="9" t="s">
        <v>16</v>
      </c>
      <c r="G108" s="9" t="s">
        <v>23</v>
      </c>
      <c r="H108" s="9">
        <v>43117</v>
      </c>
      <c r="I108" s="9">
        <v>100</v>
      </c>
      <c r="J108" s="9">
        <v>6478</v>
      </c>
      <c r="K108" s="9">
        <v>27405</v>
      </c>
      <c r="L108" s="9">
        <v>8</v>
      </c>
      <c r="M108" s="9">
        <v>4250.43</v>
      </c>
      <c r="N108" s="4"/>
      <c r="O108" s="4"/>
      <c r="P108" s="4"/>
      <c r="Q108" s="4"/>
      <c r="R108" s="4"/>
    </row>
    <row r="109" spans="1:18" ht="14.4">
      <c r="A109" s="9" t="s">
        <v>1135</v>
      </c>
      <c r="B109" s="9" t="s">
        <v>1041</v>
      </c>
      <c r="C109" s="9" t="s">
        <v>38</v>
      </c>
      <c r="D109" s="9" t="s">
        <v>200</v>
      </c>
      <c r="E109" s="10" t="s">
        <v>193</v>
      </c>
      <c r="F109" s="9" t="s">
        <v>27</v>
      </c>
      <c r="G109" s="9" t="s">
        <v>23</v>
      </c>
      <c r="H109" s="9">
        <v>510778</v>
      </c>
      <c r="I109" s="9">
        <v>1290</v>
      </c>
      <c r="J109" s="9">
        <v>70777</v>
      </c>
      <c r="K109" s="9">
        <v>436133</v>
      </c>
      <c r="L109" s="9">
        <v>6</v>
      </c>
      <c r="M109" s="9">
        <v>3870.2539999999999</v>
      </c>
      <c r="N109" s="4"/>
      <c r="O109" s="4"/>
      <c r="P109" s="4"/>
      <c r="Q109" s="4"/>
      <c r="R109" s="4"/>
    </row>
    <row r="110" spans="1:18" ht="14.4">
      <c r="A110" s="9" t="s">
        <v>1136</v>
      </c>
      <c r="B110" s="9" t="s">
        <v>1041</v>
      </c>
      <c r="C110" s="9" t="s">
        <v>19</v>
      </c>
      <c r="D110" s="9" t="s">
        <v>25</v>
      </c>
      <c r="E110" s="10" t="s">
        <v>193</v>
      </c>
      <c r="F110" s="9" t="s">
        <v>22</v>
      </c>
      <c r="G110" s="9" t="s">
        <v>23</v>
      </c>
      <c r="H110" s="9">
        <v>13700</v>
      </c>
      <c r="I110" s="9">
        <v>63</v>
      </c>
      <c r="J110" s="9">
        <v>3609</v>
      </c>
      <c r="K110" s="9">
        <v>12644</v>
      </c>
      <c r="L110" s="9">
        <v>4</v>
      </c>
      <c r="M110" s="9">
        <v>2032.7</v>
      </c>
      <c r="N110" s="4"/>
      <c r="O110" s="4"/>
      <c r="P110" s="4"/>
      <c r="Q110" s="4"/>
      <c r="R110" s="4"/>
    </row>
    <row r="111" spans="1:18" ht="14.4">
      <c r="A111" s="9" t="s">
        <v>1137</v>
      </c>
      <c r="B111" s="9" t="s">
        <v>1041</v>
      </c>
      <c r="C111" s="9" t="s">
        <v>29</v>
      </c>
      <c r="D111" s="9" t="s">
        <v>50</v>
      </c>
      <c r="E111" s="10" t="s">
        <v>193</v>
      </c>
      <c r="F111" s="9" t="s">
        <v>123</v>
      </c>
      <c r="G111" s="9" t="s">
        <v>17</v>
      </c>
      <c r="H111" s="9">
        <v>13075</v>
      </c>
      <c r="I111" s="9">
        <v>74</v>
      </c>
      <c r="J111" s="9">
        <v>5980</v>
      </c>
      <c r="K111" s="9">
        <v>12114</v>
      </c>
      <c r="L111" s="9">
        <v>15</v>
      </c>
      <c r="M111" s="9">
        <v>1936.1310000000001</v>
      </c>
      <c r="N111" s="4"/>
      <c r="O111" s="4"/>
      <c r="P111" s="4"/>
      <c r="Q111" s="4"/>
      <c r="R111" s="4"/>
    </row>
    <row r="112" spans="1:18" ht="14.4">
      <c r="A112" s="9" t="s">
        <v>1138</v>
      </c>
      <c r="B112" s="9" t="s">
        <v>1043</v>
      </c>
      <c r="C112" s="9" t="s">
        <v>13</v>
      </c>
      <c r="D112" s="9" t="s">
        <v>50</v>
      </c>
      <c r="E112" s="10" t="s">
        <v>193</v>
      </c>
      <c r="F112" s="9" t="s">
        <v>130</v>
      </c>
      <c r="G112" s="9" t="s">
        <v>23</v>
      </c>
      <c r="H112" s="9">
        <v>69540</v>
      </c>
      <c r="I112" s="9">
        <v>204</v>
      </c>
      <c r="J112" s="9">
        <v>28713</v>
      </c>
      <c r="K112" s="9">
        <v>62829</v>
      </c>
      <c r="L112" s="9">
        <v>15</v>
      </c>
      <c r="M112" s="9">
        <v>1838.9880000000001</v>
      </c>
      <c r="N112" s="4"/>
      <c r="O112" s="4"/>
      <c r="P112" s="4"/>
      <c r="Q112" s="4"/>
      <c r="R112" s="4"/>
    </row>
    <row r="113" spans="1:18" ht="14.4">
      <c r="A113" s="9" t="s">
        <v>1139</v>
      </c>
      <c r="B113" s="9" t="s">
        <v>1041</v>
      </c>
      <c r="C113" s="9" t="s">
        <v>19</v>
      </c>
      <c r="D113" s="9" t="s">
        <v>73</v>
      </c>
      <c r="E113" s="10" t="s">
        <v>193</v>
      </c>
      <c r="F113" s="9" t="s">
        <v>16</v>
      </c>
      <c r="G113" s="9" t="s">
        <v>47</v>
      </c>
      <c r="H113" s="9">
        <v>65983</v>
      </c>
      <c r="I113" s="9">
        <v>212</v>
      </c>
      <c r="J113" s="9">
        <v>8536</v>
      </c>
      <c r="K113" s="9">
        <v>57434</v>
      </c>
      <c r="L113" s="9">
        <v>3</v>
      </c>
      <c r="M113" s="9">
        <v>1599.076</v>
      </c>
      <c r="N113" s="4"/>
      <c r="O113" s="4"/>
      <c r="P113" s="4"/>
      <c r="Q113" s="4"/>
      <c r="R113" s="4"/>
    </row>
    <row r="114" spans="1:18" ht="14.4">
      <c r="A114" s="9" t="s">
        <v>1140</v>
      </c>
      <c r="B114" s="9" t="s">
        <v>1043</v>
      </c>
      <c r="C114" s="9" t="s">
        <v>13</v>
      </c>
      <c r="D114" s="9" t="s">
        <v>32</v>
      </c>
      <c r="E114" s="10" t="s">
        <v>193</v>
      </c>
      <c r="F114" s="9" t="s">
        <v>16</v>
      </c>
      <c r="G114" s="9" t="s">
        <v>23</v>
      </c>
      <c r="H114" s="9">
        <v>21478</v>
      </c>
      <c r="I114" s="9">
        <v>50</v>
      </c>
      <c r="J114" s="9">
        <v>15548</v>
      </c>
      <c r="K114" s="9">
        <v>20651</v>
      </c>
      <c r="L114" s="9">
        <v>24</v>
      </c>
      <c r="M114" s="9">
        <v>1541.2139999999999</v>
      </c>
      <c r="N114" s="4"/>
      <c r="O114" s="4"/>
      <c r="P114" s="4"/>
      <c r="Q114" s="4"/>
      <c r="R114" s="4"/>
    </row>
    <row r="115" spans="1:18" ht="14.4">
      <c r="A115" s="9" t="s">
        <v>206</v>
      </c>
      <c r="B115" s="9" t="s">
        <v>1043</v>
      </c>
      <c r="C115" s="9" t="s">
        <v>29</v>
      </c>
      <c r="D115" s="9" t="s">
        <v>73</v>
      </c>
      <c r="E115" s="10" t="s">
        <v>207</v>
      </c>
      <c r="F115" s="9" t="s">
        <v>16</v>
      </c>
      <c r="G115" s="9" t="s">
        <v>23</v>
      </c>
      <c r="H115" s="9">
        <v>9515</v>
      </c>
      <c r="I115" s="9">
        <v>30</v>
      </c>
      <c r="J115" s="9">
        <v>6169</v>
      </c>
      <c r="K115" s="9">
        <v>9138</v>
      </c>
      <c r="L115" s="9">
        <v>3</v>
      </c>
      <c r="M115" s="9">
        <v>5776.5079999999998</v>
      </c>
      <c r="N115" s="4"/>
      <c r="O115" s="4"/>
      <c r="P115" s="4"/>
      <c r="Q115" s="4"/>
      <c r="R115" s="4"/>
    </row>
    <row r="116" spans="1:18" ht="14.4">
      <c r="A116" s="9" t="s">
        <v>1141</v>
      </c>
      <c r="B116" s="9" t="s">
        <v>1043</v>
      </c>
      <c r="C116" s="9" t="s">
        <v>19</v>
      </c>
      <c r="D116" s="9" t="s">
        <v>32</v>
      </c>
      <c r="E116" s="10" t="s">
        <v>207</v>
      </c>
      <c r="F116" s="9" t="s">
        <v>46</v>
      </c>
      <c r="G116" s="9" t="s">
        <v>23</v>
      </c>
      <c r="H116" s="9">
        <v>20548</v>
      </c>
      <c r="I116" s="9">
        <v>40</v>
      </c>
      <c r="J116" s="9">
        <v>14259</v>
      </c>
      <c r="K116" s="9">
        <v>19654</v>
      </c>
      <c r="L116" s="9">
        <v>13</v>
      </c>
      <c r="M116" s="9">
        <v>3060.4250000000002</v>
      </c>
      <c r="N116" s="4"/>
      <c r="O116" s="4"/>
      <c r="P116" s="4"/>
      <c r="Q116" s="4"/>
      <c r="R116" s="4"/>
    </row>
    <row r="117" spans="1:18" ht="14.4">
      <c r="A117" s="9" t="s">
        <v>1142</v>
      </c>
      <c r="B117" s="9" t="s">
        <v>1041</v>
      </c>
      <c r="C117" s="9" t="s">
        <v>38</v>
      </c>
      <c r="D117" s="9" t="s">
        <v>210</v>
      </c>
      <c r="E117" s="10" t="s">
        <v>207</v>
      </c>
      <c r="F117" s="9" t="s">
        <v>42</v>
      </c>
      <c r="G117" s="9" t="s">
        <v>17</v>
      </c>
      <c r="H117" s="9">
        <v>94340</v>
      </c>
      <c r="I117" s="9">
        <v>250</v>
      </c>
      <c r="J117" s="9">
        <v>16955</v>
      </c>
      <c r="K117" s="9">
        <v>76971</v>
      </c>
      <c r="L117" s="9">
        <v>13</v>
      </c>
      <c r="M117" s="9">
        <v>1517.2439999999999</v>
      </c>
      <c r="N117" s="4"/>
      <c r="O117" s="4"/>
      <c r="P117" s="4"/>
      <c r="Q117" s="4"/>
      <c r="R117" s="4"/>
    </row>
    <row r="118" spans="1:18" ht="14.4">
      <c r="A118" s="9" t="s">
        <v>1143</v>
      </c>
      <c r="B118" s="9" t="s">
        <v>1060</v>
      </c>
      <c r="C118" s="9" t="s">
        <v>19</v>
      </c>
      <c r="D118" s="9" t="s">
        <v>30</v>
      </c>
      <c r="E118" s="10" t="s">
        <v>212</v>
      </c>
      <c r="F118" s="9" t="s">
        <v>22</v>
      </c>
      <c r="G118" s="9" t="s">
        <v>23</v>
      </c>
      <c r="H118" s="9">
        <v>114723</v>
      </c>
      <c r="I118" s="9">
        <v>350</v>
      </c>
      <c r="J118" s="9">
        <v>14623</v>
      </c>
      <c r="K118" s="9">
        <v>92063</v>
      </c>
      <c r="L118" s="9">
        <v>6</v>
      </c>
      <c r="M118" s="9">
        <v>4742.009</v>
      </c>
      <c r="N118" s="4"/>
      <c r="O118" s="4"/>
      <c r="P118" s="4"/>
      <c r="Q118" s="4"/>
      <c r="R118" s="4"/>
    </row>
    <row r="119" spans="1:18" ht="14.4">
      <c r="A119" s="9" t="s">
        <v>1144</v>
      </c>
      <c r="B119" s="9" t="s">
        <v>1041</v>
      </c>
      <c r="C119" s="9" t="s">
        <v>29</v>
      </c>
      <c r="D119" s="9" t="s">
        <v>32</v>
      </c>
      <c r="E119" s="10" t="s">
        <v>212</v>
      </c>
      <c r="F119" s="9" t="s">
        <v>16</v>
      </c>
      <c r="G119" s="9" t="s">
        <v>23</v>
      </c>
      <c r="H119" s="9">
        <v>14581</v>
      </c>
      <c r="I119" s="9">
        <v>85</v>
      </c>
      <c r="J119" s="9">
        <v>6970</v>
      </c>
      <c r="K119" s="9">
        <v>8882</v>
      </c>
      <c r="L119" s="9">
        <v>4</v>
      </c>
      <c r="M119" s="9">
        <v>2636.2020000000002</v>
      </c>
      <c r="N119" s="4"/>
      <c r="O119" s="4"/>
      <c r="P119" s="4"/>
      <c r="Q119" s="4"/>
      <c r="R119" s="4"/>
    </row>
    <row r="120" spans="1:18" ht="14.4">
      <c r="A120" s="9" t="s">
        <v>1145</v>
      </c>
      <c r="B120" s="9" t="s">
        <v>1060</v>
      </c>
      <c r="C120" s="9" t="s">
        <v>38</v>
      </c>
      <c r="D120" s="9" t="s">
        <v>32</v>
      </c>
      <c r="E120" s="10" t="s">
        <v>215</v>
      </c>
      <c r="F120" s="9" t="s">
        <v>16</v>
      </c>
      <c r="G120" s="9" t="s">
        <v>23</v>
      </c>
      <c r="H120" s="9">
        <v>19461</v>
      </c>
      <c r="I120" s="9">
        <v>74</v>
      </c>
      <c r="J120" s="9">
        <v>14647</v>
      </c>
      <c r="K120" s="9">
        <v>18731</v>
      </c>
      <c r="L120" s="9">
        <v>9</v>
      </c>
      <c r="M120" s="9">
        <v>7311.9989999999998</v>
      </c>
      <c r="N120" s="4"/>
      <c r="O120" s="4"/>
      <c r="P120" s="4"/>
      <c r="Q120" s="4"/>
      <c r="R120" s="4"/>
    </row>
    <row r="121" spans="1:18" ht="14.4">
      <c r="A121" s="9" t="s">
        <v>216</v>
      </c>
      <c r="B121" s="9" t="s">
        <v>1043</v>
      </c>
      <c r="C121" s="9" t="s">
        <v>19</v>
      </c>
      <c r="D121" s="9" t="s">
        <v>32</v>
      </c>
      <c r="E121" s="10" t="s">
        <v>215</v>
      </c>
      <c r="F121" s="9" t="s">
        <v>22</v>
      </c>
      <c r="G121" s="9" t="s">
        <v>23</v>
      </c>
      <c r="H121" s="9">
        <v>27032</v>
      </c>
      <c r="I121" s="9">
        <v>110</v>
      </c>
      <c r="J121" s="9">
        <v>21893</v>
      </c>
      <c r="K121" s="9">
        <v>26127</v>
      </c>
      <c r="L121" s="9">
        <v>5</v>
      </c>
      <c r="M121" s="9">
        <v>5292.8969999999999</v>
      </c>
      <c r="N121" s="4"/>
      <c r="O121" s="4"/>
      <c r="P121" s="4"/>
      <c r="Q121" s="4"/>
      <c r="R121" s="4"/>
    </row>
    <row r="122" spans="1:18" ht="14.4">
      <c r="A122" s="9" t="s">
        <v>217</v>
      </c>
      <c r="B122" s="9" t="s">
        <v>1041</v>
      </c>
      <c r="C122" s="9" t="s">
        <v>19</v>
      </c>
      <c r="D122" s="9" t="s">
        <v>79</v>
      </c>
      <c r="E122" s="10" t="s">
        <v>218</v>
      </c>
      <c r="F122" s="9" t="s">
        <v>16</v>
      </c>
      <c r="G122" s="9" t="s">
        <v>23</v>
      </c>
      <c r="H122" s="9">
        <v>7628</v>
      </c>
      <c r="I122" s="9">
        <v>19</v>
      </c>
      <c r="J122" s="9">
        <v>5048</v>
      </c>
      <c r="K122" s="9">
        <v>7154</v>
      </c>
      <c r="L122" s="9">
        <v>5</v>
      </c>
      <c r="M122" s="9">
        <v>6684.0630000000001</v>
      </c>
      <c r="N122" s="4"/>
      <c r="O122" s="4"/>
      <c r="P122" s="4"/>
      <c r="Q122" s="4"/>
      <c r="R122" s="4"/>
    </row>
    <row r="123" spans="1:18" ht="14.4">
      <c r="A123" s="9" t="s">
        <v>1146</v>
      </c>
      <c r="B123" s="9" t="s">
        <v>1043</v>
      </c>
      <c r="C123" s="9" t="s">
        <v>13</v>
      </c>
      <c r="D123" s="9" t="s">
        <v>73</v>
      </c>
      <c r="E123" s="10" t="s">
        <v>220</v>
      </c>
      <c r="F123" s="9" t="s">
        <v>16</v>
      </c>
      <c r="G123" s="9" t="s">
        <v>23</v>
      </c>
      <c r="H123" s="9">
        <v>7806</v>
      </c>
      <c r="I123" s="9">
        <v>20</v>
      </c>
      <c r="J123" s="9">
        <v>3150</v>
      </c>
      <c r="K123" s="9">
        <v>7247</v>
      </c>
      <c r="L123" s="9">
        <v>1</v>
      </c>
      <c r="M123" s="9">
        <v>6162.3209999999999</v>
      </c>
      <c r="N123" s="4"/>
      <c r="O123" s="4"/>
      <c r="P123" s="4"/>
      <c r="Q123" s="4"/>
      <c r="R123" s="4"/>
    </row>
    <row r="124" spans="1:18" ht="14.4">
      <c r="A124" s="9" t="s">
        <v>1147</v>
      </c>
      <c r="B124" s="9" t="s">
        <v>1041</v>
      </c>
      <c r="C124" s="9" t="s">
        <v>38</v>
      </c>
      <c r="D124" s="9" t="s">
        <v>50</v>
      </c>
      <c r="E124" s="10" t="s">
        <v>222</v>
      </c>
      <c r="F124" s="9" t="s">
        <v>16</v>
      </c>
      <c r="G124" s="9" t="s">
        <v>47</v>
      </c>
      <c r="H124" s="9">
        <v>31443</v>
      </c>
      <c r="I124" s="9">
        <v>70</v>
      </c>
      <c r="J124" s="9">
        <v>19134</v>
      </c>
      <c r="K124" s="9">
        <v>28059</v>
      </c>
      <c r="L124" s="9">
        <v>9</v>
      </c>
      <c r="M124" s="9">
        <v>2122.7660000000001</v>
      </c>
      <c r="N124" s="4"/>
      <c r="O124" s="4"/>
      <c r="P124" s="4"/>
      <c r="Q124" s="4"/>
      <c r="R124" s="4"/>
    </row>
    <row r="125" spans="1:18" ht="14.4">
      <c r="A125" s="9" t="s">
        <v>1148</v>
      </c>
      <c r="B125" s="9" t="s">
        <v>1043</v>
      </c>
      <c r="C125" s="9" t="s">
        <v>19</v>
      </c>
      <c r="D125" s="9" t="s">
        <v>25</v>
      </c>
      <c r="E125" s="10" t="s">
        <v>224</v>
      </c>
      <c r="F125" s="9" t="s">
        <v>16</v>
      </c>
      <c r="G125" s="9" t="s">
        <v>23</v>
      </c>
      <c r="H125" s="9">
        <v>29107</v>
      </c>
      <c r="I125" s="9">
        <v>64</v>
      </c>
      <c r="J125" s="9">
        <v>4047</v>
      </c>
      <c r="K125" s="9">
        <v>27357</v>
      </c>
      <c r="L125" s="9">
        <v>9</v>
      </c>
      <c r="M125" s="9">
        <v>3339.4540000000002</v>
      </c>
      <c r="N125" s="4"/>
      <c r="O125" s="4"/>
      <c r="P125" s="4"/>
      <c r="Q125" s="4"/>
      <c r="R125" s="4"/>
    </row>
    <row r="126" spans="1:18" ht="14.4">
      <c r="A126" s="9" t="s">
        <v>1149</v>
      </c>
      <c r="B126" s="9" t="s">
        <v>1043</v>
      </c>
      <c r="C126" s="9" t="s">
        <v>13</v>
      </c>
      <c r="D126" s="9" t="s">
        <v>79</v>
      </c>
      <c r="E126" s="10" t="s">
        <v>224</v>
      </c>
      <c r="F126" s="9" t="s">
        <v>42</v>
      </c>
      <c r="G126" s="9" t="s">
        <v>23</v>
      </c>
      <c r="H126" s="9">
        <v>12451</v>
      </c>
      <c r="I126" s="9">
        <v>30</v>
      </c>
      <c r="J126" s="9">
        <v>2987</v>
      </c>
      <c r="K126" s="9">
        <v>11295</v>
      </c>
      <c r="L126" s="9">
        <v>4</v>
      </c>
      <c r="M126" s="9">
        <v>2127.3240000000001</v>
      </c>
      <c r="N126" s="4"/>
      <c r="O126" s="4"/>
      <c r="P126" s="4"/>
      <c r="Q126" s="4"/>
      <c r="R126" s="4"/>
    </row>
    <row r="127" spans="1:18" ht="14.4">
      <c r="A127" s="9" t="s">
        <v>1150</v>
      </c>
      <c r="B127" s="9" t="s">
        <v>1041</v>
      </c>
      <c r="C127" s="9" t="s">
        <v>13</v>
      </c>
      <c r="D127" s="9" t="s">
        <v>73</v>
      </c>
      <c r="E127" s="10" t="s">
        <v>224</v>
      </c>
      <c r="F127" s="9" t="s">
        <v>227</v>
      </c>
      <c r="G127" s="9" t="s">
        <v>17</v>
      </c>
      <c r="H127" s="9">
        <v>12176</v>
      </c>
      <c r="I127" s="9">
        <v>10</v>
      </c>
      <c r="J127" s="9">
        <v>5460</v>
      </c>
      <c r="K127" s="9">
        <v>11154</v>
      </c>
      <c r="L127" s="9">
        <v>10</v>
      </c>
      <c r="M127" s="9">
        <v>1816.0309999999999</v>
      </c>
      <c r="N127" s="4"/>
      <c r="O127" s="4"/>
      <c r="P127" s="4"/>
      <c r="Q127" s="4"/>
      <c r="R127" s="4"/>
    </row>
    <row r="128" spans="1:18" ht="14.4">
      <c r="A128" s="9" t="s">
        <v>228</v>
      </c>
      <c r="B128" s="9" t="s">
        <v>1041</v>
      </c>
      <c r="C128" s="9" t="s">
        <v>19</v>
      </c>
      <c r="D128" s="9" t="s">
        <v>25</v>
      </c>
      <c r="E128" s="10" t="s">
        <v>229</v>
      </c>
      <c r="F128" s="9" t="s">
        <v>16</v>
      </c>
      <c r="G128" s="9" t="s">
        <v>23</v>
      </c>
      <c r="H128" s="9">
        <v>7472</v>
      </c>
      <c r="I128" s="9">
        <v>10</v>
      </c>
      <c r="J128" s="9">
        <v>1191</v>
      </c>
      <c r="K128" s="9">
        <v>5883</v>
      </c>
      <c r="L128" s="9">
        <v>1</v>
      </c>
      <c r="M128" s="9">
        <v>2183.9520000000002</v>
      </c>
      <c r="N128" s="4"/>
      <c r="O128" s="4"/>
      <c r="P128" s="4"/>
      <c r="Q128" s="4"/>
      <c r="R128" s="4"/>
    </row>
    <row r="129" spans="1:18" ht="14.4">
      <c r="A129" s="9" t="s">
        <v>1151</v>
      </c>
      <c r="B129" s="9" t="s">
        <v>1041</v>
      </c>
      <c r="C129" s="9" t="s">
        <v>29</v>
      </c>
      <c r="D129" s="9" t="s">
        <v>32</v>
      </c>
      <c r="E129" s="10" t="s">
        <v>231</v>
      </c>
      <c r="F129" s="9" t="s">
        <v>16</v>
      </c>
      <c r="G129" s="9" t="s">
        <v>23</v>
      </c>
      <c r="H129" s="9">
        <v>42451</v>
      </c>
      <c r="I129" s="9">
        <v>122</v>
      </c>
      <c r="J129" s="9">
        <v>29142</v>
      </c>
      <c r="K129" s="9">
        <v>41093</v>
      </c>
      <c r="L129" s="9">
        <v>7</v>
      </c>
      <c r="M129" s="9">
        <v>1530.5540000000001</v>
      </c>
      <c r="N129" s="4"/>
      <c r="O129" s="4"/>
      <c r="P129" s="4"/>
      <c r="Q129" s="4"/>
      <c r="R129" s="4"/>
    </row>
    <row r="130" spans="1:18" ht="14.4">
      <c r="A130" s="9" t="s">
        <v>1152</v>
      </c>
      <c r="B130" s="9" t="s">
        <v>1043</v>
      </c>
      <c r="C130" s="9" t="s">
        <v>13</v>
      </c>
      <c r="D130" s="9" t="s">
        <v>73</v>
      </c>
      <c r="E130" s="10" t="s">
        <v>231</v>
      </c>
      <c r="F130" s="9" t="s">
        <v>123</v>
      </c>
      <c r="G130" s="9" t="s">
        <v>23</v>
      </c>
      <c r="H130" s="9">
        <v>10677</v>
      </c>
      <c r="I130" s="9">
        <v>88</v>
      </c>
      <c r="J130" s="9">
        <v>7247</v>
      </c>
      <c r="K130" s="9">
        <v>10338</v>
      </c>
      <c r="L130" s="9">
        <v>3</v>
      </c>
      <c r="M130" s="9">
        <v>1483.453</v>
      </c>
      <c r="N130" s="4"/>
      <c r="O130" s="4"/>
      <c r="P130" s="4"/>
      <c r="Q130" s="4"/>
      <c r="R130" s="4"/>
    </row>
    <row r="131" spans="1:18" ht="14.4">
      <c r="A131" s="9" t="s">
        <v>1153</v>
      </c>
      <c r="B131" s="9" t="s">
        <v>1041</v>
      </c>
      <c r="C131" s="9" t="s">
        <v>19</v>
      </c>
      <c r="D131" s="9" t="s">
        <v>32</v>
      </c>
      <c r="E131" s="10" t="s">
        <v>234</v>
      </c>
      <c r="F131" s="9" t="s">
        <v>27</v>
      </c>
      <c r="G131" s="9" t="s">
        <v>23</v>
      </c>
      <c r="H131" s="9">
        <v>8217</v>
      </c>
      <c r="I131" s="9">
        <v>25</v>
      </c>
      <c r="J131" s="9">
        <v>5740</v>
      </c>
      <c r="K131" s="9">
        <v>8009</v>
      </c>
      <c r="L131" s="9">
        <v>11</v>
      </c>
      <c r="M131" s="9">
        <v>6051.335</v>
      </c>
      <c r="N131" s="4"/>
      <c r="O131" s="4"/>
      <c r="P131" s="4"/>
      <c r="Q131" s="4"/>
      <c r="R131" s="4"/>
    </row>
    <row r="132" spans="1:18" ht="14.4">
      <c r="A132" s="9" t="s">
        <v>235</v>
      </c>
      <c r="B132" s="9" t="s">
        <v>1043</v>
      </c>
      <c r="C132" s="9" t="s">
        <v>19</v>
      </c>
      <c r="D132" s="9" t="s">
        <v>236</v>
      </c>
      <c r="E132" s="10" t="s">
        <v>234</v>
      </c>
      <c r="F132" s="9" t="s">
        <v>159</v>
      </c>
      <c r="G132" s="9" t="s">
        <v>23</v>
      </c>
      <c r="H132" s="9">
        <v>7530</v>
      </c>
      <c r="I132" s="9">
        <v>20</v>
      </c>
      <c r="J132" s="9">
        <v>5468</v>
      </c>
      <c r="K132" s="9">
        <v>7298</v>
      </c>
      <c r="L132" s="9">
        <v>3</v>
      </c>
      <c r="M132" s="9">
        <v>5038.7139999999999</v>
      </c>
      <c r="N132" s="4"/>
      <c r="O132" s="4"/>
      <c r="P132" s="4"/>
      <c r="Q132" s="4"/>
      <c r="R132" s="4"/>
    </row>
    <row r="133" spans="1:18" ht="14.4">
      <c r="A133" s="9" t="s">
        <v>237</v>
      </c>
      <c r="B133" s="9" t="s">
        <v>1043</v>
      </c>
      <c r="C133" s="9" t="s">
        <v>13</v>
      </c>
      <c r="D133" s="9" t="s">
        <v>73</v>
      </c>
      <c r="E133" s="10" t="s">
        <v>238</v>
      </c>
      <c r="F133" s="9" t="s">
        <v>16</v>
      </c>
      <c r="G133" s="9" t="s">
        <v>23</v>
      </c>
      <c r="H133" s="9">
        <v>272509</v>
      </c>
      <c r="I133" s="9">
        <v>736</v>
      </c>
      <c r="J133" s="9">
        <v>89526</v>
      </c>
      <c r="K133" s="9">
        <v>237859</v>
      </c>
      <c r="L133" s="9">
        <v>69</v>
      </c>
      <c r="M133" s="9">
        <v>8168.3469999999998</v>
      </c>
      <c r="N133" s="4"/>
      <c r="O133" s="4"/>
      <c r="P133" s="4"/>
      <c r="Q133" s="4"/>
      <c r="R133" s="4"/>
    </row>
    <row r="134" spans="1:18" ht="14.4">
      <c r="A134" s="9" t="s">
        <v>1154</v>
      </c>
      <c r="B134" s="9" t="s">
        <v>1041</v>
      </c>
      <c r="C134" s="9" t="s">
        <v>13</v>
      </c>
      <c r="D134" s="9" t="s">
        <v>73</v>
      </c>
      <c r="E134" s="10" t="s">
        <v>238</v>
      </c>
      <c r="F134" s="9" t="s">
        <v>16</v>
      </c>
      <c r="G134" s="9" t="s">
        <v>23</v>
      </c>
      <c r="H134" s="9">
        <v>106392</v>
      </c>
      <c r="I134" s="9">
        <v>299</v>
      </c>
      <c r="J134" s="9">
        <v>39599</v>
      </c>
      <c r="K134" s="9">
        <v>94941</v>
      </c>
      <c r="L134" s="9">
        <v>3</v>
      </c>
      <c r="M134" s="9">
        <v>6542.6120000000001</v>
      </c>
      <c r="N134" s="4"/>
      <c r="O134" s="4"/>
      <c r="P134" s="4"/>
      <c r="Q134" s="4"/>
      <c r="R134" s="4"/>
    </row>
    <row r="135" spans="1:18" ht="14.4">
      <c r="A135" s="9" t="s">
        <v>1155</v>
      </c>
      <c r="B135" s="9" t="s">
        <v>1043</v>
      </c>
      <c r="C135" s="9" t="s">
        <v>29</v>
      </c>
      <c r="D135" s="9" t="s">
        <v>14</v>
      </c>
      <c r="E135" s="10" t="s">
        <v>238</v>
      </c>
      <c r="F135" s="9" t="s">
        <v>22</v>
      </c>
      <c r="G135" s="9" t="s">
        <v>23</v>
      </c>
      <c r="H135" s="9">
        <v>9060</v>
      </c>
      <c r="I135" s="9">
        <v>30</v>
      </c>
      <c r="J135" s="9">
        <v>5190</v>
      </c>
      <c r="K135" s="9">
        <v>8621</v>
      </c>
      <c r="L135" s="9">
        <v>14</v>
      </c>
      <c r="M135" s="9">
        <v>4934.8519999999999</v>
      </c>
      <c r="N135" s="4"/>
      <c r="O135" s="4"/>
      <c r="P135" s="4"/>
      <c r="Q135" s="4"/>
      <c r="R135" s="4"/>
    </row>
    <row r="136" spans="1:18" ht="14.4">
      <c r="A136" s="9" t="s">
        <v>1156</v>
      </c>
      <c r="B136" s="9" t="s">
        <v>1043</v>
      </c>
      <c r="C136" s="9" t="s">
        <v>29</v>
      </c>
      <c r="D136" s="9" t="s">
        <v>32</v>
      </c>
      <c r="E136" s="10" t="s">
        <v>238</v>
      </c>
      <c r="F136" s="9" t="s">
        <v>123</v>
      </c>
      <c r="G136" s="9" t="s">
        <v>23</v>
      </c>
      <c r="H136" s="9">
        <v>116926</v>
      </c>
      <c r="I136" s="9">
        <v>321</v>
      </c>
      <c r="J136" s="9">
        <v>69132</v>
      </c>
      <c r="K136" s="9">
        <v>111957</v>
      </c>
      <c r="L136" s="9">
        <v>22</v>
      </c>
      <c r="M136" s="9">
        <v>4918.0410000000002</v>
      </c>
      <c r="N136" s="4"/>
      <c r="O136" s="4"/>
      <c r="P136" s="4"/>
      <c r="Q136" s="4"/>
      <c r="R136" s="4"/>
    </row>
    <row r="137" spans="1:18" ht="14.4">
      <c r="A137" s="9" t="s">
        <v>1157</v>
      </c>
      <c r="B137" s="9" t="s">
        <v>1041</v>
      </c>
      <c r="C137" s="9" t="s">
        <v>38</v>
      </c>
      <c r="D137" s="9" t="s">
        <v>73</v>
      </c>
      <c r="E137" s="10" t="s">
        <v>238</v>
      </c>
      <c r="F137" s="9" t="s">
        <v>54</v>
      </c>
      <c r="G137" s="9" t="s">
        <v>23</v>
      </c>
      <c r="H137" s="9">
        <v>45402</v>
      </c>
      <c r="I137" s="9">
        <v>122</v>
      </c>
      <c r="J137" s="9">
        <v>17284</v>
      </c>
      <c r="K137" s="9">
        <v>27542</v>
      </c>
      <c r="L137" s="9">
        <v>5</v>
      </c>
      <c r="M137" s="9">
        <v>2163.2649999999999</v>
      </c>
      <c r="N137" s="4"/>
      <c r="O137" s="4"/>
      <c r="P137" s="4"/>
      <c r="Q137" s="4"/>
      <c r="R137" s="4"/>
    </row>
    <row r="138" spans="1:18" ht="14.4">
      <c r="A138" s="9" t="s">
        <v>1158</v>
      </c>
      <c r="B138" s="9" t="s">
        <v>1060</v>
      </c>
      <c r="C138" s="9" t="s">
        <v>29</v>
      </c>
      <c r="D138" s="9" t="s">
        <v>32</v>
      </c>
      <c r="E138" s="10" t="s">
        <v>238</v>
      </c>
      <c r="F138" s="9" t="s">
        <v>16</v>
      </c>
      <c r="G138" s="9" t="s">
        <v>23</v>
      </c>
      <c r="H138" s="9">
        <v>84306</v>
      </c>
      <c r="I138" s="9">
        <v>185</v>
      </c>
      <c r="J138" s="9">
        <v>45376</v>
      </c>
      <c r="K138" s="9">
        <v>79935</v>
      </c>
      <c r="L138" s="9">
        <v>3</v>
      </c>
      <c r="M138" s="9">
        <v>1809.5909999999999</v>
      </c>
      <c r="N138" s="4"/>
      <c r="O138" s="4"/>
      <c r="P138" s="4"/>
      <c r="Q138" s="4"/>
      <c r="R138" s="4"/>
    </row>
    <row r="139" spans="1:18" ht="14.4">
      <c r="A139" s="9" t="s">
        <v>1159</v>
      </c>
      <c r="B139" s="9" t="s">
        <v>1041</v>
      </c>
      <c r="C139" s="9" t="s">
        <v>13</v>
      </c>
      <c r="D139" s="9" t="s">
        <v>14</v>
      </c>
      <c r="E139" s="10" t="s">
        <v>238</v>
      </c>
      <c r="F139" s="9" t="s">
        <v>16</v>
      </c>
      <c r="G139" s="9" t="s">
        <v>23</v>
      </c>
      <c r="H139" s="9">
        <v>88499</v>
      </c>
      <c r="I139" s="9">
        <v>186</v>
      </c>
      <c r="J139" s="9">
        <v>18950</v>
      </c>
      <c r="K139" s="9">
        <v>71458</v>
      </c>
      <c r="L139" s="9">
        <v>5</v>
      </c>
      <c r="M139" s="9">
        <v>1803.14</v>
      </c>
      <c r="N139" s="4"/>
      <c r="O139" s="4"/>
      <c r="P139" s="4"/>
      <c r="Q139" s="4"/>
      <c r="R139" s="4"/>
    </row>
    <row r="140" spans="1:18" ht="14.4">
      <c r="A140" s="9" t="s">
        <v>1160</v>
      </c>
      <c r="B140" s="9" t="s">
        <v>1041</v>
      </c>
      <c r="C140" s="9" t="s">
        <v>13</v>
      </c>
      <c r="D140" s="9" t="s">
        <v>145</v>
      </c>
      <c r="E140" s="10" t="s">
        <v>238</v>
      </c>
      <c r="F140" s="9" t="s">
        <v>16</v>
      </c>
      <c r="G140" s="9" t="s">
        <v>23</v>
      </c>
      <c r="H140" s="9">
        <v>77748</v>
      </c>
      <c r="I140" s="9">
        <v>227</v>
      </c>
      <c r="J140" s="9">
        <v>6170</v>
      </c>
      <c r="K140" s="9">
        <v>53603</v>
      </c>
      <c r="L140" s="9">
        <v>3</v>
      </c>
      <c r="M140" s="9">
        <v>1498.3009999999999</v>
      </c>
      <c r="N140" s="4"/>
      <c r="O140" s="4"/>
      <c r="P140" s="4"/>
      <c r="Q140" s="4"/>
      <c r="R140" s="4"/>
    </row>
    <row r="141" spans="1:18" ht="14.4">
      <c r="A141" s="9" t="s">
        <v>1161</v>
      </c>
      <c r="B141" s="9" t="s">
        <v>1043</v>
      </c>
      <c r="C141" s="9" t="s">
        <v>38</v>
      </c>
      <c r="D141" s="9" t="s">
        <v>32</v>
      </c>
      <c r="E141" s="10" t="s">
        <v>247</v>
      </c>
      <c r="F141" s="9" t="s">
        <v>16</v>
      </c>
      <c r="G141" s="9" t="s">
        <v>23</v>
      </c>
      <c r="H141" s="9">
        <v>10191</v>
      </c>
      <c r="I141" s="9">
        <v>75</v>
      </c>
      <c r="J141" s="9">
        <v>1243</v>
      </c>
      <c r="K141" s="9">
        <v>8897</v>
      </c>
      <c r="L141" s="9">
        <v>3</v>
      </c>
      <c r="M141" s="9">
        <v>2365.9140000000002</v>
      </c>
      <c r="N141" s="4"/>
      <c r="O141" s="4"/>
      <c r="P141" s="4"/>
      <c r="Q141" s="4"/>
      <c r="R141" s="4"/>
    </row>
    <row r="142" spans="1:18" ht="14.4">
      <c r="A142" s="9" t="s">
        <v>1162</v>
      </c>
      <c r="B142" s="9" t="s">
        <v>1043</v>
      </c>
      <c r="C142" s="9" t="s">
        <v>29</v>
      </c>
      <c r="D142" s="9" t="s">
        <v>25</v>
      </c>
      <c r="E142" s="10" t="s">
        <v>249</v>
      </c>
      <c r="F142" s="9" t="s">
        <v>16</v>
      </c>
      <c r="G142" s="9" t="s">
        <v>23</v>
      </c>
      <c r="H142" s="9">
        <v>10093</v>
      </c>
      <c r="I142" s="9">
        <v>65</v>
      </c>
      <c r="J142" s="9">
        <v>3901</v>
      </c>
      <c r="K142" s="9">
        <v>9645</v>
      </c>
      <c r="L142" s="9">
        <v>2</v>
      </c>
      <c r="M142" s="9">
        <v>3105.2829999999999</v>
      </c>
      <c r="N142" s="4"/>
      <c r="O142" s="4"/>
      <c r="P142" s="4"/>
      <c r="Q142" s="4"/>
      <c r="R142" s="4"/>
    </row>
    <row r="143" spans="1:18" ht="14.4">
      <c r="A143" s="9" t="s">
        <v>1163</v>
      </c>
      <c r="B143" s="9" t="s">
        <v>1041</v>
      </c>
      <c r="C143" s="9" t="s">
        <v>13</v>
      </c>
      <c r="D143" s="9" t="s">
        <v>32</v>
      </c>
      <c r="E143" s="10" t="s">
        <v>251</v>
      </c>
      <c r="F143" s="9" t="s">
        <v>16</v>
      </c>
      <c r="G143" s="9" t="s">
        <v>23</v>
      </c>
      <c r="H143" s="9">
        <v>9328</v>
      </c>
      <c r="I143" s="9">
        <v>56</v>
      </c>
      <c r="J143" s="9">
        <v>7102</v>
      </c>
      <c r="K143" s="9">
        <v>8925</v>
      </c>
      <c r="L143" s="9">
        <v>5</v>
      </c>
      <c r="M143" s="9">
        <v>3408.076</v>
      </c>
      <c r="N143" s="4"/>
      <c r="O143" s="4"/>
      <c r="P143" s="4"/>
      <c r="Q143" s="4"/>
      <c r="R143" s="4"/>
    </row>
    <row r="144" spans="1:18" ht="14.4">
      <c r="A144" s="9" t="s">
        <v>1164</v>
      </c>
      <c r="B144" s="9" t="s">
        <v>1041</v>
      </c>
      <c r="C144" s="9" t="s">
        <v>13</v>
      </c>
      <c r="D144" s="9" t="s">
        <v>50</v>
      </c>
      <c r="E144" s="10" t="s">
        <v>253</v>
      </c>
      <c r="F144" s="9" t="s">
        <v>27</v>
      </c>
      <c r="G144" s="9" t="s">
        <v>47</v>
      </c>
      <c r="H144" s="9">
        <v>24464</v>
      </c>
      <c r="I144" s="9">
        <v>0</v>
      </c>
      <c r="J144" s="9">
        <v>3275</v>
      </c>
      <c r="K144" s="9">
        <v>21993</v>
      </c>
      <c r="L144" s="9">
        <v>6</v>
      </c>
      <c r="M144" s="9">
        <v>2959.1149999999998</v>
      </c>
      <c r="N144" s="4"/>
      <c r="O144" s="4"/>
      <c r="P144" s="4"/>
      <c r="Q144" s="4"/>
      <c r="R144" s="4"/>
    </row>
    <row r="145" spans="1:18" ht="14.4">
      <c r="A145" s="9" t="s">
        <v>1165</v>
      </c>
      <c r="B145" s="9" t="s">
        <v>1041</v>
      </c>
      <c r="C145" s="9" t="s">
        <v>13</v>
      </c>
      <c r="D145" s="9" t="s">
        <v>73</v>
      </c>
      <c r="E145" s="10" t="s">
        <v>258</v>
      </c>
      <c r="F145" s="9" t="s">
        <v>16</v>
      </c>
      <c r="G145" s="9" t="s">
        <v>23</v>
      </c>
      <c r="H145" s="9">
        <v>8111</v>
      </c>
      <c r="I145" s="9">
        <v>0</v>
      </c>
      <c r="J145" s="9">
        <v>4346</v>
      </c>
      <c r="K145" s="9">
        <v>6163</v>
      </c>
      <c r="L145" s="9">
        <v>1</v>
      </c>
      <c r="M145" s="9">
        <v>5000.7610000000004</v>
      </c>
      <c r="N145" s="4"/>
      <c r="O145" s="4"/>
      <c r="P145" s="4"/>
      <c r="Q145" s="4"/>
      <c r="R145" s="4"/>
    </row>
    <row r="146" spans="1:18" ht="14.4">
      <c r="A146" s="9" t="s">
        <v>1166</v>
      </c>
      <c r="B146" s="9" t="s">
        <v>1043</v>
      </c>
      <c r="C146" s="9" t="s">
        <v>38</v>
      </c>
      <c r="D146" s="9" t="s">
        <v>73</v>
      </c>
      <c r="E146" s="10" t="s">
        <v>255</v>
      </c>
      <c r="F146" s="9" t="s">
        <v>46</v>
      </c>
      <c r="G146" s="9" t="s">
        <v>23</v>
      </c>
      <c r="H146" s="9">
        <v>25532</v>
      </c>
      <c r="I146" s="9">
        <v>140</v>
      </c>
      <c r="J146" s="9">
        <v>15219</v>
      </c>
      <c r="K146" s="9">
        <v>21497</v>
      </c>
      <c r="L146" s="9">
        <v>9</v>
      </c>
      <c r="M146" s="9">
        <v>6047.174</v>
      </c>
      <c r="N146" s="4"/>
      <c r="O146" s="4"/>
      <c r="P146" s="4"/>
      <c r="Q146" s="4"/>
      <c r="R146" s="4"/>
    </row>
    <row r="147" spans="1:18" ht="14.4">
      <c r="A147" s="9" t="s">
        <v>1167</v>
      </c>
      <c r="B147" s="9" t="s">
        <v>1043</v>
      </c>
      <c r="C147" s="9" t="s">
        <v>29</v>
      </c>
      <c r="D147" s="9" t="s">
        <v>32</v>
      </c>
      <c r="E147" s="10" t="s">
        <v>255</v>
      </c>
      <c r="F147" s="9" t="s">
        <v>22</v>
      </c>
      <c r="G147" s="9" t="s">
        <v>23</v>
      </c>
      <c r="H147" s="9">
        <v>28553</v>
      </c>
      <c r="I147" s="9">
        <v>90</v>
      </c>
      <c r="J147" s="9">
        <v>11390</v>
      </c>
      <c r="K147" s="9">
        <v>23355</v>
      </c>
      <c r="L147" s="9">
        <v>13</v>
      </c>
      <c r="M147" s="9">
        <v>5573.1120000000001</v>
      </c>
      <c r="N147" s="4"/>
      <c r="O147" s="4"/>
      <c r="P147" s="4"/>
      <c r="Q147" s="4"/>
      <c r="R147" s="4"/>
    </row>
    <row r="148" spans="1:18" ht="14.4">
      <c r="A148" s="9" t="s">
        <v>1168</v>
      </c>
      <c r="B148" s="9" t="s">
        <v>1043</v>
      </c>
      <c r="C148" s="9" t="s">
        <v>19</v>
      </c>
      <c r="D148" s="9" t="s">
        <v>137</v>
      </c>
      <c r="E148" s="10" t="s">
        <v>260</v>
      </c>
      <c r="F148" s="9" t="s">
        <v>16</v>
      </c>
      <c r="G148" s="9" t="s">
        <v>23</v>
      </c>
      <c r="H148" s="9">
        <v>29393</v>
      </c>
      <c r="I148" s="9">
        <v>70</v>
      </c>
      <c r="J148" s="9">
        <v>3277</v>
      </c>
      <c r="K148" s="9">
        <v>25959</v>
      </c>
      <c r="L148" s="9">
        <v>19</v>
      </c>
      <c r="M148" s="9">
        <v>2120.7579999999998</v>
      </c>
      <c r="N148" s="4"/>
      <c r="O148" s="4"/>
      <c r="P148" s="4"/>
      <c r="Q148" s="4"/>
      <c r="R148" s="4"/>
    </row>
    <row r="149" spans="1:18" ht="14.4">
      <c r="A149" s="9" t="s">
        <v>1169</v>
      </c>
      <c r="B149" s="9" t="s">
        <v>1043</v>
      </c>
      <c r="C149" s="9" t="s">
        <v>13</v>
      </c>
      <c r="D149" s="9" t="s">
        <v>14</v>
      </c>
      <c r="E149" s="10" t="s">
        <v>262</v>
      </c>
      <c r="F149" s="9" t="s">
        <v>52</v>
      </c>
      <c r="G149" s="9" t="s">
        <v>23</v>
      </c>
      <c r="H149" s="9">
        <v>39212</v>
      </c>
      <c r="I149" s="9">
        <v>260</v>
      </c>
      <c r="J149" s="9">
        <v>31317</v>
      </c>
      <c r="K149" s="9">
        <v>37660</v>
      </c>
      <c r="L149" s="9">
        <v>1</v>
      </c>
      <c r="M149" s="9">
        <v>3621.4180000000001</v>
      </c>
      <c r="N149" s="4"/>
      <c r="O149" s="4"/>
      <c r="P149" s="4"/>
      <c r="Q149" s="4"/>
      <c r="R149" s="4"/>
    </row>
    <row r="150" spans="1:18" ht="14.4">
      <c r="A150" s="9" t="s">
        <v>1170</v>
      </c>
      <c r="B150" s="9" t="s">
        <v>1060</v>
      </c>
      <c r="C150" s="9" t="s">
        <v>38</v>
      </c>
      <c r="D150" s="9" t="s">
        <v>35</v>
      </c>
      <c r="E150" s="10" t="s">
        <v>264</v>
      </c>
      <c r="F150" s="9" t="s">
        <v>16</v>
      </c>
      <c r="G150" s="9" t="s">
        <v>23</v>
      </c>
      <c r="H150" s="9">
        <v>14137</v>
      </c>
      <c r="I150" s="9">
        <v>44</v>
      </c>
      <c r="J150" s="9">
        <v>9300</v>
      </c>
      <c r="K150" s="9">
        <v>13110</v>
      </c>
      <c r="L150" s="9">
        <v>8</v>
      </c>
      <c r="M150" s="9">
        <v>6345.46</v>
      </c>
      <c r="N150" s="4"/>
      <c r="O150" s="4"/>
      <c r="P150" s="4"/>
      <c r="Q150" s="4"/>
      <c r="R150" s="4"/>
    </row>
    <row r="151" spans="1:18" ht="14.4">
      <c r="A151" s="9" t="s">
        <v>265</v>
      </c>
      <c r="B151" s="9" t="s">
        <v>1041</v>
      </c>
      <c r="C151" s="9" t="s">
        <v>38</v>
      </c>
      <c r="D151" s="9" t="s">
        <v>14</v>
      </c>
      <c r="E151" s="10" t="s">
        <v>264</v>
      </c>
      <c r="F151" s="9" t="s">
        <v>16</v>
      </c>
      <c r="G151" s="9" t="s">
        <v>23</v>
      </c>
      <c r="H151" s="9">
        <v>7921</v>
      </c>
      <c r="I151" s="9">
        <v>50</v>
      </c>
      <c r="J151" s="9">
        <v>4727</v>
      </c>
      <c r="K151" s="9">
        <v>6513</v>
      </c>
      <c r="L151" s="9">
        <v>11</v>
      </c>
      <c r="M151" s="9">
        <v>5379.0010000000002</v>
      </c>
      <c r="N151" s="4"/>
      <c r="O151" s="4"/>
      <c r="P151" s="4"/>
      <c r="Q151" s="4"/>
      <c r="R151" s="4"/>
    </row>
    <row r="152" spans="1:18" ht="14.4">
      <c r="A152" s="9" t="s">
        <v>1171</v>
      </c>
      <c r="B152" s="9" t="s">
        <v>1043</v>
      </c>
      <c r="C152" s="9" t="s">
        <v>38</v>
      </c>
      <c r="D152" s="9" t="s">
        <v>25</v>
      </c>
      <c r="E152" s="10" t="s">
        <v>267</v>
      </c>
      <c r="F152" s="9" t="s">
        <v>16</v>
      </c>
      <c r="G152" s="9" t="s">
        <v>23</v>
      </c>
      <c r="H152" s="9">
        <v>11025</v>
      </c>
      <c r="I152" s="9">
        <v>50</v>
      </c>
      <c r="J152" s="9">
        <v>7974</v>
      </c>
      <c r="K152" s="9">
        <v>10311</v>
      </c>
      <c r="L152" s="9">
        <v>4</v>
      </c>
      <c r="M152" s="9">
        <v>1657.16</v>
      </c>
      <c r="N152" s="4"/>
      <c r="O152" s="4"/>
      <c r="P152" s="4"/>
      <c r="Q152" s="4"/>
      <c r="R152" s="4"/>
    </row>
    <row r="153" spans="1:18" ht="14.4">
      <c r="A153" s="9" t="s">
        <v>1172</v>
      </c>
      <c r="B153" s="9" t="s">
        <v>1041</v>
      </c>
      <c r="C153" s="9" t="s">
        <v>38</v>
      </c>
      <c r="D153" s="9" t="s">
        <v>269</v>
      </c>
      <c r="E153" s="10" t="s">
        <v>267</v>
      </c>
      <c r="F153" s="9" t="s">
        <v>22</v>
      </c>
      <c r="G153" s="9" t="s">
        <v>23</v>
      </c>
      <c r="H153" s="9">
        <v>14922</v>
      </c>
      <c r="I153" s="9">
        <v>99</v>
      </c>
      <c r="J153" s="9">
        <v>10713</v>
      </c>
      <c r="K153" s="9">
        <v>13992</v>
      </c>
      <c r="L153" s="9">
        <v>5</v>
      </c>
      <c r="M153" s="9">
        <v>1578.876</v>
      </c>
      <c r="N153" s="4"/>
      <c r="O153" s="4"/>
      <c r="P153" s="4"/>
      <c r="Q153" s="4"/>
      <c r="R153" s="4"/>
    </row>
    <row r="154" spans="1:18" ht="14.4">
      <c r="A154" s="9" t="s">
        <v>1173</v>
      </c>
      <c r="B154" s="9" t="s">
        <v>1041</v>
      </c>
      <c r="C154" s="9" t="s">
        <v>29</v>
      </c>
      <c r="D154" s="9" t="s">
        <v>61</v>
      </c>
      <c r="E154" s="10" t="s">
        <v>267</v>
      </c>
      <c r="F154" s="9" t="s">
        <v>16</v>
      </c>
      <c r="G154" s="9" t="s">
        <v>23</v>
      </c>
      <c r="H154" s="9">
        <v>7427</v>
      </c>
      <c r="I154" s="9">
        <v>0</v>
      </c>
      <c r="J154" s="9">
        <v>4752</v>
      </c>
      <c r="K154" s="9">
        <v>6566</v>
      </c>
      <c r="L154" s="9">
        <v>1</v>
      </c>
      <c r="M154" s="9">
        <v>1504.7840000000001</v>
      </c>
      <c r="N154" s="4"/>
      <c r="O154" s="4"/>
      <c r="P154" s="4"/>
      <c r="Q154" s="4"/>
      <c r="R154" s="4"/>
    </row>
    <row r="155" spans="1:18" ht="14.4">
      <c r="A155" s="9" t="s">
        <v>271</v>
      </c>
      <c r="B155" s="9" t="s">
        <v>1043</v>
      </c>
      <c r="C155" s="9" t="s">
        <v>13</v>
      </c>
      <c r="D155" s="9" t="s">
        <v>50</v>
      </c>
      <c r="E155" s="10" t="s">
        <v>272</v>
      </c>
      <c r="F155" s="9" t="s">
        <v>46</v>
      </c>
      <c r="G155" s="9" t="s">
        <v>23</v>
      </c>
      <c r="H155" s="9">
        <v>14553</v>
      </c>
      <c r="I155" s="9">
        <v>47</v>
      </c>
      <c r="J155" s="9">
        <v>6119</v>
      </c>
      <c r="K155" s="9">
        <v>12505</v>
      </c>
      <c r="L155" s="9">
        <v>11</v>
      </c>
      <c r="M155" s="9">
        <v>6968</v>
      </c>
      <c r="N155" s="4"/>
      <c r="O155" s="4"/>
      <c r="P155" s="4"/>
      <c r="Q155" s="4"/>
      <c r="R155" s="4"/>
    </row>
    <row r="156" spans="1:18" ht="14.4">
      <c r="A156" s="9" t="s">
        <v>273</v>
      </c>
      <c r="B156" s="9" t="s">
        <v>1060</v>
      </c>
      <c r="C156" s="9" t="s">
        <v>13</v>
      </c>
      <c r="D156" s="9" t="s">
        <v>14</v>
      </c>
      <c r="E156" s="10" t="s">
        <v>274</v>
      </c>
      <c r="F156" s="9" t="s">
        <v>22</v>
      </c>
      <c r="G156" s="9" t="s">
        <v>23</v>
      </c>
      <c r="H156" s="9">
        <v>10350</v>
      </c>
      <c r="I156" s="9">
        <v>66</v>
      </c>
      <c r="J156" s="9">
        <v>723</v>
      </c>
      <c r="K156" s="9">
        <v>8720</v>
      </c>
      <c r="L156" s="9">
        <v>14</v>
      </c>
      <c r="M156" s="9">
        <v>6774.2030000000004</v>
      </c>
      <c r="N156" s="4"/>
      <c r="O156" s="4"/>
      <c r="P156" s="4"/>
      <c r="Q156" s="4"/>
      <c r="R156" s="4"/>
    </row>
    <row r="157" spans="1:18" ht="14.4">
      <c r="A157" s="9" t="s">
        <v>1174</v>
      </c>
      <c r="B157" s="9" t="s">
        <v>1041</v>
      </c>
      <c r="C157" s="9" t="s">
        <v>19</v>
      </c>
      <c r="D157" s="9" t="s">
        <v>73</v>
      </c>
      <c r="E157" s="10" t="s">
        <v>274</v>
      </c>
      <c r="F157" s="9" t="s">
        <v>27</v>
      </c>
      <c r="G157" s="9" t="s">
        <v>17</v>
      </c>
      <c r="H157" s="9">
        <v>18028</v>
      </c>
      <c r="I157" s="9">
        <v>89</v>
      </c>
      <c r="J157" s="9">
        <v>1851</v>
      </c>
      <c r="K157" s="9">
        <v>14926</v>
      </c>
      <c r="L157" s="9">
        <v>24</v>
      </c>
      <c r="M157" s="9">
        <v>1572.242</v>
      </c>
      <c r="N157" s="4"/>
      <c r="O157" s="4"/>
      <c r="P157" s="4"/>
      <c r="Q157" s="4"/>
      <c r="R157" s="4"/>
    </row>
    <row r="158" spans="1:18" ht="14.4">
      <c r="A158" s="9" t="s">
        <v>1175</v>
      </c>
      <c r="B158" s="9" t="s">
        <v>1041</v>
      </c>
      <c r="C158" s="9" t="s">
        <v>19</v>
      </c>
      <c r="D158" s="9" t="s">
        <v>14</v>
      </c>
      <c r="E158" s="10" t="s">
        <v>277</v>
      </c>
      <c r="F158" s="9" t="s">
        <v>16</v>
      </c>
      <c r="G158" s="9" t="s">
        <v>23</v>
      </c>
      <c r="H158" s="9">
        <v>12391</v>
      </c>
      <c r="I158" s="9">
        <v>40</v>
      </c>
      <c r="J158" s="9">
        <v>5756</v>
      </c>
      <c r="K158" s="9">
        <v>11636</v>
      </c>
      <c r="L158" s="9">
        <v>4</v>
      </c>
      <c r="M158" s="9">
        <v>3069.123</v>
      </c>
      <c r="N158" s="4"/>
      <c r="O158" s="4"/>
      <c r="P158" s="4"/>
      <c r="Q158" s="4"/>
      <c r="R158" s="4"/>
    </row>
    <row r="159" spans="1:18" ht="14.4">
      <c r="A159" s="9" t="s">
        <v>1176</v>
      </c>
      <c r="B159" s="9" t="s">
        <v>1043</v>
      </c>
      <c r="C159" s="9" t="s">
        <v>29</v>
      </c>
      <c r="D159" s="9" t="s">
        <v>30</v>
      </c>
      <c r="E159" s="10" t="s">
        <v>279</v>
      </c>
      <c r="F159" s="9" t="s">
        <v>27</v>
      </c>
      <c r="G159" s="9" t="s">
        <v>23</v>
      </c>
      <c r="H159" s="9">
        <v>14917</v>
      </c>
      <c r="I159" s="9">
        <v>10</v>
      </c>
      <c r="J159" s="9">
        <v>3065</v>
      </c>
      <c r="K159" s="9">
        <v>13109</v>
      </c>
      <c r="L159" s="9">
        <v>3</v>
      </c>
      <c r="M159" s="9">
        <v>1583.537</v>
      </c>
      <c r="N159" s="4"/>
      <c r="O159" s="4"/>
      <c r="P159" s="4"/>
      <c r="Q159" s="4"/>
      <c r="R159" s="4"/>
    </row>
    <row r="160" spans="1:18" ht="14.4">
      <c r="A160" s="9" t="s">
        <v>1177</v>
      </c>
      <c r="B160" s="9" t="s">
        <v>1060</v>
      </c>
      <c r="C160" s="9" t="s">
        <v>13</v>
      </c>
      <c r="D160" s="9" t="s">
        <v>25</v>
      </c>
      <c r="E160" s="10" t="s">
        <v>281</v>
      </c>
      <c r="F160" s="9" t="s">
        <v>123</v>
      </c>
      <c r="G160" s="9" t="s">
        <v>23</v>
      </c>
      <c r="H160" s="9">
        <v>9560</v>
      </c>
      <c r="I160" s="9">
        <v>98</v>
      </c>
      <c r="J160" s="9">
        <v>3076</v>
      </c>
      <c r="K160" s="9">
        <v>6252</v>
      </c>
      <c r="L160" s="9">
        <v>17</v>
      </c>
      <c r="M160" s="9">
        <v>6420.2179999999998</v>
      </c>
      <c r="N160" s="4"/>
      <c r="O160" s="4"/>
      <c r="P160" s="4"/>
      <c r="Q160" s="4"/>
      <c r="R160" s="4"/>
    </row>
    <row r="161" spans="1:18" ht="14.4">
      <c r="A161" s="9" t="s">
        <v>1178</v>
      </c>
      <c r="B161" s="9" t="s">
        <v>1043</v>
      </c>
      <c r="C161" s="9" t="s">
        <v>19</v>
      </c>
      <c r="D161" s="9" t="s">
        <v>50</v>
      </c>
      <c r="E161" s="10" t="s">
        <v>283</v>
      </c>
      <c r="F161" s="9" t="s">
        <v>16</v>
      </c>
      <c r="G161" s="9" t="s">
        <v>23</v>
      </c>
      <c r="H161" s="9">
        <v>12606</v>
      </c>
      <c r="I161" s="9">
        <v>74</v>
      </c>
      <c r="J161" s="9">
        <v>8332</v>
      </c>
      <c r="K161" s="9">
        <v>11170</v>
      </c>
      <c r="L161" s="9">
        <v>5</v>
      </c>
      <c r="M161" s="9">
        <v>2002.538</v>
      </c>
      <c r="N161" s="4"/>
      <c r="O161" s="4"/>
      <c r="P161" s="4"/>
      <c r="Q161" s="4"/>
      <c r="R161" s="4"/>
    </row>
    <row r="162" spans="1:18" ht="14.4">
      <c r="A162" s="9" t="s">
        <v>284</v>
      </c>
      <c r="B162" s="9" t="s">
        <v>1043</v>
      </c>
      <c r="C162" s="9" t="s">
        <v>13</v>
      </c>
      <c r="D162" s="9" t="s">
        <v>73</v>
      </c>
      <c r="E162" s="10" t="s">
        <v>285</v>
      </c>
      <c r="F162" s="9" t="s">
        <v>52</v>
      </c>
      <c r="G162" s="9" t="s">
        <v>23</v>
      </c>
      <c r="H162" s="9">
        <v>18022</v>
      </c>
      <c r="I162" s="9">
        <v>30</v>
      </c>
      <c r="J162" s="9">
        <v>10618</v>
      </c>
      <c r="K162" s="9">
        <v>16643</v>
      </c>
      <c r="L162" s="9">
        <v>15</v>
      </c>
      <c r="M162" s="9">
        <v>4051.1590000000001</v>
      </c>
      <c r="N162" s="4"/>
      <c r="O162" s="4"/>
      <c r="P162" s="4"/>
      <c r="Q162" s="4"/>
      <c r="R162" s="4"/>
    </row>
    <row r="163" spans="1:18" ht="14.4">
      <c r="A163" s="9" t="s">
        <v>1179</v>
      </c>
      <c r="B163" s="9" t="s">
        <v>1043</v>
      </c>
      <c r="C163" s="9" t="s">
        <v>13</v>
      </c>
      <c r="D163" s="9" t="s">
        <v>14</v>
      </c>
      <c r="E163" s="10" t="s">
        <v>287</v>
      </c>
      <c r="F163" s="9" t="s">
        <v>42</v>
      </c>
      <c r="G163" s="9" t="s">
        <v>23</v>
      </c>
      <c r="H163" s="9">
        <v>18401</v>
      </c>
      <c r="I163" s="9">
        <v>66</v>
      </c>
      <c r="J163" s="9">
        <v>11051</v>
      </c>
      <c r="K163" s="9">
        <v>17202</v>
      </c>
      <c r="L163" s="9">
        <v>26</v>
      </c>
      <c r="M163" s="9">
        <v>6571.4920000000002</v>
      </c>
      <c r="N163" s="4"/>
      <c r="O163" s="4"/>
      <c r="P163" s="4"/>
      <c r="Q163" s="4"/>
      <c r="R163" s="4"/>
    </row>
    <row r="164" spans="1:18" ht="14.4">
      <c r="A164" s="9" t="s">
        <v>288</v>
      </c>
      <c r="B164" s="9" t="s">
        <v>1043</v>
      </c>
      <c r="C164" s="9" t="s">
        <v>13</v>
      </c>
      <c r="D164" s="9" t="s">
        <v>269</v>
      </c>
      <c r="E164" s="10" t="s">
        <v>287</v>
      </c>
      <c r="F164" s="9" t="s">
        <v>16</v>
      </c>
      <c r="G164" s="9" t="s">
        <v>23</v>
      </c>
      <c r="H164" s="9">
        <v>18412</v>
      </c>
      <c r="I164" s="9">
        <v>140</v>
      </c>
      <c r="J164" s="9">
        <v>5668</v>
      </c>
      <c r="K164" s="9">
        <v>16711</v>
      </c>
      <c r="L164" s="9">
        <v>12</v>
      </c>
      <c r="M164" s="9">
        <v>5244.3419999999996</v>
      </c>
      <c r="N164" s="4"/>
      <c r="O164" s="4"/>
      <c r="P164" s="4"/>
      <c r="Q164" s="4"/>
      <c r="R164" s="4"/>
    </row>
    <row r="165" spans="1:18" ht="14.4">
      <c r="A165" s="9" t="s">
        <v>1180</v>
      </c>
      <c r="B165" s="9" t="s">
        <v>1041</v>
      </c>
      <c r="C165" s="9" t="s">
        <v>29</v>
      </c>
      <c r="D165" s="9" t="s">
        <v>25</v>
      </c>
      <c r="E165" s="10" t="s">
        <v>287</v>
      </c>
      <c r="F165" s="9" t="s">
        <v>27</v>
      </c>
      <c r="G165" s="9" t="s">
        <v>23</v>
      </c>
      <c r="H165" s="9">
        <v>11697</v>
      </c>
      <c r="I165" s="9">
        <v>64</v>
      </c>
      <c r="J165" s="9">
        <v>6761</v>
      </c>
      <c r="K165" s="9">
        <v>10783</v>
      </c>
      <c r="L165" s="9">
        <v>3</v>
      </c>
      <c r="M165" s="9">
        <v>5218.07</v>
      </c>
      <c r="N165" s="4"/>
      <c r="O165" s="4"/>
      <c r="P165" s="4"/>
      <c r="Q165" s="4"/>
      <c r="R165" s="4"/>
    </row>
    <row r="166" spans="1:18" ht="14.4">
      <c r="A166" s="9" t="s">
        <v>1181</v>
      </c>
      <c r="B166" s="9" t="s">
        <v>1043</v>
      </c>
      <c r="C166" s="9" t="s">
        <v>13</v>
      </c>
      <c r="D166" s="9" t="s">
        <v>25</v>
      </c>
      <c r="E166" s="10" t="s">
        <v>287</v>
      </c>
      <c r="F166" s="9" t="s">
        <v>42</v>
      </c>
      <c r="G166" s="9" t="s">
        <v>23</v>
      </c>
      <c r="H166" s="9">
        <v>12220</v>
      </c>
      <c r="I166" s="9">
        <v>54</v>
      </c>
      <c r="J166" s="9">
        <v>7133</v>
      </c>
      <c r="K166" s="9">
        <v>11331</v>
      </c>
      <c r="L166" s="9">
        <v>3</v>
      </c>
      <c r="M166" s="9">
        <v>1478.3920000000001</v>
      </c>
      <c r="N166" s="4"/>
      <c r="O166" s="4"/>
      <c r="P166" s="4"/>
      <c r="Q166" s="4"/>
      <c r="R166" s="4"/>
    </row>
    <row r="167" spans="1:18" ht="14.4">
      <c r="A167" s="9" t="s">
        <v>1182</v>
      </c>
      <c r="B167" s="9" t="s">
        <v>1041</v>
      </c>
      <c r="C167" s="9" t="s">
        <v>38</v>
      </c>
      <c r="D167" s="9" t="s">
        <v>14</v>
      </c>
      <c r="E167" s="10" t="s">
        <v>287</v>
      </c>
      <c r="F167" s="9" t="s">
        <v>130</v>
      </c>
      <c r="G167" s="9" t="s">
        <v>47</v>
      </c>
      <c r="H167" s="9">
        <v>49415</v>
      </c>
      <c r="I167" s="9">
        <v>144</v>
      </c>
      <c r="J167" s="9">
        <v>24692</v>
      </c>
      <c r="K167" s="9">
        <v>45565</v>
      </c>
      <c r="L167" s="9">
        <v>3</v>
      </c>
      <c r="M167" s="9">
        <v>1471.1759999999999</v>
      </c>
      <c r="N167" s="4"/>
      <c r="O167" s="4"/>
      <c r="P167" s="4"/>
      <c r="Q167" s="4"/>
      <c r="R167" s="4"/>
    </row>
    <row r="168" spans="1:18" ht="14.4">
      <c r="A168" s="9" t="s">
        <v>1183</v>
      </c>
      <c r="B168" s="9" t="s">
        <v>1041</v>
      </c>
      <c r="C168" s="9" t="s">
        <v>13</v>
      </c>
      <c r="D168" s="9" t="s">
        <v>32</v>
      </c>
      <c r="E168" s="10" t="s">
        <v>293</v>
      </c>
      <c r="F168" s="9" t="s">
        <v>16</v>
      </c>
      <c r="G168" s="9" t="s">
        <v>23</v>
      </c>
      <c r="H168" s="9">
        <v>1100942</v>
      </c>
      <c r="I168" s="9">
        <v>2984</v>
      </c>
      <c r="J168" s="9">
        <v>629973</v>
      </c>
      <c r="K168" s="9">
        <v>1041225</v>
      </c>
      <c r="L168" s="9">
        <v>147</v>
      </c>
      <c r="M168" s="9">
        <v>7979.3490000000002</v>
      </c>
      <c r="N168" s="4"/>
      <c r="O168" s="4"/>
      <c r="P168" s="4"/>
      <c r="Q168" s="4"/>
      <c r="R168" s="4"/>
    </row>
    <row r="169" spans="1:18" ht="14.4">
      <c r="A169" s="9" t="s">
        <v>1184</v>
      </c>
      <c r="B169" s="9" t="s">
        <v>1043</v>
      </c>
      <c r="C169" s="9" t="s">
        <v>13</v>
      </c>
      <c r="D169" s="9" t="s">
        <v>73</v>
      </c>
      <c r="E169" s="10" t="s">
        <v>293</v>
      </c>
      <c r="F169" s="9" t="s">
        <v>16</v>
      </c>
      <c r="G169" s="9" t="s">
        <v>23</v>
      </c>
      <c r="H169" s="9">
        <v>221720</v>
      </c>
      <c r="I169" s="9">
        <v>499</v>
      </c>
      <c r="J169" s="9">
        <v>35178</v>
      </c>
      <c r="K169" s="9">
        <v>196583</v>
      </c>
      <c r="L169" s="9">
        <v>69</v>
      </c>
      <c r="M169" s="9">
        <v>7890.2219999999998</v>
      </c>
      <c r="N169" s="4"/>
      <c r="O169" s="4"/>
      <c r="P169" s="4"/>
      <c r="Q169" s="4"/>
      <c r="R169" s="4"/>
    </row>
    <row r="170" spans="1:18" ht="14.4">
      <c r="A170" s="9" t="s">
        <v>295</v>
      </c>
      <c r="B170" s="9" t="s">
        <v>1041</v>
      </c>
      <c r="C170" s="9" t="s">
        <v>29</v>
      </c>
      <c r="D170" s="9" t="s">
        <v>73</v>
      </c>
      <c r="E170" s="10" t="s">
        <v>293</v>
      </c>
      <c r="F170" s="9" t="s">
        <v>16</v>
      </c>
      <c r="G170" s="9" t="s">
        <v>23</v>
      </c>
      <c r="H170" s="9">
        <v>325152</v>
      </c>
      <c r="I170" s="9">
        <v>854</v>
      </c>
      <c r="J170" s="9">
        <v>138319</v>
      </c>
      <c r="K170" s="9">
        <v>300133</v>
      </c>
      <c r="L170" s="9">
        <v>55</v>
      </c>
      <c r="M170" s="9">
        <v>7887.6130000000003</v>
      </c>
      <c r="N170" s="4"/>
      <c r="O170" s="4"/>
      <c r="P170" s="4"/>
      <c r="Q170" s="4"/>
      <c r="R170" s="4"/>
    </row>
    <row r="171" spans="1:18" ht="14.4">
      <c r="A171" s="9" t="s">
        <v>1185</v>
      </c>
      <c r="B171" s="9" t="s">
        <v>1043</v>
      </c>
      <c r="C171" s="9" t="s">
        <v>13</v>
      </c>
      <c r="D171" s="9" t="s">
        <v>50</v>
      </c>
      <c r="E171" s="10" t="s">
        <v>293</v>
      </c>
      <c r="F171" s="9" t="s">
        <v>54</v>
      </c>
      <c r="G171" s="9" t="s">
        <v>23</v>
      </c>
      <c r="H171" s="9">
        <v>680912</v>
      </c>
      <c r="I171" s="9">
        <v>2000</v>
      </c>
      <c r="J171" s="9">
        <v>388915</v>
      </c>
      <c r="K171" s="9">
        <v>648524</v>
      </c>
      <c r="L171" s="9">
        <v>39</v>
      </c>
      <c r="M171" s="9">
        <v>7814.2619999999997</v>
      </c>
      <c r="N171" s="4"/>
      <c r="O171" s="4"/>
      <c r="P171" s="4"/>
      <c r="Q171" s="4"/>
      <c r="R171" s="4"/>
    </row>
    <row r="172" spans="1:18" ht="14.4">
      <c r="A172" s="9" t="s">
        <v>297</v>
      </c>
      <c r="B172" s="9" t="s">
        <v>1041</v>
      </c>
      <c r="C172" s="9" t="s">
        <v>38</v>
      </c>
      <c r="D172" s="9" t="s">
        <v>35</v>
      </c>
      <c r="E172" s="10" t="s">
        <v>293</v>
      </c>
      <c r="F172" s="9" t="s">
        <v>52</v>
      </c>
      <c r="G172" s="9" t="s">
        <v>23</v>
      </c>
      <c r="H172" s="9">
        <v>569171</v>
      </c>
      <c r="I172" s="9">
        <v>1354</v>
      </c>
      <c r="J172" s="9">
        <v>343050</v>
      </c>
      <c r="K172" s="9">
        <v>541133</v>
      </c>
      <c r="L172" s="9">
        <v>78</v>
      </c>
      <c r="M172" s="9">
        <v>7129.6329999999998</v>
      </c>
      <c r="N172" s="4"/>
      <c r="O172" s="4"/>
      <c r="P172" s="4"/>
      <c r="Q172" s="4"/>
      <c r="R172" s="4"/>
    </row>
    <row r="173" spans="1:18" ht="14.4">
      <c r="A173" s="9" t="s">
        <v>1186</v>
      </c>
      <c r="B173" s="9" t="s">
        <v>1041</v>
      </c>
      <c r="C173" s="9" t="s">
        <v>38</v>
      </c>
      <c r="D173" s="9" t="s">
        <v>32</v>
      </c>
      <c r="E173" s="10" t="s">
        <v>293</v>
      </c>
      <c r="F173" s="9" t="s">
        <v>42</v>
      </c>
      <c r="G173" s="9" t="s">
        <v>17</v>
      </c>
      <c r="H173" s="9">
        <v>27592</v>
      </c>
      <c r="I173" s="9">
        <v>80</v>
      </c>
      <c r="J173" s="9">
        <v>10901</v>
      </c>
      <c r="K173" s="9">
        <v>24980</v>
      </c>
      <c r="L173" s="9">
        <v>17</v>
      </c>
      <c r="M173" s="9">
        <v>6809.3559999999998</v>
      </c>
      <c r="N173" s="4"/>
      <c r="O173" s="4"/>
      <c r="P173" s="4"/>
      <c r="Q173" s="4"/>
      <c r="R173" s="4"/>
    </row>
    <row r="174" spans="1:18" ht="14.4">
      <c r="A174" s="9" t="s">
        <v>1187</v>
      </c>
      <c r="B174" s="9" t="s">
        <v>1043</v>
      </c>
      <c r="C174" s="9" t="s">
        <v>29</v>
      </c>
      <c r="D174" s="9" t="s">
        <v>300</v>
      </c>
      <c r="E174" s="10" t="s">
        <v>293</v>
      </c>
      <c r="F174" s="9" t="s">
        <v>163</v>
      </c>
      <c r="G174" s="9" t="s">
        <v>23</v>
      </c>
      <c r="H174" s="9">
        <v>83957</v>
      </c>
      <c r="I174" s="9">
        <v>185</v>
      </c>
      <c r="J174" s="9">
        <v>1420</v>
      </c>
      <c r="K174" s="9">
        <v>69246</v>
      </c>
      <c r="L174" s="9">
        <v>19</v>
      </c>
      <c r="M174" s="9">
        <v>6651.5150000000003</v>
      </c>
      <c r="N174" s="4"/>
      <c r="O174" s="4"/>
      <c r="P174" s="4"/>
      <c r="Q174" s="4"/>
      <c r="R174" s="4"/>
    </row>
    <row r="175" spans="1:18" ht="14.4">
      <c r="A175" s="9" t="s">
        <v>301</v>
      </c>
      <c r="B175" s="9" t="s">
        <v>1041</v>
      </c>
      <c r="C175" s="9" t="s">
        <v>38</v>
      </c>
      <c r="D175" s="9" t="s">
        <v>73</v>
      </c>
      <c r="E175" s="10" t="s">
        <v>293</v>
      </c>
      <c r="F175" s="9" t="s">
        <v>16</v>
      </c>
      <c r="G175" s="9" t="s">
        <v>23</v>
      </c>
      <c r="H175" s="9">
        <v>161178</v>
      </c>
      <c r="I175" s="9">
        <v>492</v>
      </c>
      <c r="J175" s="9">
        <v>70181</v>
      </c>
      <c r="K175" s="9">
        <v>150003</v>
      </c>
      <c r="L175" s="9">
        <v>11</v>
      </c>
      <c r="M175" s="9">
        <v>5892.482</v>
      </c>
      <c r="N175" s="4"/>
      <c r="O175" s="4"/>
      <c r="P175" s="4"/>
      <c r="Q175" s="4"/>
      <c r="R175" s="4"/>
    </row>
    <row r="176" spans="1:18" ht="14.4">
      <c r="A176" s="9" t="s">
        <v>1188</v>
      </c>
      <c r="B176" s="9" t="s">
        <v>1043</v>
      </c>
      <c r="C176" s="9" t="s">
        <v>29</v>
      </c>
      <c r="D176" s="9" t="s">
        <v>14</v>
      </c>
      <c r="E176" s="10" t="s">
        <v>293</v>
      </c>
      <c r="F176" s="9" t="s">
        <v>16</v>
      </c>
      <c r="G176" s="9" t="s">
        <v>23</v>
      </c>
      <c r="H176" s="9">
        <v>405957</v>
      </c>
      <c r="I176" s="9">
        <v>874</v>
      </c>
      <c r="J176" s="9">
        <v>204189</v>
      </c>
      <c r="K176" s="9">
        <v>385654</v>
      </c>
      <c r="L176" s="9">
        <v>16</v>
      </c>
      <c r="M176" s="9">
        <v>5864.1260000000002</v>
      </c>
      <c r="N176" s="4"/>
      <c r="O176" s="4"/>
      <c r="P176" s="4"/>
      <c r="Q176" s="4"/>
      <c r="R176" s="4"/>
    </row>
    <row r="177" spans="1:18" ht="14.4">
      <c r="A177" s="9" t="s">
        <v>303</v>
      </c>
      <c r="B177" s="9" t="s">
        <v>1041</v>
      </c>
      <c r="C177" s="9" t="s">
        <v>29</v>
      </c>
      <c r="D177" s="9" t="s">
        <v>14</v>
      </c>
      <c r="E177" s="10" t="s">
        <v>293</v>
      </c>
      <c r="F177" s="9" t="s">
        <v>42</v>
      </c>
      <c r="G177" s="9" t="s">
        <v>17</v>
      </c>
      <c r="H177" s="9">
        <v>161222</v>
      </c>
      <c r="I177" s="9">
        <v>500</v>
      </c>
      <c r="J177" s="9">
        <v>66740</v>
      </c>
      <c r="K177" s="9">
        <v>149743</v>
      </c>
      <c r="L177" s="9">
        <v>19</v>
      </c>
      <c r="M177" s="9">
        <v>5767.7969999999996</v>
      </c>
      <c r="N177" s="4"/>
      <c r="O177" s="4"/>
      <c r="P177" s="4"/>
      <c r="Q177" s="4"/>
      <c r="R177" s="4"/>
    </row>
    <row r="178" spans="1:18" ht="14.4">
      <c r="A178" s="9" t="s">
        <v>1189</v>
      </c>
      <c r="B178" s="9" t="s">
        <v>1041</v>
      </c>
      <c r="C178" s="9" t="s">
        <v>38</v>
      </c>
      <c r="D178" s="9" t="s">
        <v>25</v>
      </c>
      <c r="E178" s="10" t="s">
        <v>293</v>
      </c>
      <c r="F178" s="9" t="s">
        <v>16</v>
      </c>
      <c r="G178" s="9" t="s">
        <v>47</v>
      </c>
      <c r="H178" s="9">
        <v>39163</v>
      </c>
      <c r="I178" s="9">
        <v>113</v>
      </c>
      <c r="J178" s="9">
        <v>16254</v>
      </c>
      <c r="K178" s="9">
        <v>36526</v>
      </c>
      <c r="L178" s="9">
        <v>15</v>
      </c>
      <c r="M178" s="9">
        <v>5692.7659999999996</v>
      </c>
      <c r="N178" s="4"/>
      <c r="O178" s="4"/>
      <c r="P178" s="4"/>
      <c r="Q178" s="4"/>
      <c r="R178" s="4"/>
    </row>
    <row r="179" spans="1:18" ht="14.4">
      <c r="A179" s="9" t="s">
        <v>305</v>
      </c>
      <c r="B179" s="9" t="s">
        <v>1043</v>
      </c>
      <c r="C179" s="9" t="s">
        <v>19</v>
      </c>
      <c r="D179" s="9" t="s">
        <v>25</v>
      </c>
      <c r="E179" s="10" t="s">
        <v>293</v>
      </c>
      <c r="F179" s="9" t="s">
        <v>123</v>
      </c>
      <c r="G179" s="9" t="s">
        <v>23</v>
      </c>
      <c r="H179" s="9">
        <v>39794</v>
      </c>
      <c r="I179" s="9">
        <v>101</v>
      </c>
      <c r="J179" s="9">
        <v>17539</v>
      </c>
      <c r="K179" s="9">
        <v>37664</v>
      </c>
      <c r="L179" s="9">
        <v>12</v>
      </c>
      <c r="M179" s="9">
        <v>5328.5249999999996</v>
      </c>
      <c r="N179" s="4"/>
      <c r="O179" s="4"/>
      <c r="P179" s="4"/>
      <c r="Q179" s="4"/>
      <c r="R179" s="4"/>
    </row>
    <row r="180" spans="1:18" ht="14.4">
      <c r="A180" s="9" t="s">
        <v>1190</v>
      </c>
      <c r="B180" s="9" t="s">
        <v>1041</v>
      </c>
      <c r="C180" s="9" t="s">
        <v>29</v>
      </c>
      <c r="D180" s="9" t="s">
        <v>79</v>
      </c>
      <c r="E180" s="10" t="s">
        <v>293</v>
      </c>
      <c r="F180" s="9" t="s">
        <v>16</v>
      </c>
      <c r="G180" s="9" t="s">
        <v>17</v>
      </c>
      <c r="H180" s="9">
        <v>104538</v>
      </c>
      <c r="I180" s="9">
        <v>347</v>
      </c>
      <c r="J180" s="9">
        <v>49049</v>
      </c>
      <c r="K180" s="9">
        <v>97093</v>
      </c>
      <c r="L180" s="9">
        <v>2</v>
      </c>
      <c r="M180" s="9">
        <v>5266.424</v>
      </c>
      <c r="N180" s="4"/>
      <c r="O180" s="4"/>
      <c r="P180" s="4"/>
      <c r="Q180" s="4"/>
      <c r="R180" s="4"/>
    </row>
    <row r="181" spans="1:18" ht="14.4">
      <c r="A181" s="9" t="s">
        <v>307</v>
      </c>
      <c r="B181" s="9" t="s">
        <v>1041</v>
      </c>
      <c r="C181" s="9" t="s">
        <v>29</v>
      </c>
      <c r="D181" s="9" t="s">
        <v>32</v>
      </c>
      <c r="E181" s="10" t="s">
        <v>293</v>
      </c>
      <c r="F181" s="9" t="s">
        <v>16</v>
      </c>
      <c r="G181" s="9" t="s">
        <v>23</v>
      </c>
      <c r="H181" s="9">
        <v>262807</v>
      </c>
      <c r="I181" s="9">
        <v>684</v>
      </c>
      <c r="J181" s="9">
        <v>109871</v>
      </c>
      <c r="K181" s="9">
        <v>236426</v>
      </c>
      <c r="L181" s="9">
        <v>12</v>
      </c>
      <c r="M181" s="9">
        <v>5150.4690000000001</v>
      </c>
      <c r="N181" s="4"/>
      <c r="O181" s="4"/>
      <c r="P181" s="4"/>
      <c r="Q181" s="4"/>
      <c r="R181" s="4"/>
    </row>
    <row r="182" spans="1:18" ht="14.4">
      <c r="A182" s="9" t="s">
        <v>1191</v>
      </c>
      <c r="B182" s="9" t="s">
        <v>1041</v>
      </c>
      <c r="C182" s="9" t="s">
        <v>29</v>
      </c>
      <c r="D182" s="9" t="s">
        <v>32</v>
      </c>
      <c r="E182" s="10" t="s">
        <v>293</v>
      </c>
      <c r="F182" s="9" t="s">
        <v>123</v>
      </c>
      <c r="G182" s="9" t="s">
        <v>23</v>
      </c>
      <c r="H182" s="9">
        <v>56945</v>
      </c>
      <c r="I182" s="9">
        <v>152</v>
      </c>
      <c r="J182" s="9">
        <v>20750</v>
      </c>
      <c r="K182" s="9">
        <v>50714</v>
      </c>
      <c r="L182" s="9">
        <v>9</v>
      </c>
      <c r="M182" s="9">
        <v>5144.4740000000002</v>
      </c>
      <c r="N182" s="4"/>
      <c r="O182" s="4"/>
      <c r="P182" s="4"/>
      <c r="Q182" s="4"/>
      <c r="R182" s="4"/>
    </row>
    <row r="183" spans="1:18" ht="14.4">
      <c r="A183" s="9" t="s">
        <v>1192</v>
      </c>
      <c r="B183" s="9" t="s">
        <v>1041</v>
      </c>
      <c r="C183" s="9" t="s">
        <v>19</v>
      </c>
      <c r="D183" s="9" t="s">
        <v>35</v>
      </c>
      <c r="E183" s="10" t="s">
        <v>293</v>
      </c>
      <c r="F183" s="9" t="s">
        <v>16</v>
      </c>
      <c r="G183" s="9" t="s">
        <v>23</v>
      </c>
      <c r="H183" s="9">
        <v>23983</v>
      </c>
      <c r="I183" s="9">
        <v>0</v>
      </c>
      <c r="J183" s="9">
        <v>464</v>
      </c>
      <c r="K183" s="9">
        <v>19802</v>
      </c>
      <c r="L183" s="9">
        <v>9</v>
      </c>
      <c r="M183" s="9">
        <v>4574.348</v>
      </c>
      <c r="N183" s="4"/>
      <c r="O183" s="4"/>
      <c r="P183" s="4"/>
      <c r="Q183" s="4"/>
      <c r="R183" s="4"/>
    </row>
    <row r="184" spans="1:18" ht="14.4">
      <c r="A184" s="9" t="s">
        <v>1193</v>
      </c>
      <c r="B184" s="9" t="s">
        <v>1043</v>
      </c>
      <c r="C184" s="9" t="s">
        <v>19</v>
      </c>
      <c r="D184" s="9" t="s">
        <v>32</v>
      </c>
      <c r="E184" s="10" t="s">
        <v>293</v>
      </c>
      <c r="F184" s="9" t="s">
        <v>16</v>
      </c>
      <c r="G184" s="9" t="s">
        <v>23</v>
      </c>
      <c r="H184" s="9">
        <v>102884</v>
      </c>
      <c r="I184" s="9">
        <v>299</v>
      </c>
      <c r="J184" s="9">
        <v>42841</v>
      </c>
      <c r="K184" s="9">
        <v>96539</v>
      </c>
      <c r="L184" s="9">
        <v>6</v>
      </c>
      <c r="M184" s="9">
        <v>2015.4480000000001</v>
      </c>
      <c r="N184" s="4"/>
      <c r="O184" s="4"/>
      <c r="P184" s="4"/>
      <c r="Q184" s="4"/>
      <c r="R184" s="4"/>
    </row>
    <row r="185" spans="1:18" ht="14.4">
      <c r="A185" s="9" t="s">
        <v>1194</v>
      </c>
      <c r="B185" s="9" t="s">
        <v>1041</v>
      </c>
      <c r="C185" s="9" t="s">
        <v>19</v>
      </c>
      <c r="D185" s="9" t="s">
        <v>14</v>
      </c>
      <c r="E185" s="10" t="s">
        <v>293</v>
      </c>
      <c r="F185" s="9" t="s">
        <v>16</v>
      </c>
      <c r="G185" s="9" t="s">
        <v>47</v>
      </c>
      <c r="H185" s="9">
        <v>55692</v>
      </c>
      <c r="I185" s="9">
        <v>184</v>
      </c>
      <c r="J185" s="9">
        <v>3596</v>
      </c>
      <c r="K185" s="9">
        <v>51209</v>
      </c>
      <c r="L185" s="9">
        <v>9</v>
      </c>
      <c r="M185" s="9">
        <v>1981.05</v>
      </c>
      <c r="N185" s="4"/>
      <c r="O185" s="4"/>
      <c r="P185" s="4"/>
      <c r="Q185" s="4"/>
      <c r="R185" s="4"/>
    </row>
    <row r="186" spans="1:18" ht="14.4">
      <c r="A186" s="9" t="s">
        <v>1195</v>
      </c>
      <c r="B186" s="9" t="s">
        <v>1041</v>
      </c>
      <c r="C186" s="9" t="s">
        <v>19</v>
      </c>
      <c r="D186" s="9" t="s">
        <v>14</v>
      </c>
      <c r="E186" s="10" t="s">
        <v>293</v>
      </c>
      <c r="F186" s="9" t="s">
        <v>27</v>
      </c>
      <c r="G186" s="9" t="s">
        <v>17</v>
      </c>
      <c r="H186" s="9">
        <v>63460</v>
      </c>
      <c r="I186" s="9">
        <v>212</v>
      </c>
      <c r="J186" s="9">
        <v>26978</v>
      </c>
      <c r="K186" s="9">
        <v>59516</v>
      </c>
      <c r="L186" s="9">
        <v>4</v>
      </c>
      <c r="M186" s="9">
        <v>1945.433</v>
      </c>
      <c r="N186" s="4"/>
      <c r="O186" s="4"/>
      <c r="P186" s="4"/>
      <c r="Q186" s="4"/>
      <c r="R186" s="4"/>
    </row>
    <row r="187" spans="1:18" ht="14.4">
      <c r="A187" s="9" t="s">
        <v>1196</v>
      </c>
      <c r="B187" s="9" t="s">
        <v>1041</v>
      </c>
      <c r="C187" s="9" t="s">
        <v>38</v>
      </c>
      <c r="D187" s="9" t="s">
        <v>137</v>
      </c>
      <c r="E187" s="10" t="s">
        <v>293</v>
      </c>
      <c r="F187" s="9" t="s">
        <v>16</v>
      </c>
      <c r="G187" s="9" t="s">
        <v>23</v>
      </c>
      <c r="H187" s="9">
        <v>189462</v>
      </c>
      <c r="I187" s="9">
        <v>478</v>
      </c>
      <c r="J187" s="9">
        <v>53431</v>
      </c>
      <c r="K187" s="9">
        <v>163634</v>
      </c>
      <c r="L187" s="9">
        <v>5</v>
      </c>
      <c r="M187" s="9">
        <v>1625.175</v>
      </c>
      <c r="N187" s="4"/>
      <c r="O187" s="4"/>
      <c r="P187" s="4"/>
      <c r="Q187" s="4"/>
      <c r="R187" s="4"/>
    </row>
    <row r="188" spans="1:18" ht="14.4">
      <c r="A188" s="9" t="s">
        <v>1197</v>
      </c>
      <c r="B188" s="9" t="s">
        <v>1041</v>
      </c>
      <c r="C188" s="9" t="s">
        <v>29</v>
      </c>
      <c r="D188" s="9" t="s">
        <v>90</v>
      </c>
      <c r="E188" s="10" t="s">
        <v>293</v>
      </c>
      <c r="F188" s="9" t="s">
        <v>22</v>
      </c>
      <c r="G188" s="9" t="s">
        <v>47</v>
      </c>
      <c r="H188" s="9">
        <v>61442</v>
      </c>
      <c r="I188" s="9">
        <v>190</v>
      </c>
      <c r="J188" s="9">
        <v>17048</v>
      </c>
      <c r="K188" s="9">
        <v>54166</v>
      </c>
      <c r="L188" s="9">
        <v>1</v>
      </c>
      <c r="M188" s="9">
        <v>1609.15</v>
      </c>
      <c r="N188" s="4"/>
      <c r="O188" s="4"/>
      <c r="P188" s="4"/>
      <c r="Q188" s="4"/>
      <c r="R188" s="4"/>
    </row>
    <row r="189" spans="1:18" ht="14.4">
      <c r="A189" s="9" t="s">
        <v>1198</v>
      </c>
      <c r="B189" s="9" t="s">
        <v>1043</v>
      </c>
      <c r="C189" s="9" t="s">
        <v>19</v>
      </c>
      <c r="D189" s="9" t="s">
        <v>32</v>
      </c>
      <c r="E189" s="10" t="s">
        <v>293</v>
      </c>
      <c r="F189" s="9" t="s">
        <v>27</v>
      </c>
      <c r="G189" s="9" t="s">
        <v>23</v>
      </c>
      <c r="H189" s="9">
        <v>87287</v>
      </c>
      <c r="I189" s="9">
        <v>203</v>
      </c>
      <c r="J189" s="9">
        <v>40039</v>
      </c>
      <c r="K189" s="9">
        <v>80040</v>
      </c>
      <c r="L189" s="9">
        <v>18</v>
      </c>
      <c r="M189" s="9">
        <v>1579.367</v>
      </c>
      <c r="N189" s="4"/>
      <c r="O189" s="4"/>
      <c r="P189" s="4"/>
      <c r="Q189" s="4"/>
      <c r="R189" s="4"/>
    </row>
    <row r="190" spans="1:18" ht="14.4">
      <c r="A190" s="9" t="s">
        <v>1199</v>
      </c>
      <c r="B190" s="9" t="s">
        <v>1041</v>
      </c>
      <c r="C190" s="9" t="s">
        <v>13</v>
      </c>
      <c r="D190" s="9" t="s">
        <v>14</v>
      </c>
      <c r="E190" s="10" t="s">
        <v>293</v>
      </c>
      <c r="F190" s="9" t="s">
        <v>27</v>
      </c>
      <c r="G190" s="9" t="s">
        <v>23</v>
      </c>
      <c r="H190" s="9">
        <v>77703</v>
      </c>
      <c r="I190" s="9">
        <v>204</v>
      </c>
      <c r="J190" s="9">
        <v>33478</v>
      </c>
      <c r="K190" s="9">
        <v>72874</v>
      </c>
      <c r="L190" s="9">
        <v>3</v>
      </c>
      <c r="M190" s="9">
        <v>1566.912</v>
      </c>
      <c r="N190" s="4"/>
      <c r="O190" s="4"/>
      <c r="P190" s="4"/>
      <c r="Q190" s="4"/>
      <c r="R190" s="4"/>
    </row>
    <row r="191" spans="1:18" ht="14.4">
      <c r="A191" s="9" t="s">
        <v>1200</v>
      </c>
      <c r="B191" s="9" t="s">
        <v>1041</v>
      </c>
      <c r="C191" s="9" t="s">
        <v>38</v>
      </c>
      <c r="D191" s="9" t="s">
        <v>79</v>
      </c>
      <c r="E191" s="10" t="s">
        <v>293</v>
      </c>
      <c r="F191" s="9" t="s">
        <v>27</v>
      </c>
      <c r="G191" s="9" t="s">
        <v>47</v>
      </c>
      <c r="H191" s="9">
        <v>74436</v>
      </c>
      <c r="I191" s="9">
        <v>175</v>
      </c>
      <c r="J191" s="9">
        <v>30158</v>
      </c>
      <c r="K191" s="9">
        <v>69150</v>
      </c>
      <c r="L191" s="9">
        <v>21</v>
      </c>
      <c r="M191" s="9">
        <v>1558.549</v>
      </c>
      <c r="N191" s="4"/>
      <c r="O191" s="4"/>
      <c r="P191" s="4"/>
      <c r="Q191" s="4"/>
      <c r="R191" s="4"/>
    </row>
    <row r="192" spans="1:18" ht="14.4">
      <c r="A192" s="9" t="s">
        <v>1201</v>
      </c>
      <c r="B192" s="9" t="s">
        <v>1041</v>
      </c>
      <c r="C192" s="9" t="s">
        <v>38</v>
      </c>
      <c r="D192" s="9" t="s">
        <v>35</v>
      </c>
      <c r="E192" s="10" t="s">
        <v>293</v>
      </c>
      <c r="F192" s="9" t="s">
        <v>54</v>
      </c>
      <c r="G192" s="9" t="s">
        <v>23</v>
      </c>
      <c r="H192" s="9">
        <v>435848</v>
      </c>
      <c r="I192" s="9">
        <v>1058</v>
      </c>
      <c r="J192" s="9">
        <v>274912</v>
      </c>
      <c r="K192" s="9">
        <v>415601</v>
      </c>
      <c r="L192" s="9">
        <v>15</v>
      </c>
      <c r="M192" s="9">
        <v>1554.44</v>
      </c>
      <c r="N192" s="4"/>
      <c r="O192" s="4"/>
      <c r="P192" s="4"/>
      <c r="Q192" s="4"/>
      <c r="R192" s="4"/>
    </row>
    <row r="193" spans="1:18" ht="14.4">
      <c r="A193" s="9" t="s">
        <v>1202</v>
      </c>
      <c r="B193" s="9" t="s">
        <v>1041</v>
      </c>
      <c r="C193" s="9" t="s">
        <v>38</v>
      </c>
      <c r="D193" s="9" t="s">
        <v>32</v>
      </c>
      <c r="E193" s="10" t="s">
        <v>293</v>
      </c>
      <c r="F193" s="9" t="s">
        <v>27</v>
      </c>
      <c r="G193" s="9" t="s">
        <v>23</v>
      </c>
      <c r="H193" s="9">
        <v>9210</v>
      </c>
      <c r="I193" s="9">
        <v>80</v>
      </c>
      <c r="J193" s="9">
        <v>3798</v>
      </c>
      <c r="K193" s="9">
        <v>8619</v>
      </c>
      <c r="L193" s="9">
        <v>2</v>
      </c>
      <c r="M193" s="9">
        <v>1536.6289999999999</v>
      </c>
      <c r="N193" s="4"/>
      <c r="O193" s="4"/>
      <c r="P193" s="4"/>
      <c r="Q193" s="4"/>
      <c r="R193" s="4"/>
    </row>
    <row r="194" spans="1:18" ht="14.4">
      <c r="A194" s="9" t="s">
        <v>1203</v>
      </c>
      <c r="B194" s="9" t="s">
        <v>1043</v>
      </c>
      <c r="C194" s="9" t="s">
        <v>29</v>
      </c>
      <c r="D194" s="9" t="s">
        <v>32</v>
      </c>
      <c r="E194" s="10" t="s">
        <v>293</v>
      </c>
      <c r="F194" s="9" t="s">
        <v>42</v>
      </c>
      <c r="G194" s="9" t="s">
        <v>23</v>
      </c>
      <c r="H194" s="9">
        <v>12088</v>
      </c>
      <c r="I194" s="9">
        <v>88</v>
      </c>
      <c r="J194" s="9">
        <v>1124</v>
      </c>
      <c r="K194" s="9">
        <v>10003</v>
      </c>
      <c r="L194" s="9">
        <v>2</v>
      </c>
      <c r="M194" s="9">
        <v>1500.0260000000001</v>
      </c>
      <c r="N194" s="4"/>
      <c r="O194" s="4"/>
      <c r="P194" s="4"/>
      <c r="Q194" s="4"/>
      <c r="R194" s="4"/>
    </row>
    <row r="195" spans="1:18" ht="14.4">
      <c r="A195" s="9" t="s">
        <v>1204</v>
      </c>
      <c r="B195" s="9" t="s">
        <v>1043</v>
      </c>
      <c r="C195" s="9" t="s">
        <v>29</v>
      </c>
      <c r="D195" s="9" t="s">
        <v>32</v>
      </c>
      <c r="E195" s="10" t="s">
        <v>293</v>
      </c>
      <c r="F195" s="9" t="s">
        <v>16</v>
      </c>
      <c r="G195" s="9" t="s">
        <v>23</v>
      </c>
      <c r="H195" s="9">
        <v>126337</v>
      </c>
      <c r="I195" s="9">
        <v>325</v>
      </c>
      <c r="J195" s="9">
        <v>51394</v>
      </c>
      <c r="K195" s="9">
        <v>117635</v>
      </c>
      <c r="L195" s="9">
        <v>5</v>
      </c>
      <c r="M195" s="9">
        <v>1487.088</v>
      </c>
      <c r="N195" s="4"/>
      <c r="O195" s="4"/>
      <c r="P195" s="4"/>
      <c r="Q195" s="4"/>
      <c r="R195" s="4"/>
    </row>
    <row r="196" spans="1:18" ht="14.4">
      <c r="A196" s="9" t="s">
        <v>1205</v>
      </c>
      <c r="B196" s="9" t="s">
        <v>1041</v>
      </c>
      <c r="C196" s="9" t="s">
        <v>19</v>
      </c>
      <c r="D196" s="9" t="s">
        <v>32</v>
      </c>
      <c r="E196" s="10" t="s">
        <v>293</v>
      </c>
      <c r="F196" s="9" t="s">
        <v>314</v>
      </c>
      <c r="G196" s="9" t="s">
        <v>23</v>
      </c>
      <c r="H196" s="9">
        <v>229908</v>
      </c>
      <c r="I196" s="9">
        <v>489</v>
      </c>
      <c r="J196" s="9">
        <v>98259</v>
      </c>
      <c r="K196" s="9">
        <v>212073</v>
      </c>
      <c r="L196" s="9">
        <v>4</v>
      </c>
      <c r="M196" s="9">
        <v>1464.3489999999999</v>
      </c>
      <c r="N196" s="4"/>
      <c r="O196" s="4"/>
      <c r="P196" s="4"/>
      <c r="Q196" s="4"/>
      <c r="R196" s="4"/>
    </row>
    <row r="197" spans="1:18" ht="14.4">
      <c r="A197" s="9" t="s">
        <v>1206</v>
      </c>
      <c r="B197" s="9" t="s">
        <v>1041</v>
      </c>
      <c r="C197" s="9" t="s">
        <v>19</v>
      </c>
      <c r="D197" s="9" t="s">
        <v>14</v>
      </c>
      <c r="E197" s="10" t="s">
        <v>293</v>
      </c>
      <c r="F197" s="9" t="s">
        <v>123</v>
      </c>
      <c r="G197" s="9" t="s">
        <v>23</v>
      </c>
      <c r="H197" s="9">
        <v>144088</v>
      </c>
      <c r="I197" s="9">
        <v>490</v>
      </c>
      <c r="J197" s="9">
        <v>26416</v>
      </c>
      <c r="K197" s="9">
        <v>137369</v>
      </c>
      <c r="L197" s="9">
        <v>7</v>
      </c>
      <c r="M197" s="9">
        <v>1464.0640000000001</v>
      </c>
      <c r="N197" s="4"/>
      <c r="O197" s="4"/>
      <c r="P197" s="4"/>
      <c r="Q197" s="4"/>
      <c r="R197" s="4"/>
    </row>
    <row r="198" spans="1:18" ht="14.4">
      <c r="A198" s="9" t="s">
        <v>1207</v>
      </c>
      <c r="B198" s="9" t="s">
        <v>1043</v>
      </c>
      <c r="C198" s="9" t="s">
        <v>13</v>
      </c>
      <c r="D198" s="9" t="s">
        <v>30</v>
      </c>
      <c r="E198" s="10" t="s">
        <v>293</v>
      </c>
      <c r="F198" s="9" t="s">
        <v>27</v>
      </c>
      <c r="G198" s="9" t="s">
        <v>23</v>
      </c>
      <c r="H198" s="9">
        <v>37269</v>
      </c>
      <c r="I198" s="9">
        <v>106</v>
      </c>
      <c r="J198" s="9">
        <v>11667</v>
      </c>
      <c r="K198" s="9">
        <v>33260</v>
      </c>
      <c r="L198" s="9">
        <v>6</v>
      </c>
      <c r="M198" s="9">
        <v>1453.075</v>
      </c>
      <c r="N198" s="4"/>
      <c r="O198" s="4"/>
      <c r="P198" s="4"/>
      <c r="Q198" s="4"/>
      <c r="R198" s="4"/>
    </row>
    <row r="199" spans="1:18" ht="14.4">
      <c r="A199" s="9" t="s">
        <v>1208</v>
      </c>
      <c r="B199" s="9" t="s">
        <v>1041</v>
      </c>
      <c r="C199" s="9" t="s">
        <v>19</v>
      </c>
      <c r="D199" s="9" t="s">
        <v>14</v>
      </c>
      <c r="E199" s="10" t="s">
        <v>293</v>
      </c>
      <c r="F199" s="9" t="s">
        <v>22</v>
      </c>
      <c r="G199" s="9" t="s">
        <v>23</v>
      </c>
      <c r="H199" s="9">
        <v>13326</v>
      </c>
      <c r="I199" s="9">
        <v>98</v>
      </c>
      <c r="J199" s="9">
        <v>3568</v>
      </c>
      <c r="K199" s="9">
        <v>11388</v>
      </c>
      <c r="L199" s="9">
        <v>2</v>
      </c>
      <c r="M199" s="9">
        <v>1442.0319999999999</v>
      </c>
      <c r="N199" s="4"/>
      <c r="O199" s="4"/>
      <c r="P199" s="4"/>
      <c r="Q199" s="4"/>
      <c r="R199" s="4"/>
    </row>
    <row r="200" spans="1:18" ht="14.4">
      <c r="A200" s="9" t="s">
        <v>1209</v>
      </c>
      <c r="B200" s="9" t="s">
        <v>1041</v>
      </c>
      <c r="C200" s="9" t="s">
        <v>29</v>
      </c>
      <c r="D200" s="9" t="s">
        <v>73</v>
      </c>
      <c r="E200" s="10" t="s">
        <v>328</v>
      </c>
      <c r="F200" s="9" t="s">
        <v>16</v>
      </c>
      <c r="G200" s="9" t="s">
        <v>23</v>
      </c>
      <c r="H200" s="9">
        <v>10942</v>
      </c>
      <c r="I200" s="9">
        <v>66</v>
      </c>
      <c r="J200" s="9">
        <v>4578</v>
      </c>
      <c r="K200" s="9">
        <v>9155</v>
      </c>
      <c r="L200" s="9">
        <v>3</v>
      </c>
      <c r="M200" s="9">
        <v>1595.7529999999999</v>
      </c>
      <c r="N200" s="4"/>
      <c r="O200" s="4"/>
      <c r="P200" s="4"/>
      <c r="Q200" s="4"/>
      <c r="R200" s="4"/>
    </row>
    <row r="201" spans="1:18" ht="14.4">
      <c r="A201" s="9" t="s">
        <v>1210</v>
      </c>
      <c r="B201" s="9" t="s">
        <v>1043</v>
      </c>
      <c r="C201" s="9" t="s">
        <v>13</v>
      </c>
      <c r="D201" s="9" t="s">
        <v>145</v>
      </c>
      <c r="E201" s="10" t="s">
        <v>330</v>
      </c>
      <c r="F201" s="9" t="s">
        <v>16</v>
      </c>
      <c r="G201" s="9" t="s">
        <v>23</v>
      </c>
      <c r="H201" s="9">
        <v>14011</v>
      </c>
      <c r="I201" s="9">
        <v>40</v>
      </c>
      <c r="J201" s="9">
        <v>5060</v>
      </c>
      <c r="K201" s="9">
        <v>12459</v>
      </c>
      <c r="L201" s="9">
        <v>5</v>
      </c>
      <c r="M201" s="9">
        <v>5632.0879999999997</v>
      </c>
      <c r="N201" s="4"/>
      <c r="O201" s="4"/>
      <c r="P201" s="4"/>
      <c r="Q201" s="4"/>
      <c r="R201" s="4"/>
    </row>
    <row r="202" spans="1:18" ht="14.4">
      <c r="A202" s="9" t="s">
        <v>1211</v>
      </c>
      <c r="B202" s="9" t="s">
        <v>1041</v>
      </c>
      <c r="C202" s="9" t="s">
        <v>38</v>
      </c>
      <c r="D202" s="9" t="s">
        <v>25</v>
      </c>
      <c r="E202" s="10" t="s">
        <v>332</v>
      </c>
      <c r="F202" s="9" t="s">
        <v>16</v>
      </c>
      <c r="G202" s="9" t="s">
        <v>23</v>
      </c>
      <c r="H202" s="9">
        <v>13464</v>
      </c>
      <c r="I202" s="9">
        <v>84</v>
      </c>
      <c r="J202" s="9">
        <v>1698</v>
      </c>
      <c r="K202" s="9">
        <v>11234</v>
      </c>
      <c r="L202" s="9">
        <v>1</v>
      </c>
      <c r="M202" s="9">
        <v>1466.2850000000001</v>
      </c>
      <c r="N202" s="4"/>
      <c r="O202" s="4"/>
      <c r="P202" s="4"/>
      <c r="Q202" s="4"/>
      <c r="R202" s="4"/>
    </row>
    <row r="203" spans="1:18" ht="14.4">
      <c r="A203" s="9" t="s">
        <v>1212</v>
      </c>
      <c r="B203" s="9" t="s">
        <v>1041</v>
      </c>
      <c r="C203" s="9" t="s">
        <v>29</v>
      </c>
      <c r="D203" s="9" t="s">
        <v>79</v>
      </c>
      <c r="E203" s="10" t="s">
        <v>334</v>
      </c>
      <c r="F203" s="9" t="s">
        <v>22</v>
      </c>
      <c r="G203" s="9" t="s">
        <v>23</v>
      </c>
      <c r="H203" s="9">
        <v>121991</v>
      </c>
      <c r="I203" s="9">
        <v>369</v>
      </c>
      <c r="J203" s="9">
        <v>43079</v>
      </c>
      <c r="K203" s="9">
        <v>99312</v>
      </c>
      <c r="L203" s="9">
        <v>4</v>
      </c>
      <c r="M203" s="9">
        <v>3993.2150000000001</v>
      </c>
      <c r="N203" s="4"/>
      <c r="O203" s="4"/>
      <c r="P203" s="4"/>
      <c r="Q203" s="4"/>
      <c r="R203" s="4"/>
    </row>
    <row r="204" spans="1:18" ht="14.4">
      <c r="A204" s="9" t="s">
        <v>1213</v>
      </c>
      <c r="B204" s="9" t="s">
        <v>1043</v>
      </c>
      <c r="C204" s="9" t="s">
        <v>29</v>
      </c>
      <c r="D204" s="9" t="s">
        <v>32</v>
      </c>
      <c r="E204" s="10" t="s">
        <v>334</v>
      </c>
      <c r="F204" s="9" t="s">
        <v>16</v>
      </c>
      <c r="G204" s="9" t="s">
        <v>23</v>
      </c>
      <c r="H204" s="9">
        <v>95289</v>
      </c>
      <c r="I204" s="9">
        <v>199</v>
      </c>
      <c r="J204" s="9">
        <v>19527</v>
      </c>
      <c r="K204" s="9">
        <v>82800</v>
      </c>
      <c r="L204" s="9">
        <v>5</v>
      </c>
      <c r="M204" s="9">
        <v>3223.5360000000001</v>
      </c>
      <c r="N204" s="4"/>
      <c r="O204" s="4"/>
      <c r="P204" s="4"/>
      <c r="Q204" s="4"/>
      <c r="R204" s="4"/>
    </row>
    <row r="205" spans="1:18" ht="14.4">
      <c r="A205" s="9" t="s">
        <v>1214</v>
      </c>
      <c r="B205" s="9" t="s">
        <v>1043</v>
      </c>
      <c r="C205" s="9" t="s">
        <v>13</v>
      </c>
      <c r="D205" s="9" t="s">
        <v>32</v>
      </c>
      <c r="E205" s="10" t="s">
        <v>337</v>
      </c>
      <c r="F205" s="9" t="s">
        <v>16</v>
      </c>
      <c r="G205" s="9" t="s">
        <v>23</v>
      </c>
      <c r="H205" s="9">
        <v>80408</v>
      </c>
      <c r="I205" s="9">
        <v>199</v>
      </c>
      <c r="J205" s="9">
        <v>13127</v>
      </c>
      <c r="K205" s="9">
        <v>67027</v>
      </c>
      <c r="L205" s="9">
        <v>9</v>
      </c>
      <c r="M205" s="9">
        <v>1788.1120000000001</v>
      </c>
      <c r="N205" s="4"/>
      <c r="O205" s="4"/>
      <c r="P205" s="4"/>
      <c r="Q205" s="4"/>
      <c r="R205" s="4"/>
    </row>
    <row r="206" spans="1:18" ht="14.4">
      <c r="A206" s="9" t="s">
        <v>1215</v>
      </c>
      <c r="B206" s="9" t="s">
        <v>1043</v>
      </c>
      <c r="C206" s="9" t="s">
        <v>38</v>
      </c>
      <c r="D206" s="9" t="s">
        <v>50</v>
      </c>
      <c r="E206" s="10" t="s">
        <v>337</v>
      </c>
      <c r="F206" s="9" t="s">
        <v>27</v>
      </c>
      <c r="G206" s="9" t="s">
        <v>23</v>
      </c>
      <c r="H206" s="9">
        <v>82916</v>
      </c>
      <c r="I206" s="9">
        <v>199</v>
      </c>
      <c r="J206" s="9">
        <v>24951</v>
      </c>
      <c r="K206" s="9">
        <v>77333</v>
      </c>
      <c r="L206" s="9">
        <v>12</v>
      </c>
      <c r="M206" s="9">
        <v>1584.8209999999999</v>
      </c>
      <c r="N206" s="4"/>
      <c r="O206" s="4"/>
      <c r="P206" s="4"/>
      <c r="Q206" s="4"/>
      <c r="R206" s="4"/>
    </row>
    <row r="207" spans="1:18" ht="14.4">
      <c r="A207" s="9" t="s">
        <v>1216</v>
      </c>
      <c r="B207" s="9" t="s">
        <v>1041</v>
      </c>
      <c r="C207" s="9" t="s">
        <v>13</v>
      </c>
      <c r="D207" s="9" t="s">
        <v>25</v>
      </c>
      <c r="E207" s="10" t="s">
        <v>340</v>
      </c>
      <c r="F207" s="9" t="s">
        <v>16</v>
      </c>
      <c r="G207" s="9" t="s">
        <v>47</v>
      </c>
      <c r="H207" s="9">
        <v>16354</v>
      </c>
      <c r="I207" s="9">
        <v>40</v>
      </c>
      <c r="J207" s="9">
        <v>8061</v>
      </c>
      <c r="K207" s="9">
        <v>15667</v>
      </c>
      <c r="L207" s="9">
        <v>4</v>
      </c>
      <c r="M207" s="9">
        <v>1610.32</v>
      </c>
      <c r="N207" s="4"/>
      <c r="O207" s="4"/>
      <c r="P207" s="4"/>
      <c r="Q207" s="4"/>
      <c r="R207" s="4"/>
    </row>
    <row r="208" spans="1:18" ht="14.4">
      <c r="A208" s="9" t="s">
        <v>1217</v>
      </c>
      <c r="B208" s="9" t="s">
        <v>1043</v>
      </c>
      <c r="C208" s="9" t="s">
        <v>29</v>
      </c>
      <c r="D208" s="9" t="s">
        <v>32</v>
      </c>
      <c r="E208" s="10" t="s">
        <v>342</v>
      </c>
      <c r="F208" s="9" t="s">
        <v>52</v>
      </c>
      <c r="G208" s="9" t="s">
        <v>23</v>
      </c>
      <c r="H208" s="9">
        <v>9920</v>
      </c>
      <c r="I208" s="9">
        <v>20</v>
      </c>
      <c r="J208" s="9">
        <v>6702</v>
      </c>
      <c r="K208" s="9">
        <v>9096</v>
      </c>
      <c r="L208" s="9">
        <v>10</v>
      </c>
      <c r="M208" s="9">
        <v>1453.114</v>
      </c>
      <c r="N208" s="4"/>
      <c r="O208" s="4"/>
      <c r="P208" s="4"/>
      <c r="Q208" s="4"/>
      <c r="R208" s="4"/>
    </row>
    <row r="209" spans="1:18" ht="14.4">
      <c r="A209" s="9" t="s">
        <v>1218</v>
      </c>
      <c r="B209" s="9" t="s">
        <v>1043</v>
      </c>
      <c r="C209" s="9" t="s">
        <v>38</v>
      </c>
      <c r="D209" s="9" t="s">
        <v>20</v>
      </c>
      <c r="E209" s="10" t="s">
        <v>344</v>
      </c>
      <c r="F209" s="9" t="s">
        <v>42</v>
      </c>
      <c r="G209" s="9" t="s">
        <v>23</v>
      </c>
      <c r="H209" s="9">
        <v>31243</v>
      </c>
      <c r="I209" s="9">
        <v>100</v>
      </c>
      <c r="J209" s="9">
        <v>16326</v>
      </c>
      <c r="K209" s="9">
        <v>25991</v>
      </c>
      <c r="L209" s="9">
        <v>21</v>
      </c>
      <c r="M209" s="9">
        <v>1452.5909999999999</v>
      </c>
      <c r="N209" s="4"/>
      <c r="O209" s="4"/>
      <c r="P209" s="4"/>
      <c r="Q209" s="4"/>
      <c r="R209" s="4"/>
    </row>
    <row r="210" spans="1:18" ht="14.4">
      <c r="A210" s="9" t="s">
        <v>1219</v>
      </c>
      <c r="B210" s="9" t="s">
        <v>1041</v>
      </c>
      <c r="C210" s="9" t="s">
        <v>38</v>
      </c>
      <c r="D210" s="9" t="s">
        <v>32</v>
      </c>
      <c r="E210" s="10" t="s">
        <v>346</v>
      </c>
      <c r="F210" s="9" t="s">
        <v>42</v>
      </c>
      <c r="G210" s="9" t="s">
        <v>17</v>
      </c>
      <c r="H210" s="9">
        <v>39314</v>
      </c>
      <c r="I210" s="9">
        <v>100</v>
      </c>
      <c r="J210" s="9">
        <v>27671</v>
      </c>
      <c r="K210" s="9">
        <v>35488</v>
      </c>
      <c r="L210" s="9">
        <v>8</v>
      </c>
      <c r="M210" s="9">
        <v>5530.8</v>
      </c>
      <c r="N210" s="4"/>
      <c r="O210" s="4"/>
      <c r="P210" s="4"/>
      <c r="Q210" s="4"/>
      <c r="R210" s="4"/>
    </row>
    <row r="211" spans="1:18" ht="14.4">
      <c r="A211" s="9" t="s">
        <v>1220</v>
      </c>
      <c r="B211" s="9" t="s">
        <v>1043</v>
      </c>
      <c r="C211" s="9" t="s">
        <v>38</v>
      </c>
      <c r="D211" s="9" t="s">
        <v>14</v>
      </c>
      <c r="E211" s="10" t="s">
        <v>348</v>
      </c>
      <c r="F211" s="9" t="s">
        <v>52</v>
      </c>
      <c r="G211" s="9" t="s">
        <v>23</v>
      </c>
      <c r="H211" s="9">
        <v>15252</v>
      </c>
      <c r="I211" s="9">
        <v>55</v>
      </c>
      <c r="J211" s="9">
        <v>2152</v>
      </c>
      <c r="K211" s="9">
        <v>3482</v>
      </c>
      <c r="L211" s="9">
        <v>7</v>
      </c>
      <c r="M211" s="9">
        <v>6211.2</v>
      </c>
      <c r="N211" s="4"/>
      <c r="O211" s="4"/>
      <c r="P211" s="4"/>
      <c r="Q211" s="4"/>
      <c r="R211" s="4"/>
    </row>
    <row r="212" spans="1:18" ht="14.4">
      <c r="A212" s="9" t="s">
        <v>1221</v>
      </c>
      <c r="B212" s="9" t="s">
        <v>1060</v>
      </c>
      <c r="C212" s="9" t="s">
        <v>38</v>
      </c>
      <c r="D212" s="9" t="s">
        <v>300</v>
      </c>
      <c r="E212" s="10" t="s">
        <v>348</v>
      </c>
      <c r="F212" s="9" t="s">
        <v>16</v>
      </c>
      <c r="G212" s="9" t="s">
        <v>23</v>
      </c>
      <c r="H212" s="9">
        <v>7394</v>
      </c>
      <c r="I212" s="9">
        <v>20</v>
      </c>
      <c r="J212" s="9">
        <v>3441</v>
      </c>
      <c r="K212" s="9">
        <v>6663</v>
      </c>
      <c r="L212" s="9">
        <v>1</v>
      </c>
      <c r="M212" s="9">
        <v>1624.8409999999999</v>
      </c>
      <c r="N212" s="4"/>
      <c r="O212" s="4"/>
      <c r="P212" s="4"/>
      <c r="Q212" s="4"/>
      <c r="R212" s="4"/>
    </row>
    <row r="213" spans="1:18" ht="14.4">
      <c r="A213" s="9" t="s">
        <v>1222</v>
      </c>
      <c r="B213" s="9" t="s">
        <v>1043</v>
      </c>
      <c r="C213" s="9" t="s">
        <v>13</v>
      </c>
      <c r="D213" s="9" t="s">
        <v>50</v>
      </c>
      <c r="E213" s="10" t="s">
        <v>348</v>
      </c>
      <c r="F213" s="9" t="s">
        <v>16</v>
      </c>
      <c r="G213" s="9" t="s">
        <v>23</v>
      </c>
      <c r="H213" s="9">
        <v>22259</v>
      </c>
      <c r="I213" s="9">
        <v>120</v>
      </c>
      <c r="J213" s="9">
        <v>12405</v>
      </c>
      <c r="K213" s="9">
        <v>17609</v>
      </c>
      <c r="L213" s="9">
        <v>14</v>
      </c>
      <c r="M213" s="9">
        <v>1611.34</v>
      </c>
      <c r="N213" s="4"/>
      <c r="O213" s="4"/>
      <c r="P213" s="4"/>
      <c r="Q213" s="4"/>
      <c r="R213" s="4"/>
    </row>
    <row r="214" spans="1:18" ht="14.4">
      <c r="A214" s="9" t="s">
        <v>1223</v>
      </c>
      <c r="B214" s="9" t="s">
        <v>1041</v>
      </c>
      <c r="C214" s="9" t="s">
        <v>13</v>
      </c>
      <c r="D214" s="9" t="s">
        <v>352</v>
      </c>
      <c r="E214" s="10" t="s">
        <v>348</v>
      </c>
      <c r="F214" s="9" t="s">
        <v>46</v>
      </c>
      <c r="G214" s="9" t="s">
        <v>47</v>
      </c>
      <c r="H214" s="9">
        <v>21143</v>
      </c>
      <c r="I214" s="9">
        <v>56</v>
      </c>
      <c r="J214" s="9">
        <v>3798</v>
      </c>
      <c r="K214" s="9">
        <v>19588</v>
      </c>
      <c r="L214" s="9">
        <v>3</v>
      </c>
      <c r="M214" s="9">
        <v>1500.4179999999999</v>
      </c>
      <c r="N214" s="4"/>
      <c r="O214" s="4"/>
      <c r="P214" s="4"/>
      <c r="Q214" s="4"/>
      <c r="R214" s="4"/>
    </row>
    <row r="215" spans="1:18" ht="14.4">
      <c r="A215" s="9" t="s">
        <v>353</v>
      </c>
      <c r="B215" s="9" t="s">
        <v>1043</v>
      </c>
      <c r="C215" s="9" t="s">
        <v>13</v>
      </c>
      <c r="D215" s="9" t="s">
        <v>32</v>
      </c>
      <c r="E215" s="10" t="s">
        <v>354</v>
      </c>
      <c r="F215" s="9" t="s">
        <v>46</v>
      </c>
      <c r="G215" s="9" t="s">
        <v>23</v>
      </c>
      <c r="H215" s="9">
        <v>111624</v>
      </c>
      <c r="I215" s="9">
        <v>590</v>
      </c>
      <c r="J215" s="9">
        <v>40343</v>
      </c>
      <c r="K215" s="9">
        <v>101306</v>
      </c>
      <c r="L215" s="9">
        <v>21</v>
      </c>
      <c r="M215" s="9">
        <v>6510.4470000000001</v>
      </c>
      <c r="N215" s="4"/>
      <c r="O215" s="4"/>
      <c r="P215" s="4"/>
      <c r="Q215" s="4"/>
      <c r="R215" s="4"/>
    </row>
    <row r="216" spans="1:18" ht="14.4">
      <c r="A216" s="9" t="s">
        <v>1224</v>
      </c>
      <c r="B216" s="9" t="s">
        <v>1041</v>
      </c>
      <c r="C216" s="9" t="s">
        <v>38</v>
      </c>
      <c r="D216" s="9" t="s">
        <v>73</v>
      </c>
      <c r="E216" s="10" t="s">
        <v>354</v>
      </c>
      <c r="F216" s="9" t="s">
        <v>22</v>
      </c>
      <c r="G216" s="9" t="s">
        <v>47</v>
      </c>
      <c r="H216" s="9">
        <v>95644</v>
      </c>
      <c r="I216" s="9">
        <v>240</v>
      </c>
      <c r="J216" s="9">
        <v>13294</v>
      </c>
      <c r="K216" s="9">
        <v>86775</v>
      </c>
      <c r="L216" s="9">
        <v>9</v>
      </c>
      <c r="M216" s="9">
        <v>5587.7640000000001</v>
      </c>
      <c r="N216" s="4"/>
      <c r="O216" s="4"/>
      <c r="P216" s="4"/>
      <c r="Q216" s="4"/>
      <c r="R216" s="4"/>
    </row>
    <row r="217" spans="1:18" ht="14.4">
      <c r="A217" s="9" t="s">
        <v>1225</v>
      </c>
      <c r="B217" s="9" t="s">
        <v>1041</v>
      </c>
      <c r="C217" s="9" t="s">
        <v>38</v>
      </c>
      <c r="D217" s="9" t="s">
        <v>32</v>
      </c>
      <c r="E217" s="10" t="s">
        <v>354</v>
      </c>
      <c r="F217" s="9" t="s">
        <v>16</v>
      </c>
      <c r="G217" s="9" t="s">
        <v>47</v>
      </c>
      <c r="H217" s="9">
        <v>65238</v>
      </c>
      <c r="I217" s="9">
        <v>240</v>
      </c>
      <c r="J217" s="9">
        <v>23741</v>
      </c>
      <c r="K217" s="9">
        <v>59893</v>
      </c>
      <c r="L217" s="9">
        <v>15</v>
      </c>
      <c r="M217" s="9">
        <v>3132.5189999999998</v>
      </c>
      <c r="N217" s="4"/>
      <c r="O217" s="4"/>
      <c r="P217" s="4"/>
      <c r="Q217" s="4"/>
      <c r="R217" s="4"/>
    </row>
    <row r="218" spans="1:18" ht="14.4">
      <c r="A218" s="9" t="s">
        <v>357</v>
      </c>
      <c r="B218" s="9" t="s">
        <v>1060</v>
      </c>
      <c r="C218" s="9" t="s">
        <v>38</v>
      </c>
      <c r="D218" s="9" t="s">
        <v>50</v>
      </c>
      <c r="E218" s="10" t="s">
        <v>358</v>
      </c>
      <c r="F218" s="9" t="s">
        <v>27</v>
      </c>
      <c r="G218" s="9" t="s">
        <v>23</v>
      </c>
      <c r="H218" s="9">
        <v>115412</v>
      </c>
      <c r="I218" s="9">
        <v>490</v>
      </c>
      <c r="J218" s="9">
        <v>71564</v>
      </c>
      <c r="K218" s="9">
        <v>81785</v>
      </c>
      <c r="L218" s="9">
        <v>21</v>
      </c>
      <c r="M218" s="9">
        <v>6861.5360000000001</v>
      </c>
      <c r="N218" s="4"/>
      <c r="O218" s="4"/>
      <c r="P218" s="4"/>
      <c r="Q218" s="4"/>
      <c r="R218" s="4"/>
    </row>
    <row r="219" spans="1:18" ht="14.4">
      <c r="A219" s="9" t="s">
        <v>1226</v>
      </c>
      <c r="B219" s="9" t="s">
        <v>1041</v>
      </c>
      <c r="C219" s="9" t="s">
        <v>29</v>
      </c>
      <c r="D219" s="9" t="s">
        <v>32</v>
      </c>
      <c r="E219" s="10" t="s">
        <v>358</v>
      </c>
      <c r="F219" s="9" t="s">
        <v>16</v>
      </c>
      <c r="G219" s="9" t="s">
        <v>23</v>
      </c>
      <c r="H219" s="9">
        <v>11375</v>
      </c>
      <c r="I219" s="9">
        <v>87</v>
      </c>
      <c r="J219" s="9">
        <v>7171</v>
      </c>
      <c r="K219" s="9">
        <v>8151</v>
      </c>
      <c r="L219" s="9">
        <v>4</v>
      </c>
      <c r="M219" s="9">
        <v>1763.7840000000001</v>
      </c>
      <c r="N219" s="4"/>
      <c r="O219" s="4"/>
      <c r="P219" s="4"/>
      <c r="Q219" s="4"/>
      <c r="R219" s="4"/>
    </row>
    <row r="220" spans="1:18" ht="14.4">
      <c r="A220" s="9" t="s">
        <v>360</v>
      </c>
      <c r="B220" s="9" t="s">
        <v>1041</v>
      </c>
      <c r="C220" s="9" t="s">
        <v>29</v>
      </c>
      <c r="D220" s="9" t="s">
        <v>32</v>
      </c>
      <c r="E220" s="10" t="s">
        <v>361</v>
      </c>
      <c r="F220" s="9" t="s">
        <v>16</v>
      </c>
      <c r="G220" s="9" t="s">
        <v>47</v>
      </c>
      <c r="H220" s="9">
        <v>27394</v>
      </c>
      <c r="I220" s="9">
        <v>74</v>
      </c>
      <c r="J220" s="9">
        <v>16144</v>
      </c>
      <c r="K220" s="9">
        <v>24752</v>
      </c>
      <c r="L220" s="9">
        <v>78</v>
      </c>
      <c r="M220" s="9">
        <v>7264.5879999999997</v>
      </c>
      <c r="N220" s="4"/>
      <c r="O220" s="4"/>
      <c r="P220" s="4"/>
      <c r="Q220" s="4"/>
      <c r="R220" s="4"/>
    </row>
    <row r="221" spans="1:18" ht="14.4">
      <c r="A221" s="9" t="s">
        <v>362</v>
      </c>
      <c r="B221" s="9" t="s">
        <v>1043</v>
      </c>
      <c r="C221" s="9" t="s">
        <v>38</v>
      </c>
      <c r="D221" s="9" t="s">
        <v>35</v>
      </c>
      <c r="E221" s="10" t="s">
        <v>361</v>
      </c>
      <c r="F221" s="9" t="s">
        <v>16</v>
      </c>
      <c r="G221" s="9" t="s">
        <v>23</v>
      </c>
      <c r="H221" s="9">
        <v>22690</v>
      </c>
      <c r="I221" s="9">
        <v>68</v>
      </c>
      <c r="J221" s="9">
        <v>10212</v>
      </c>
      <c r="K221" s="9">
        <v>19934</v>
      </c>
      <c r="L221" s="9">
        <v>19</v>
      </c>
      <c r="M221" s="9">
        <v>7210.6869999999999</v>
      </c>
      <c r="N221" s="4"/>
      <c r="O221" s="4"/>
      <c r="P221" s="4"/>
      <c r="Q221" s="4"/>
      <c r="R221" s="4"/>
    </row>
    <row r="222" spans="1:18" ht="14.4">
      <c r="A222" s="9" t="s">
        <v>363</v>
      </c>
      <c r="B222" s="9" t="s">
        <v>1043</v>
      </c>
      <c r="C222" s="9" t="s">
        <v>38</v>
      </c>
      <c r="D222" s="9" t="s">
        <v>73</v>
      </c>
      <c r="E222" s="10" t="s">
        <v>361</v>
      </c>
      <c r="F222" s="9" t="s">
        <v>42</v>
      </c>
      <c r="G222" s="9" t="s">
        <v>23</v>
      </c>
      <c r="H222" s="9">
        <v>76049</v>
      </c>
      <c r="I222" s="9">
        <v>199</v>
      </c>
      <c r="J222" s="9">
        <v>34921</v>
      </c>
      <c r="K222" s="9">
        <v>69138</v>
      </c>
      <c r="L222" s="9">
        <v>8</v>
      </c>
      <c r="M222" s="9">
        <v>6942.8</v>
      </c>
      <c r="N222" s="4"/>
      <c r="O222" s="4"/>
      <c r="P222" s="4"/>
      <c r="Q222" s="4"/>
      <c r="R222" s="4"/>
    </row>
    <row r="223" spans="1:18" ht="14.4">
      <c r="A223" s="9" t="s">
        <v>364</v>
      </c>
      <c r="B223" s="9" t="s">
        <v>1043</v>
      </c>
      <c r="C223" s="9" t="s">
        <v>13</v>
      </c>
      <c r="D223" s="9" t="s">
        <v>168</v>
      </c>
      <c r="E223" s="10" t="s">
        <v>361</v>
      </c>
      <c r="F223" s="9" t="s">
        <v>46</v>
      </c>
      <c r="G223" s="9" t="s">
        <v>23</v>
      </c>
      <c r="H223" s="9">
        <v>44505</v>
      </c>
      <c r="I223" s="9">
        <v>125</v>
      </c>
      <c r="J223" s="9">
        <v>18993</v>
      </c>
      <c r="K223" s="9">
        <v>39522</v>
      </c>
      <c r="L223" s="9">
        <v>16</v>
      </c>
      <c r="M223" s="9">
        <v>6766.4750000000004</v>
      </c>
      <c r="N223" s="4"/>
      <c r="O223" s="4"/>
      <c r="P223" s="4"/>
      <c r="Q223" s="4"/>
      <c r="R223" s="4"/>
    </row>
    <row r="224" spans="1:18" ht="14.4">
      <c r="A224" s="9" t="s">
        <v>1227</v>
      </c>
      <c r="B224" s="9" t="s">
        <v>1041</v>
      </c>
      <c r="C224" s="9" t="s">
        <v>13</v>
      </c>
      <c r="D224" s="9" t="s">
        <v>73</v>
      </c>
      <c r="E224" s="10" t="s">
        <v>361</v>
      </c>
      <c r="F224" s="9" t="s">
        <v>16</v>
      </c>
      <c r="G224" s="9" t="s">
        <v>23</v>
      </c>
      <c r="H224" s="9">
        <v>286998</v>
      </c>
      <c r="I224" s="9">
        <v>815</v>
      </c>
      <c r="J224" s="9">
        <v>61586</v>
      </c>
      <c r="K224" s="9">
        <v>247500</v>
      </c>
      <c r="L224" s="9">
        <v>13</v>
      </c>
      <c r="M224" s="9">
        <v>6395.5510000000004</v>
      </c>
      <c r="N224" s="4"/>
      <c r="O224" s="4"/>
      <c r="P224" s="4"/>
      <c r="Q224" s="4"/>
      <c r="R224" s="4"/>
    </row>
    <row r="225" spans="1:18" ht="14.4">
      <c r="A225" s="9" t="s">
        <v>366</v>
      </c>
      <c r="B225" s="9" t="s">
        <v>1041</v>
      </c>
      <c r="C225" s="9" t="s">
        <v>19</v>
      </c>
      <c r="D225" s="9" t="s">
        <v>25</v>
      </c>
      <c r="E225" s="10" t="s">
        <v>361</v>
      </c>
      <c r="F225" s="9" t="s">
        <v>16</v>
      </c>
      <c r="G225" s="9" t="s">
        <v>47</v>
      </c>
      <c r="H225" s="9">
        <v>127090</v>
      </c>
      <c r="I225" s="9">
        <v>299</v>
      </c>
      <c r="J225" s="9">
        <v>30178</v>
      </c>
      <c r="K225" s="9">
        <v>113438</v>
      </c>
      <c r="L225" s="9">
        <v>24</v>
      </c>
      <c r="M225" s="9">
        <v>5808.9110000000001</v>
      </c>
      <c r="N225" s="4"/>
      <c r="O225" s="4"/>
      <c r="P225" s="4"/>
      <c r="Q225" s="4"/>
      <c r="R225" s="4"/>
    </row>
    <row r="226" spans="1:18" ht="14.4">
      <c r="A226" s="9" t="s">
        <v>1228</v>
      </c>
      <c r="B226" s="9" t="s">
        <v>1043</v>
      </c>
      <c r="C226" s="9" t="s">
        <v>19</v>
      </c>
      <c r="D226" s="9" t="s">
        <v>32</v>
      </c>
      <c r="E226" s="10" t="s">
        <v>361</v>
      </c>
      <c r="F226" s="9" t="s">
        <v>16</v>
      </c>
      <c r="G226" s="9" t="s">
        <v>23</v>
      </c>
      <c r="H226" s="9">
        <v>232470</v>
      </c>
      <c r="I226" s="9">
        <v>504</v>
      </c>
      <c r="J226" s="9">
        <v>40870</v>
      </c>
      <c r="K226" s="9">
        <v>195447</v>
      </c>
      <c r="L226" s="9">
        <v>36</v>
      </c>
      <c r="M226" s="9">
        <v>5401.3649999999998</v>
      </c>
      <c r="N226" s="4"/>
      <c r="O226" s="4"/>
      <c r="P226" s="4"/>
      <c r="Q226" s="4"/>
      <c r="R226" s="4"/>
    </row>
    <row r="227" spans="1:18" ht="14.4">
      <c r="A227" s="9" t="s">
        <v>1229</v>
      </c>
      <c r="B227" s="9" t="s">
        <v>1043</v>
      </c>
      <c r="C227" s="9" t="s">
        <v>38</v>
      </c>
      <c r="D227" s="9" t="s">
        <v>25</v>
      </c>
      <c r="E227" s="10" t="s">
        <v>361</v>
      </c>
      <c r="F227" s="9" t="s">
        <v>189</v>
      </c>
      <c r="G227" s="9" t="s">
        <v>23</v>
      </c>
      <c r="H227" s="9">
        <v>51056</v>
      </c>
      <c r="I227" s="9">
        <v>120</v>
      </c>
      <c r="J227" s="9">
        <v>24672</v>
      </c>
      <c r="K227" s="9">
        <v>45563</v>
      </c>
      <c r="L227" s="9">
        <v>4</v>
      </c>
      <c r="M227" s="9">
        <v>2215.6320000000001</v>
      </c>
      <c r="N227" s="4"/>
      <c r="O227" s="4"/>
      <c r="P227" s="4"/>
      <c r="Q227" s="4"/>
      <c r="R227" s="4"/>
    </row>
    <row r="228" spans="1:18" ht="14.4">
      <c r="A228" s="9" t="s">
        <v>1230</v>
      </c>
      <c r="B228" s="9" t="s">
        <v>1043</v>
      </c>
      <c r="C228" s="9" t="s">
        <v>38</v>
      </c>
      <c r="D228" s="9" t="s">
        <v>79</v>
      </c>
      <c r="E228" s="10" t="s">
        <v>361</v>
      </c>
      <c r="F228" s="9" t="s">
        <v>16</v>
      </c>
      <c r="G228" s="9" t="s">
        <v>23</v>
      </c>
      <c r="H228" s="9">
        <v>52582</v>
      </c>
      <c r="I228" s="9">
        <v>140</v>
      </c>
      <c r="J228" s="9">
        <v>22065</v>
      </c>
      <c r="K228" s="9">
        <v>46126</v>
      </c>
      <c r="L228" s="9">
        <v>10</v>
      </c>
      <c r="M228" s="9">
        <v>1631.742</v>
      </c>
      <c r="N228" s="4"/>
      <c r="O228" s="4"/>
      <c r="P228" s="4"/>
      <c r="Q228" s="4"/>
      <c r="R228" s="4"/>
    </row>
    <row r="229" spans="1:18" ht="14.4">
      <c r="A229" s="9" t="s">
        <v>1231</v>
      </c>
      <c r="B229" s="9" t="s">
        <v>1041</v>
      </c>
      <c r="C229" s="9" t="s">
        <v>13</v>
      </c>
      <c r="D229" s="9" t="s">
        <v>32</v>
      </c>
      <c r="E229" s="10" t="s">
        <v>361</v>
      </c>
      <c r="F229" s="9" t="s">
        <v>22</v>
      </c>
      <c r="G229" s="9" t="s">
        <v>23</v>
      </c>
      <c r="H229" s="9">
        <v>109567</v>
      </c>
      <c r="I229" s="9">
        <v>345</v>
      </c>
      <c r="J229" s="9">
        <v>57620</v>
      </c>
      <c r="K229" s="9">
        <v>97903</v>
      </c>
      <c r="L229" s="9">
        <v>5</v>
      </c>
      <c r="M229" s="9">
        <v>1616.7149999999999</v>
      </c>
      <c r="N229" s="4"/>
      <c r="O229" s="4"/>
      <c r="P229" s="4"/>
      <c r="Q229" s="4"/>
      <c r="R229" s="4"/>
    </row>
    <row r="230" spans="1:18" ht="14.4">
      <c r="A230" s="9" t="s">
        <v>1232</v>
      </c>
      <c r="B230" s="9" t="s">
        <v>1041</v>
      </c>
      <c r="C230" s="9" t="s">
        <v>29</v>
      </c>
      <c r="D230" s="9" t="s">
        <v>20</v>
      </c>
      <c r="E230" s="10" t="s">
        <v>361</v>
      </c>
      <c r="F230" s="9" t="s">
        <v>75</v>
      </c>
      <c r="G230" s="9" t="s">
        <v>47</v>
      </c>
      <c r="H230" s="9">
        <v>74426</v>
      </c>
      <c r="I230" s="9">
        <v>150</v>
      </c>
      <c r="J230" s="9">
        <v>39257</v>
      </c>
      <c r="K230" s="9">
        <v>67151</v>
      </c>
      <c r="L230" s="9">
        <v>15</v>
      </c>
      <c r="M230" s="9">
        <v>1519.597</v>
      </c>
      <c r="N230" s="4"/>
      <c r="O230" s="4"/>
      <c r="P230" s="4"/>
      <c r="Q230" s="4"/>
      <c r="R230" s="4"/>
    </row>
    <row r="231" spans="1:18" ht="14.4">
      <c r="A231" s="9" t="s">
        <v>1233</v>
      </c>
      <c r="B231" s="9" t="s">
        <v>1043</v>
      </c>
      <c r="C231" s="9" t="s">
        <v>38</v>
      </c>
      <c r="D231" s="9" t="s">
        <v>73</v>
      </c>
      <c r="E231" s="10" t="s">
        <v>361</v>
      </c>
      <c r="F231" s="9" t="s">
        <v>16</v>
      </c>
      <c r="G231" s="9" t="s">
        <v>23</v>
      </c>
      <c r="H231" s="9">
        <v>22163</v>
      </c>
      <c r="I231" s="9">
        <v>55</v>
      </c>
      <c r="J231" s="9">
        <v>2368</v>
      </c>
      <c r="K231" s="9">
        <v>8130</v>
      </c>
      <c r="L231" s="9">
        <v>3</v>
      </c>
      <c r="M231" s="9">
        <v>1493.779</v>
      </c>
      <c r="N231" s="4"/>
      <c r="O231" s="4"/>
      <c r="P231" s="4"/>
      <c r="Q231" s="4"/>
      <c r="R231" s="4"/>
    </row>
    <row r="232" spans="1:18" ht="14.4">
      <c r="A232" s="9" t="s">
        <v>373</v>
      </c>
      <c r="B232" s="9" t="s">
        <v>1041</v>
      </c>
      <c r="C232" s="9" t="s">
        <v>29</v>
      </c>
      <c r="D232" s="9" t="s">
        <v>14</v>
      </c>
      <c r="E232" s="10" t="s">
        <v>374</v>
      </c>
      <c r="F232" s="9" t="s">
        <v>27</v>
      </c>
      <c r="G232" s="9" t="s">
        <v>47</v>
      </c>
      <c r="H232" s="9">
        <v>25021</v>
      </c>
      <c r="I232" s="9">
        <v>50</v>
      </c>
      <c r="J232" s="9">
        <v>11084</v>
      </c>
      <c r="K232" s="9">
        <v>18079</v>
      </c>
      <c r="L232" s="9">
        <v>9</v>
      </c>
      <c r="M232" s="9">
        <v>4961.4790000000003</v>
      </c>
      <c r="N232" s="4"/>
      <c r="O232" s="4"/>
      <c r="P232" s="4"/>
      <c r="Q232" s="4"/>
      <c r="R232" s="4"/>
    </row>
    <row r="233" spans="1:18" ht="14.4">
      <c r="A233" s="9" t="s">
        <v>1234</v>
      </c>
      <c r="B233" s="9" t="s">
        <v>1043</v>
      </c>
      <c r="C233" s="9" t="s">
        <v>13</v>
      </c>
      <c r="D233" s="9" t="s">
        <v>73</v>
      </c>
      <c r="E233" s="10" t="s">
        <v>374</v>
      </c>
      <c r="F233" s="9" t="s">
        <v>42</v>
      </c>
      <c r="G233" s="9" t="s">
        <v>23</v>
      </c>
      <c r="H233" s="9">
        <v>26304</v>
      </c>
      <c r="I233" s="9">
        <v>75</v>
      </c>
      <c r="J233" s="9">
        <v>12354</v>
      </c>
      <c r="K233" s="9">
        <v>17500</v>
      </c>
      <c r="L233" s="9">
        <v>11</v>
      </c>
      <c r="M233" s="9">
        <v>4727.8140000000003</v>
      </c>
      <c r="N233" s="4"/>
      <c r="O233" s="4"/>
      <c r="P233" s="4"/>
      <c r="Q233" s="4"/>
      <c r="R233" s="4"/>
    </row>
    <row r="234" spans="1:18" ht="14.4">
      <c r="A234" s="9" t="s">
        <v>1235</v>
      </c>
      <c r="B234" s="9" t="s">
        <v>1041</v>
      </c>
      <c r="C234" s="9" t="s">
        <v>19</v>
      </c>
      <c r="D234" s="9" t="s">
        <v>73</v>
      </c>
      <c r="E234" s="10" t="s">
        <v>374</v>
      </c>
      <c r="F234" s="9" t="s">
        <v>22</v>
      </c>
      <c r="G234" s="9" t="s">
        <v>23</v>
      </c>
      <c r="H234" s="9">
        <v>13100</v>
      </c>
      <c r="I234" s="9">
        <v>80</v>
      </c>
      <c r="J234" s="9">
        <v>6507</v>
      </c>
      <c r="K234" s="9">
        <v>10895</v>
      </c>
      <c r="L234" s="9">
        <v>5</v>
      </c>
      <c r="M234" s="9">
        <v>3411.59</v>
      </c>
      <c r="N234" s="4"/>
      <c r="O234" s="4"/>
      <c r="P234" s="4"/>
      <c r="Q234" s="4"/>
      <c r="R234" s="4"/>
    </row>
    <row r="235" spans="1:18" ht="14.4">
      <c r="A235" s="9" t="s">
        <v>1236</v>
      </c>
      <c r="B235" s="9" t="s">
        <v>1043</v>
      </c>
      <c r="C235" s="9" t="s">
        <v>13</v>
      </c>
      <c r="D235" s="9" t="s">
        <v>35</v>
      </c>
      <c r="E235" s="10" t="s">
        <v>378</v>
      </c>
      <c r="F235" s="9" t="s">
        <v>16</v>
      </c>
      <c r="G235" s="9" t="s">
        <v>23</v>
      </c>
      <c r="H235" s="9">
        <v>9533</v>
      </c>
      <c r="I235" s="9">
        <v>66</v>
      </c>
      <c r="J235" s="9">
        <v>6548</v>
      </c>
      <c r="K235" s="9">
        <v>9042</v>
      </c>
      <c r="L235" s="9">
        <v>16</v>
      </c>
      <c r="M235" s="9">
        <v>5574.5439999999999</v>
      </c>
      <c r="N235" s="4"/>
      <c r="O235" s="4"/>
      <c r="P235" s="4"/>
      <c r="Q235" s="4"/>
      <c r="R235" s="4"/>
    </row>
    <row r="236" spans="1:18" ht="14.4">
      <c r="A236" s="9" t="s">
        <v>1237</v>
      </c>
      <c r="B236" s="9" t="s">
        <v>1041</v>
      </c>
      <c r="C236" s="9" t="s">
        <v>19</v>
      </c>
      <c r="D236" s="9" t="s">
        <v>90</v>
      </c>
      <c r="E236" s="10" t="s">
        <v>380</v>
      </c>
      <c r="F236" s="9" t="s">
        <v>27</v>
      </c>
      <c r="G236" s="9" t="s">
        <v>23</v>
      </c>
      <c r="H236" s="9">
        <v>12092</v>
      </c>
      <c r="I236" s="9">
        <v>30</v>
      </c>
      <c r="J236" s="9">
        <v>2042</v>
      </c>
      <c r="K236" s="9">
        <v>10315</v>
      </c>
      <c r="L236" s="9">
        <v>8</v>
      </c>
      <c r="M236" s="9">
        <v>6245.1350000000002</v>
      </c>
      <c r="N236" s="4"/>
      <c r="O236" s="4"/>
      <c r="P236" s="4"/>
      <c r="Q236" s="4"/>
      <c r="R236" s="4"/>
    </row>
    <row r="237" spans="1:18" ht="14.4">
      <c r="A237" s="9" t="s">
        <v>1238</v>
      </c>
      <c r="B237" s="9" t="s">
        <v>1041</v>
      </c>
      <c r="C237" s="9" t="s">
        <v>13</v>
      </c>
      <c r="D237" s="9" t="s">
        <v>32</v>
      </c>
      <c r="E237" s="10" t="s">
        <v>382</v>
      </c>
      <c r="F237" s="9" t="s">
        <v>123</v>
      </c>
      <c r="G237" s="9" t="s">
        <v>23</v>
      </c>
      <c r="H237" s="9">
        <v>12710</v>
      </c>
      <c r="I237" s="9">
        <v>10</v>
      </c>
      <c r="J237" s="9">
        <v>8159</v>
      </c>
      <c r="K237" s="9">
        <v>11984</v>
      </c>
      <c r="L237" s="9">
        <v>11</v>
      </c>
      <c r="M237" s="9">
        <v>7851.3969999999999</v>
      </c>
      <c r="N237" s="4"/>
      <c r="O237" s="4"/>
      <c r="P237" s="4"/>
      <c r="Q237" s="4"/>
      <c r="R237" s="4"/>
    </row>
    <row r="238" spans="1:18" ht="14.4">
      <c r="A238" s="9" t="s">
        <v>383</v>
      </c>
      <c r="B238" s="9" t="s">
        <v>1043</v>
      </c>
      <c r="C238" s="9" t="s">
        <v>38</v>
      </c>
      <c r="D238" s="9" t="s">
        <v>32</v>
      </c>
      <c r="E238" s="10" t="s">
        <v>382</v>
      </c>
      <c r="F238" s="9" t="s">
        <v>16</v>
      </c>
      <c r="G238" s="9" t="s">
        <v>23</v>
      </c>
      <c r="H238" s="9">
        <v>9463</v>
      </c>
      <c r="I238" s="9">
        <v>56</v>
      </c>
      <c r="J238" s="9">
        <v>1518</v>
      </c>
      <c r="K238" s="9">
        <v>8191</v>
      </c>
      <c r="L238" s="9">
        <v>4</v>
      </c>
      <c r="M238" s="9">
        <v>6879.6019999999999</v>
      </c>
      <c r="N238" s="4"/>
      <c r="O238" s="4"/>
      <c r="P238" s="4"/>
      <c r="Q238" s="4"/>
      <c r="R238" s="4"/>
    </row>
    <row r="239" spans="1:18" ht="14.4">
      <c r="A239" s="9" t="s">
        <v>384</v>
      </c>
      <c r="B239" s="9" t="s">
        <v>1041</v>
      </c>
      <c r="C239" s="9" t="s">
        <v>13</v>
      </c>
      <c r="D239" s="9" t="s">
        <v>32</v>
      </c>
      <c r="E239" s="10" t="s">
        <v>382</v>
      </c>
      <c r="F239" s="9" t="s">
        <v>22</v>
      </c>
      <c r="G239" s="9" t="s">
        <v>23</v>
      </c>
      <c r="H239" s="9">
        <v>12136</v>
      </c>
      <c r="I239" s="9">
        <v>97</v>
      </c>
      <c r="J239" s="9">
        <v>2089</v>
      </c>
      <c r="K239" s="9">
        <v>11500</v>
      </c>
      <c r="L239" s="9">
        <v>3</v>
      </c>
      <c r="M239" s="9">
        <v>5224.9319999999998</v>
      </c>
      <c r="N239" s="4"/>
      <c r="O239" s="4"/>
      <c r="P239" s="4"/>
      <c r="Q239" s="4"/>
      <c r="R239" s="4"/>
    </row>
    <row r="240" spans="1:18" ht="14.4">
      <c r="A240" s="9" t="s">
        <v>385</v>
      </c>
      <c r="B240" s="9" t="s">
        <v>1043</v>
      </c>
      <c r="C240" s="9" t="s">
        <v>29</v>
      </c>
      <c r="D240" s="9" t="s">
        <v>35</v>
      </c>
      <c r="E240" s="10" t="s">
        <v>386</v>
      </c>
      <c r="F240" s="9" t="s">
        <v>16</v>
      </c>
      <c r="G240" s="9" t="s">
        <v>23</v>
      </c>
      <c r="H240" s="9">
        <v>15326</v>
      </c>
      <c r="I240" s="9">
        <v>68</v>
      </c>
      <c r="J240" s="9">
        <v>7941</v>
      </c>
      <c r="K240" s="9">
        <v>14331</v>
      </c>
      <c r="L240" s="9">
        <v>8</v>
      </c>
      <c r="M240" s="9">
        <v>6943.5159999999996</v>
      </c>
      <c r="N240" s="4"/>
      <c r="O240" s="4"/>
      <c r="P240" s="4"/>
      <c r="Q240" s="4"/>
      <c r="R240" s="4"/>
    </row>
    <row r="241" spans="1:18" ht="14.4">
      <c r="A241" s="9" t="s">
        <v>1239</v>
      </c>
      <c r="B241" s="9" t="s">
        <v>1043</v>
      </c>
      <c r="C241" s="9" t="s">
        <v>29</v>
      </c>
      <c r="D241" s="9" t="s">
        <v>32</v>
      </c>
      <c r="E241" s="10" t="s">
        <v>386</v>
      </c>
      <c r="F241" s="9" t="s">
        <v>16</v>
      </c>
      <c r="G241" s="9" t="s">
        <v>23</v>
      </c>
      <c r="H241" s="9">
        <v>18095</v>
      </c>
      <c r="I241" s="9">
        <v>50</v>
      </c>
      <c r="J241" s="9">
        <v>10021</v>
      </c>
      <c r="K241" s="9">
        <v>16755</v>
      </c>
      <c r="L241" s="9">
        <v>24</v>
      </c>
      <c r="M241" s="9">
        <v>6768.759</v>
      </c>
      <c r="N241" s="4"/>
      <c r="O241" s="4"/>
      <c r="P241" s="4"/>
      <c r="Q241" s="4"/>
      <c r="R241" s="4"/>
    </row>
    <row r="242" spans="1:18" ht="14.4">
      <c r="A242" s="9" t="s">
        <v>388</v>
      </c>
      <c r="B242" s="9" t="s">
        <v>1060</v>
      </c>
      <c r="C242" s="9" t="s">
        <v>19</v>
      </c>
      <c r="D242" s="9" t="s">
        <v>50</v>
      </c>
      <c r="E242" s="10" t="s">
        <v>386</v>
      </c>
      <c r="F242" s="9" t="s">
        <v>16</v>
      </c>
      <c r="G242" s="9" t="s">
        <v>23</v>
      </c>
      <c r="H242" s="9">
        <v>119280</v>
      </c>
      <c r="I242" s="9">
        <v>400</v>
      </c>
      <c r="J242" s="9">
        <v>55665</v>
      </c>
      <c r="K242" s="9">
        <v>112913</v>
      </c>
      <c r="L242" s="9">
        <v>23</v>
      </c>
      <c r="M242" s="9">
        <v>6492.6760000000004</v>
      </c>
      <c r="N242" s="4"/>
      <c r="O242" s="4"/>
      <c r="P242" s="4"/>
      <c r="Q242" s="4"/>
      <c r="R242" s="4"/>
    </row>
    <row r="243" spans="1:18" ht="14.4">
      <c r="A243" s="9" t="s">
        <v>389</v>
      </c>
      <c r="B243" s="9" t="s">
        <v>1043</v>
      </c>
      <c r="C243" s="9" t="s">
        <v>29</v>
      </c>
      <c r="D243" s="9" t="s">
        <v>145</v>
      </c>
      <c r="E243" s="10" t="s">
        <v>386</v>
      </c>
      <c r="F243" s="9" t="s">
        <v>27</v>
      </c>
      <c r="G243" s="9" t="s">
        <v>23</v>
      </c>
      <c r="H243" s="9">
        <v>8204</v>
      </c>
      <c r="I243" s="9">
        <v>20</v>
      </c>
      <c r="J243" s="9">
        <v>1348</v>
      </c>
      <c r="K243" s="9">
        <v>7832</v>
      </c>
      <c r="L243" s="9">
        <v>1</v>
      </c>
      <c r="M243" s="9">
        <v>5973.38</v>
      </c>
      <c r="N243" s="4"/>
      <c r="O243" s="4"/>
      <c r="P243" s="4"/>
      <c r="Q243" s="4"/>
      <c r="R243" s="4"/>
    </row>
    <row r="244" spans="1:18" ht="14.4">
      <c r="A244" s="9" t="s">
        <v>1240</v>
      </c>
      <c r="B244" s="9" t="s">
        <v>1060</v>
      </c>
      <c r="C244" s="9" t="s">
        <v>29</v>
      </c>
      <c r="D244" s="9" t="s">
        <v>90</v>
      </c>
      <c r="E244" s="10" t="s">
        <v>386</v>
      </c>
      <c r="F244" s="9" t="s">
        <v>159</v>
      </c>
      <c r="G244" s="9" t="s">
        <v>23</v>
      </c>
      <c r="H244" s="9">
        <v>88022</v>
      </c>
      <c r="I244" s="9">
        <v>370</v>
      </c>
      <c r="J244" s="9">
        <v>45972</v>
      </c>
      <c r="K244" s="9">
        <v>83922</v>
      </c>
      <c r="L244" s="9">
        <v>11</v>
      </c>
      <c r="M244" s="9">
        <v>5669.1450000000004</v>
      </c>
      <c r="N244" s="4"/>
      <c r="O244" s="4"/>
      <c r="P244" s="4"/>
      <c r="Q244" s="4"/>
      <c r="R244" s="4"/>
    </row>
    <row r="245" spans="1:18" ht="14.4">
      <c r="A245" s="9" t="s">
        <v>1241</v>
      </c>
      <c r="B245" s="9" t="s">
        <v>1043</v>
      </c>
      <c r="C245" s="9" t="s">
        <v>29</v>
      </c>
      <c r="D245" s="9" t="s">
        <v>73</v>
      </c>
      <c r="E245" s="10" t="s">
        <v>386</v>
      </c>
      <c r="F245" s="9" t="s">
        <v>16</v>
      </c>
      <c r="G245" s="9" t="s">
        <v>23</v>
      </c>
      <c r="H245" s="9">
        <v>12879</v>
      </c>
      <c r="I245" s="9">
        <v>71</v>
      </c>
      <c r="J245" s="9">
        <v>7225</v>
      </c>
      <c r="K245" s="9">
        <v>12173</v>
      </c>
      <c r="L245" s="9">
        <v>9</v>
      </c>
      <c r="M245" s="9">
        <v>5099.2820000000002</v>
      </c>
      <c r="N245" s="4"/>
      <c r="O245" s="4"/>
      <c r="P245" s="4"/>
      <c r="Q245" s="4"/>
      <c r="R245" s="4"/>
    </row>
    <row r="246" spans="1:18" ht="14.4">
      <c r="A246" s="9" t="s">
        <v>1242</v>
      </c>
      <c r="B246" s="9" t="s">
        <v>1041</v>
      </c>
      <c r="C246" s="9" t="s">
        <v>13</v>
      </c>
      <c r="D246" s="9" t="s">
        <v>35</v>
      </c>
      <c r="E246" s="10" t="s">
        <v>386</v>
      </c>
      <c r="F246" s="9" t="s">
        <v>16</v>
      </c>
      <c r="G246" s="9" t="s">
        <v>47</v>
      </c>
      <c r="H246" s="9">
        <v>69239</v>
      </c>
      <c r="I246" s="9">
        <v>160</v>
      </c>
      <c r="J246" s="9">
        <v>23112</v>
      </c>
      <c r="K246" s="9">
        <v>65390</v>
      </c>
      <c r="L246" s="9">
        <v>1</v>
      </c>
      <c r="M246" s="9">
        <v>4514.9530000000004</v>
      </c>
      <c r="N246" s="4"/>
      <c r="O246" s="4"/>
      <c r="P246" s="4"/>
      <c r="Q246" s="4"/>
      <c r="R246" s="4"/>
    </row>
    <row r="247" spans="1:18" ht="14.4">
      <c r="A247" s="9" t="s">
        <v>1243</v>
      </c>
      <c r="B247" s="9" t="s">
        <v>1043</v>
      </c>
      <c r="C247" s="9" t="s">
        <v>29</v>
      </c>
      <c r="D247" s="9" t="s">
        <v>394</v>
      </c>
      <c r="E247" s="10" t="s">
        <v>386</v>
      </c>
      <c r="F247" s="9" t="s">
        <v>16</v>
      </c>
      <c r="G247" s="9" t="s">
        <v>23</v>
      </c>
      <c r="H247" s="9">
        <v>111884</v>
      </c>
      <c r="I247" s="9">
        <v>220</v>
      </c>
      <c r="J247" s="9">
        <v>53017</v>
      </c>
      <c r="K247" s="9">
        <v>106432</v>
      </c>
      <c r="L247" s="9">
        <v>7</v>
      </c>
      <c r="M247" s="9">
        <v>1786.105</v>
      </c>
      <c r="N247" s="4"/>
      <c r="O247" s="4"/>
      <c r="P247" s="4"/>
      <c r="Q247" s="4"/>
      <c r="R247" s="4"/>
    </row>
    <row r="248" spans="1:18" ht="14.4">
      <c r="A248" s="9" t="s">
        <v>1244</v>
      </c>
      <c r="B248" s="9" t="s">
        <v>1043</v>
      </c>
      <c r="C248" s="9" t="s">
        <v>19</v>
      </c>
      <c r="D248" s="9" t="s">
        <v>73</v>
      </c>
      <c r="E248" s="10" t="s">
        <v>386</v>
      </c>
      <c r="F248" s="9" t="s">
        <v>16</v>
      </c>
      <c r="G248" s="9" t="s">
        <v>23</v>
      </c>
      <c r="H248" s="9">
        <v>20899</v>
      </c>
      <c r="I248" s="9">
        <v>20</v>
      </c>
      <c r="J248" s="9">
        <v>11394</v>
      </c>
      <c r="K248" s="9">
        <v>19576</v>
      </c>
      <c r="L248" s="9">
        <v>19</v>
      </c>
      <c r="M248" s="9">
        <v>1649.46</v>
      </c>
      <c r="N248" s="4"/>
      <c r="O248" s="4"/>
      <c r="P248" s="4"/>
      <c r="Q248" s="4"/>
      <c r="R248" s="4"/>
    </row>
    <row r="249" spans="1:18" ht="14.4">
      <c r="A249" s="9" t="s">
        <v>1245</v>
      </c>
      <c r="B249" s="9" t="s">
        <v>1041</v>
      </c>
      <c r="C249" s="9" t="s">
        <v>38</v>
      </c>
      <c r="D249" s="9" t="s">
        <v>115</v>
      </c>
      <c r="E249" s="10" t="s">
        <v>386</v>
      </c>
      <c r="F249" s="9" t="s">
        <v>16</v>
      </c>
      <c r="G249" s="9" t="s">
        <v>47</v>
      </c>
      <c r="H249" s="9">
        <v>22800</v>
      </c>
      <c r="I249" s="9">
        <v>79</v>
      </c>
      <c r="J249" s="9">
        <v>8298</v>
      </c>
      <c r="K249" s="9">
        <v>21161</v>
      </c>
      <c r="L249" s="9">
        <v>24</v>
      </c>
      <c r="M249" s="9">
        <v>1620.1659999999999</v>
      </c>
      <c r="N249" s="4"/>
      <c r="O249" s="4"/>
      <c r="P249" s="4"/>
      <c r="Q249" s="4"/>
      <c r="R249" s="4"/>
    </row>
    <row r="250" spans="1:18" ht="14.4">
      <c r="A250" s="9" t="s">
        <v>1246</v>
      </c>
      <c r="B250" s="9" t="s">
        <v>1043</v>
      </c>
      <c r="C250" s="9" t="s">
        <v>29</v>
      </c>
      <c r="D250" s="9" t="s">
        <v>73</v>
      </c>
      <c r="E250" s="10" t="s">
        <v>386</v>
      </c>
      <c r="F250" s="9" t="s">
        <v>16</v>
      </c>
      <c r="G250" s="9" t="s">
        <v>23</v>
      </c>
      <c r="H250" s="9">
        <v>15441</v>
      </c>
      <c r="I250" s="9">
        <v>48</v>
      </c>
      <c r="J250" s="9">
        <v>7626</v>
      </c>
      <c r="K250" s="9">
        <v>14456</v>
      </c>
      <c r="L250" s="9">
        <v>19</v>
      </c>
      <c r="M250" s="9">
        <v>1614.309</v>
      </c>
      <c r="N250" s="4"/>
      <c r="O250" s="4"/>
      <c r="P250" s="4"/>
      <c r="Q250" s="4"/>
      <c r="R250" s="4"/>
    </row>
    <row r="251" spans="1:18" ht="14.4">
      <c r="A251" s="9" t="s">
        <v>1247</v>
      </c>
      <c r="B251" s="9" t="s">
        <v>1043</v>
      </c>
      <c r="C251" s="9" t="s">
        <v>19</v>
      </c>
      <c r="D251" s="9" t="s">
        <v>73</v>
      </c>
      <c r="E251" s="10" t="s">
        <v>386</v>
      </c>
      <c r="F251" s="9" t="s">
        <v>16</v>
      </c>
      <c r="G251" s="9" t="s">
        <v>23</v>
      </c>
      <c r="H251" s="9">
        <v>33069</v>
      </c>
      <c r="I251" s="9">
        <v>140</v>
      </c>
      <c r="J251" s="9">
        <v>17744</v>
      </c>
      <c r="K251" s="9">
        <v>31192</v>
      </c>
      <c r="L251" s="9">
        <v>14</v>
      </c>
      <c r="M251" s="9">
        <v>1543.3109999999999</v>
      </c>
      <c r="N251" s="4"/>
      <c r="O251" s="4"/>
      <c r="P251" s="4"/>
      <c r="Q251" s="4"/>
      <c r="R251" s="4"/>
    </row>
    <row r="252" spans="1:18" ht="14.4">
      <c r="A252" s="9" t="s">
        <v>1248</v>
      </c>
      <c r="B252" s="9" t="s">
        <v>1043</v>
      </c>
      <c r="C252" s="9" t="s">
        <v>29</v>
      </c>
      <c r="D252" s="9" t="s">
        <v>79</v>
      </c>
      <c r="E252" s="10" t="s">
        <v>400</v>
      </c>
      <c r="F252" s="9" t="s">
        <v>16</v>
      </c>
      <c r="G252" s="9" t="s">
        <v>23</v>
      </c>
      <c r="H252" s="9">
        <v>54134</v>
      </c>
      <c r="I252" s="9">
        <v>155</v>
      </c>
      <c r="J252" s="9">
        <v>37418</v>
      </c>
      <c r="K252" s="9">
        <v>51299</v>
      </c>
      <c r="L252" s="9">
        <v>4</v>
      </c>
      <c r="M252" s="9">
        <v>1502.018</v>
      </c>
      <c r="N252" s="4"/>
      <c r="O252" s="4"/>
      <c r="P252" s="4"/>
      <c r="Q252" s="4"/>
      <c r="R252" s="4"/>
    </row>
    <row r="253" spans="1:18" ht="14.4">
      <c r="A253" s="9" t="s">
        <v>401</v>
      </c>
      <c r="B253" s="9" t="s">
        <v>1041</v>
      </c>
      <c r="C253" s="9" t="s">
        <v>13</v>
      </c>
      <c r="D253" s="9" t="s">
        <v>168</v>
      </c>
      <c r="E253" s="10" t="s">
        <v>402</v>
      </c>
      <c r="F253" s="9" t="s">
        <v>16</v>
      </c>
      <c r="G253" s="9" t="s">
        <v>23</v>
      </c>
      <c r="H253" s="9">
        <v>7583</v>
      </c>
      <c r="I253" s="9">
        <v>45</v>
      </c>
      <c r="J253" s="9">
        <v>4608</v>
      </c>
      <c r="K253" s="9">
        <v>5881</v>
      </c>
      <c r="L253" s="9">
        <v>1</v>
      </c>
      <c r="M253" s="9">
        <v>5033.4830000000002</v>
      </c>
      <c r="N253" s="4"/>
      <c r="O253" s="4"/>
      <c r="P253" s="4"/>
      <c r="Q253" s="4"/>
      <c r="R253" s="4"/>
    </row>
    <row r="254" spans="1:18" ht="14.4">
      <c r="A254" s="9" t="s">
        <v>1249</v>
      </c>
      <c r="B254" s="9" t="s">
        <v>1041</v>
      </c>
      <c r="C254" s="9" t="s">
        <v>38</v>
      </c>
      <c r="D254" s="9" t="s">
        <v>35</v>
      </c>
      <c r="E254" s="10" t="s">
        <v>404</v>
      </c>
      <c r="F254" s="9" t="s">
        <v>16</v>
      </c>
      <c r="G254" s="9" t="s">
        <v>17</v>
      </c>
      <c r="H254" s="9">
        <v>12436</v>
      </c>
      <c r="I254" s="9">
        <v>84</v>
      </c>
      <c r="J254" s="9">
        <v>7055</v>
      </c>
      <c r="K254" s="9">
        <v>11497</v>
      </c>
      <c r="L254" s="9">
        <v>9</v>
      </c>
      <c r="M254" s="9">
        <v>1720.87</v>
      </c>
      <c r="N254" s="4"/>
      <c r="O254" s="4"/>
      <c r="P254" s="4"/>
      <c r="Q254" s="4"/>
      <c r="R254" s="4"/>
    </row>
    <row r="255" spans="1:18" ht="14.4">
      <c r="A255" s="9" t="s">
        <v>1250</v>
      </c>
      <c r="B255" s="9" t="s">
        <v>1043</v>
      </c>
      <c r="C255" s="9" t="s">
        <v>29</v>
      </c>
      <c r="D255" s="9" t="s">
        <v>32</v>
      </c>
      <c r="E255" s="10" t="s">
        <v>406</v>
      </c>
      <c r="F255" s="9" t="s">
        <v>42</v>
      </c>
      <c r="G255" s="9" t="s">
        <v>23</v>
      </c>
      <c r="H255" s="9">
        <v>122086</v>
      </c>
      <c r="I255" s="9">
        <v>299</v>
      </c>
      <c r="J255" s="9">
        <v>82898</v>
      </c>
      <c r="K255" s="9">
        <v>116235</v>
      </c>
      <c r="L255" s="9">
        <v>16</v>
      </c>
      <c r="M255" s="9">
        <v>7663.6949999999997</v>
      </c>
      <c r="N255" s="4"/>
      <c r="O255" s="4"/>
      <c r="P255" s="4"/>
      <c r="Q255" s="4"/>
      <c r="R255" s="4"/>
    </row>
    <row r="256" spans="1:18" ht="14.4">
      <c r="A256" s="9" t="s">
        <v>1251</v>
      </c>
      <c r="B256" s="9" t="s">
        <v>1043</v>
      </c>
      <c r="C256" s="9" t="s">
        <v>13</v>
      </c>
      <c r="D256" s="9" t="s">
        <v>61</v>
      </c>
      <c r="E256" s="10" t="s">
        <v>406</v>
      </c>
      <c r="F256" s="9" t="s">
        <v>27</v>
      </c>
      <c r="G256" s="9" t="s">
        <v>23</v>
      </c>
      <c r="H256" s="9">
        <v>63794</v>
      </c>
      <c r="I256" s="9">
        <v>200</v>
      </c>
      <c r="J256" s="9">
        <v>46557</v>
      </c>
      <c r="K256" s="9">
        <v>60868</v>
      </c>
      <c r="L256" s="9">
        <v>9</v>
      </c>
      <c r="M256" s="9">
        <v>6832.94</v>
      </c>
      <c r="N256" s="4"/>
      <c r="O256" s="4"/>
      <c r="P256" s="4"/>
      <c r="Q256" s="4"/>
      <c r="R256" s="4"/>
    </row>
    <row r="257" spans="1:18" ht="14.4">
      <c r="A257" s="9" t="s">
        <v>1252</v>
      </c>
      <c r="B257" s="9" t="s">
        <v>1041</v>
      </c>
      <c r="C257" s="9" t="s">
        <v>38</v>
      </c>
      <c r="D257" s="9" t="s">
        <v>35</v>
      </c>
      <c r="E257" s="10" t="s">
        <v>406</v>
      </c>
      <c r="F257" s="9" t="s">
        <v>27</v>
      </c>
      <c r="G257" s="9" t="s">
        <v>17</v>
      </c>
      <c r="H257" s="9">
        <v>29323</v>
      </c>
      <c r="I257" s="9">
        <v>88</v>
      </c>
      <c r="J257" s="9">
        <v>13822</v>
      </c>
      <c r="K257" s="9">
        <v>26934</v>
      </c>
      <c r="L257" s="9">
        <v>9</v>
      </c>
      <c r="M257" s="9">
        <v>6096.0460000000003</v>
      </c>
      <c r="N257" s="4"/>
      <c r="O257" s="4"/>
      <c r="P257" s="4"/>
      <c r="Q257" s="4"/>
      <c r="R257" s="4"/>
    </row>
    <row r="258" spans="1:18" ht="14.4">
      <c r="A258" s="9" t="s">
        <v>1253</v>
      </c>
      <c r="B258" s="9" t="s">
        <v>1043</v>
      </c>
      <c r="C258" s="9" t="s">
        <v>19</v>
      </c>
      <c r="D258" s="9" t="s">
        <v>41</v>
      </c>
      <c r="E258" s="10" t="s">
        <v>406</v>
      </c>
      <c r="F258" s="9" t="s">
        <v>27</v>
      </c>
      <c r="G258" s="9" t="s">
        <v>23</v>
      </c>
      <c r="H258" s="9">
        <v>38408</v>
      </c>
      <c r="I258" s="9">
        <v>101</v>
      </c>
      <c r="J258" s="9">
        <v>23557</v>
      </c>
      <c r="K258" s="9">
        <v>35247</v>
      </c>
      <c r="L258" s="9">
        <v>7</v>
      </c>
      <c r="M258" s="9">
        <v>5343.4589999999998</v>
      </c>
      <c r="N258" s="4"/>
      <c r="O258" s="4"/>
      <c r="P258" s="4"/>
      <c r="Q258" s="4"/>
      <c r="R258" s="4"/>
    </row>
    <row r="259" spans="1:18" ht="14.4">
      <c r="A259" s="9" t="s">
        <v>1254</v>
      </c>
      <c r="B259" s="9" t="s">
        <v>1043</v>
      </c>
      <c r="C259" s="9" t="s">
        <v>19</v>
      </c>
      <c r="D259" s="9" t="s">
        <v>168</v>
      </c>
      <c r="E259" s="10" t="s">
        <v>406</v>
      </c>
      <c r="F259" s="9" t="s">
        <v>16</v>
      </c>
      <c r="G259" s="9" t="s">
        <v>23</v>
      </c>
      <c r="H259" s="9">
        <v>70134</v>
      </c>
      <c r="I259" s="9">
        <v>169</v>
      </c>
      <c r="J259" s="9">
        <v>48862</v>
      </c>
      <c r="K259" s="9">
        <v>66739</v>
      </c>
      <c r="L259" s="9">
        <v>14</v>
      </c>
      <c r="M259" s="9">
        <v>2514.8679999999999</v>
      </c>
      <c r="N259" s="4"/>
      <c r="O259" s="4"/>
      <c r="P259" s="4"/>
      <c r="Q259" s="4"/>
      <c r="R259" s="4"/>
    </row>
    <row r="260" spans="1:18" ht="14.4">
      <c r="A260" s="9" t="s">
        <v>1255</v>
      </c>
      <c r="B260" s="9" t="s">
        <v>1041</v>
      </c>
      <c r="C260" s="9" t="s">
        <v>19</v>
      </c>
      <c r="D260" s="9" t="s">
        <v>14</v>
      </c>
      <c r="E260" s="10" t="s">
        <v>406</v>
      </c>
      <c r="F260" s="9" t="s">
        <v>16</v>
      </c>
      <c r="G260" s="9" t="s">
        <v>47</v>
      </c>
      <c r="H260" s="9">
        <v>51889</v>
      </c>
      <c r="I260" s="9">
        <v>174</v>
      </c>
      <c r="J260" s="9">
        <v>33879</v>
      </c>
      <c r="K260" s="9">
        <v>49382</v>
      </c>
      <c r="L260" s="9">
        <v>5</v>
      </c>
      <c r="M260" s="9">
        <v>2172.8420000000001</v>
      </c>
      <c r="N260" s="4"/>
      <c r="O260" s="4"/>
      <c r="P260" s="4"/>
      <c r="Q260" s="4"/>
      <c r="R260" s="4"/>
    </row>
    <row r="261" spans="1:18" ht="14.4">
      <c r="A261" s="9" t="s">
        <v>1256</v>
      </c>
      <c r="B261" s="9" t="s">
        <v>1041</v>
      </c>
      <c r="C261" s="9" t="s">
        <v>19</v>
      </c>
      <c r="D261" s="9" t="s">
        <v>61</v>
      </c>
      <c r="E261" s="10" t="s">
        <v>406</v>
      </c>
      <c r="F261" s="9" t="s">
        <v>16</v>
      </c>
      <c r="G261" s="9" t="s">
        <v>47</v>
      </c>
      <c r="H261" s="9">
        <v>19951</v>
      </c>
      <c r="I261" s="9">
        <v>81</v>
      </c>
      <c r="J261" s="9">
        <v>10511</v>
      </c>
      <c r="K261" s="9">
        <v>18132</v>
      </c>
      <c r="L261" s="9">
        <v>15</v>
      </c>
      <c r="M261" s="9">
        <v>1801.1489999999999</v>
      </c>
      <c r="N261" s="4"/>
      <c r="O261" s="4"/>
      <c r="P261" s="4"/>
      <c r="Q261" s="4"/>
      <c r="R261" s="4"/>
    </row>
    <row r="262" spans="1:18" ht="14.4">
      <c r="A262" s="9" t="s">
        <v>1257</v>
      </c>
      <c r="B262" s="9" t="s">
        <v>1043</v>
      </c>
      <c r="C262" s="9" t="s">
        <v>19</v>
      </c>
      <c r="D262" s="9" t="s">
        <v>236</v>
      </c>
      <c r="E262" s="10" t="s">
        <v>406</v>
      </c>
      <c r="F262" s="9" t="s">
        <v>16</v>
      </c>
      <c r="G262" s="9" t="s">
        <v>23</v>
      </c>
      <c r="H262" s="9">
        <v>91593</v>
      </c>
      <c r="I262" s="9">
        <v>40</v>
      </c>
      <c r="J262" s="9">
        <v>51004</v>
      </c>
      <c r="K262" s="9">
        <v>82985</v>
      </c>
      <c r="L262" s="9">
        <v>18</v>
      </c>
      <c r="M262" s="9">
        <v>1731.585</v>
      </c>
      <c r="N262" s="4"/>
      <c r="O262" s="4"/>
      <c r="P262" s="4"/>
      <c r="Q262" s="4"/>
      <c r="R262" s="4"/>
    </row>
    <row r="263" spans="1:18" ht="14.4">
      <c r="A263" s="9" t="s">
        <v>1258</v>
      </c>
      <c r="B263" s="9" t="s">
        <v>1060</v>
      </c>
      <c r="C263" s="9" t="s">
        <v>29</v>
      </c>
      <c r="D263" s="9" t="s">
        <v>90</v>
      </c>
      <c r="E263" s="10" t="s">
        <v>406</v>
      </c>
      <c r="F263" s="9" t="s">
        <v>27</v>
      </c>
      <c r="G263" s="9" t="s">
        <v>23</v>
      </c>
      <c r="H263" s="9">
        <v>69722</v>
      </c>
      <c r="I263" s="9">
        <v>194</v>
      </c>
      <c r="J263" s="9">
        <v>40640</v>
      </c>
      <c r="K263" s="9">
        <v>64819</v>
      </c>
      <c r="L263" s="9">
        <v>10</v>
      </c>
      <c r="M263" s="9">
        <v>1667.6559999999999</v>
      </c>
      <c r="N263" s="4"/>
      <c r="O263" s="4"/>
      <c r="P263" s="4"/>
      <c r="Q263" s="4"/>
      <c r="R263" s="4"/>
    </row>
    <row r="264" spans="1:18" ht="14.4">
      <c r="A264" s="9" t="s">
        <v>1259</v>
      </c>
      <c r="B264" s="9" t="s">
        <v>1041</v>
      </c>
      <c r="C264" s="9" t="s">
        <v>19</v>
      </c>
      <c r="D264" s="9" t="s">
        <v>90</v>
      </c>
      <c r="E264" s="10" t="s">
        <v>406</v>
      </c>
      <c r="F264" s="9" t="s">
        <v>46</v>
      </c>
      <c r="G264" s="9" t="s">
        <v>47</v>
      </c>
      <c r="H264" s="9">
        <v>76724</v>
      </c>
      <c r="I264" s="9">
        <v>187</v>
      </c>
      <c r="J264" s="9">
        <v>43209</v>
      </c>
      <c r="K264" s="9">
        <v>69530</v>
      </c>
      <c r="L264" s="9">
        <v>9</v>
      </c>
      <c r="M264" s="9">
        <v>1493.2049999999999</v>
      </c>
      <c r="N264" s="4"/>
      <c r="O264" s="4"/>
      <c r="P264" s="4"/>
      <c r="Q264" s="4"/>
      <c r="R264" s="4"/>
    </row>
    <row r="265" spans="1:18" ht="14.4">
      <c r="A265" s="9" t="s">
        <v>1260</v>
      </c>
      <c r="B265" s="9" t="s">
        <v>1043</v>
      </c>
      <c r="C265" s="9" t="s">
        <v>13</v>
      </c>
      <c r="D265" s="9" t="s">
        <v>73</v>
      </c>
      <c r="E265" s="10" t="s">
        <v>406</v>
      </c>
      <c r="F265" s="9" t="s">
        <v>227</v>
      </c>
      <c r="G265" s="9" t="s">
        <v>23</v>
      </c>
      <c r="H265" s="9">
        <v>34959</v>
      </c>
      <c r="I265" s="9">
        <v>122</v>
      </c>
      <c r="J265" s="9">
        <v>17511</v>
      </c>
      <c r="K265" s="9">
        <v>31974</v>
      </c>
      <c r="L265" s="9">
        <v>5</v>
      </c>
      <c r="M265" s="9">
        <v>1477.4929999999999</v>
      </c>
      <c r="N265" s="4"/>
      <c r="O265" s="4"/>
      <c r="P265" s="4"/>
      <c r="Q265" s="4"/>
      <c r="R265" s="4"/>
    </row>
    <row r="266" spans="1:18" ht="14.4">
      <c r="A266" s="9" t="s">
        <v>417</v>
      </c>
      <c r="B266" s="9" t="s">
        <v>1041</v>
      </c>
      <c r="C266" s="9" t="s">
        <v>38</v>
      </c>
      <c r="D266" s="9" t="s">
        <v>35</v>
      </c>
      <c r="E266" s="10" t="s">
        <v>418</v>
      </c>
      <c r="F266" s="9" t="s">
        <v>16</v>
      </c>
      <c r="G266" s="9" t="s">
        <v>23</v>
      </c>
      <c r="H266" s="9">
        <v>9273</v>
      </c>
      <c r="I266" s="9">
        <v>70</v>
      </c>
      <c r="J266" s="9">
        <v>4648</v>
      </c>
      <c r="K266" s="9">
        <v>8751</v>
      </c>
      <c r="L266" s="9">
        <v>5</v>
      </c>
      <c r="M266" s="9">
        <v>4986.5190000000002</v>
      </c>
      <c r="N266" s="4"/>
      <c r="O266" s="4"/>
      <c r="P266" s="4"/>
      <c r="Q266" s="4"/>
      <c r="R266" s="4"/>
    </row>
    <row r="267" spans="1:18" ht="14.4">
      <c r="A267" s="9" t="s">
        <v>1261</v>
      </c>
      <c r="B267" s="9" t="s">
        <v>1041</v>
      </c>
      <c r="C267" s="9" t="s">
        <v>19</v>
      </c>
      <c r="D267" s="9" t="s">
        <v>32</v>
      </c>
      <c r="E267" s="10" t="s">
        <v>420</v>
      </c>
      <c r="F267" s="9" t="s">
        <v>27</v>
      </c>
      <c r="G267" s="9" t="s">
        <v>23</v>
      </c>
      <c r="H267" s="9">
        <v>11681</v>
      </c>
      <c r="I267" s="9">
        <v>88</v>
      </c>
      <c r="J267" s="9">
        <v>4713</v>
      </c>
      <c r="K267" s="9">
        <v>8230</v>
      </c>
      <c r="L267" s="9">
        <v>4</v>
      </c>
      <c r="M267" s="9">
        <v>5216.6490000000003</v>
      </c>
      <c r="N267" s="4"/>
      <c r="O267" s="4"/>
      <c r="P267" s="4"/>
      <c r="Q267" s="4"/>
      <c r="R267" s="4"/>
    </row>
    <row r="268" spans="1:18" ht="14.4">
      <c r="A268" s="9" t="s">
        <v>1262</v>
      </c>
      <c r="B268" s="9" t="s">
        <v>1041</v>
      </c>
      <c r="C268" s="9" t="s">
        <v>29</v>
      </c>
      <c r="D268" s="9" t="s">
        <v>73</v>
      </c>
      <c r="E268" s="10" t="s">
        <v>422</v>
      </c>
      <c r="F268" s="9" t="s">
        <v>16</v>
      </c>
      <c r="G268" s="9" t="s">
        <v>23</v>
      </c>
      <c r="H268" s="9">
        <v>17770</v>
      </c>
      <c r="I268" s="9">
        <v>70</v>
      </c>
      <c r="J268" s="9">
        <v>12771</v>
      </c>
      <c r="K268" s="9">
        <v>16749</v>
      </c>
      <c r="L268" s="9">
        <v>9</v>
      </c>
      <c r="M268" s="9">
        <v>5195.2349999999997</v>
      </c>
      <c r="N268" s="4"/>
      <c r="O268" s="4"/>
      <c r="P268" s="4"/>
      <c r="Q268" s="4"/>
      <c r="R268" s="4"/>
    </row>
    <row r="269" spans="1:18" ht="14.4">
      <c r="A269" s="9" t="s">
        <v>1263</v>
      </c>
      <c r="B269" s="9" t="s">
        <v>1041</v>
      </c>
      <c r="C269" s="9" t="s">
        <v>38</v>
      </c>
      <c r="D269" s="9" t="s">
        <v>32</v>
      </c>
      <c r="E269" s="10" t="s">
        <v>422</v>
      </c>
      <c r="F269" s="9" t="s">
        <v>16</v>
      </c>
      <c r="G269" s="9" t="s">
        <v>47</v>
      </c>
      <c r="H269" s="9">
        <v>16202</v>
      </c>
      <c r="I269" s="9">
        <v>80</v>
      </c>
      <c r="J269" s="9">
        <v>11786</v>
      </c>
      <c r="K269" s="9">
        <v>15365</v>
      </c>
      <c r="L269" s="9">
        <v>2</v>
      </c>
      <c r="M269" s="9">
        <v>1570.3430000000001</v>
      </c>
      <c r="N269" s="4"/>
      <c r="O269" s="4"/>
      <c r="P269" s="4"/>
      <c r="Q269" s="4"/>
      <c r="R269" s="4"/>
    </row>
    <row r="270" spans="1:18" ht="14.4">
      <c r="A270" s="9" t="s">
        <v>1264</v>
      </c>
      <c r="B270" s="9" t="s">
        <v>1043</v>
      </c>
      <c r="C270" s="9" t="s">
        <v>29</v>
      </c>
      <c r="D270" s="9" t="s">
        <v>14</v>
      </c>
      <c r="E270" s="10" t="s">
        <v>425</v>
      </c>
      <c r="F270" s="9" t="s">
        <v>27</v>
      </c>
      <c r="G270" s="9" t="s">
        <v>23</v>
      </c>
      <c r="H270" s="9">
        <v>13779</v>
      </c>
      <c r="I270" s="9">
        <v>96</v>
      </c>
      <c r="J270" s="9">
        <v>3482</v>
      </c>
      <c r="K270" s="9">
        <v>12487</v>
      </c>
      <c r="L270" s="9">
        <v>4</v>
      </c>
      <c r="M270" s="9">
        <v>1530.0419999999999</v>
      </c>
      <c r="N270" s="4"/>
      <c r="O270" s="4"/>
      <c r="P270" s="4"/>
      <c r="Q270" s="4"/>
      <c r="R270" s="4"/>
    </row>
    <row r="271" spans="1:18" ht="14.4">
      <c r="A271" s="9" t="s">
        <v>1265</v>
      </c>
      <c r="B271" s="9" t="s">
        <v>1041</v>
      </c>
      <c r="C271" s="9" t="s">
        <v>13</v>
      </c>
      <c r="D271" s="9" t="s">
        <v>39</v>
      </c>
      <c r="E271" s="10" t="s">
        <v>427</v>
      </c>
      <c r="F271" s="9" t="s">
        <v>16</v>
      </c>
      <c r="G271" s="9" t="s">
        <v>23</v>
      </c>
      <c r="H271" s="9">
        <v>13183</v>
      </c>
      <c r="I271" s="9">
        <v>100</v>
      </c>
      <c r="J271" s="9">
        <v>4337</v>
      </c>
      <c r="K271" s="9">
        <v>10596</v>
      </c>
      <c r="L271" s="9">
        <v>1</v>
      </c>
      <c r="M271" s="9">
        <v>2430.2440000000001</v>
      </c>
      <c r="N271" s="4"/>
      <c r="O271" s="4"/>
      <c r="P271" s="4"/>
      <c r="Q271" s="4"/>
      <c r="R271" s="4"/>
    </row>
    <row r="272" spans="1:18" ht="14.4">
      <c r="A272" s="9" t="s">
        <v>1266</v>
      </c>
      <c r="B272" s="9" t="s">
        <v>1043</v>
      </c>
      <c r="C272" s="9" t="s">
        <v>38</v>
      </c>
      <c r="D272" s="9" t="s">
        <v>429</v>
      </c>
      <c r="E272" s="10" t="s">
        <v>430</v>
      </c>
      <c r="F272" s="9" t="s">
        <v>16</v>
      </c>
      <c r="G272" s="9" t="s">
        <v>23</v>
      </c>
      <c r="H272" s="9">
        <v>109709</v>
      </c>
      <c r="I272" s="9">
        <v>278</v>
      </c>
      <c r="J272" s="9">
        <v>3064</v>
      </c>
      <c r="K272" s="9">
        <v>15428</v>
      </c>
      <c r="L272" s="9">
        <v>20</v>
      </c>
      <c r="M272" s="9">
        <v>5409.0839999999998</v>
      </c>
      <c r="N272" s="4"/>
      <c r="O272" s="4"/>
      <c r="P272" s="4"/>
      <c r="Q272" s="4"/>
      <c r="R272" s="4"/>
    </row>
    <row r="273" spans="1:18" ht="14.4">
      <c r="A273" s="9" t="s">
        <v>431</v>
      </c>
      <c r="B273" s="9" t="s">
        <v>1041</v>
      </c>
      <c r="C273" s="9" t="s">
        <v>13</v>
      </c>
      <c r="D273" s="9" t="s">
        <v>14</v>
      </c>
      <c r="E273" s="10" t="s">
        <v>430</v>
      </c>
      <c r="F273" s="9" t="s">
        <v>27</v>
      </c>
      <c r="G273" s="9" t="s">
        <v>17</v>
      </c>
      <c r="H273" s="9">
        <v>120902</v>
      </c>
      <c r="I273" s="9">
        <v>333</v>
      </c>
      <c r="J273" s="9">
        <v>9964</v>
      </c>
      <c r="K273" s="9">
        <v>70015</v>
      </c>
      <c r="L273" s="9">
        <v>15</v>
      </c>
      <c r="M273" s="9">
        <v>4669.0140000000001</v>
      </c>
      <c r="N273" s="4"/>
      <c r="O273" s="4"/>
      <c r="P273" s="4"/>
      <c r="Q273" s="4"/>
      <c r="R273" s="4"/>
    </row>
    <row r="274" spans="1:18" ht="14.4">
      <c r="A274" s="9" t="s">
        <v>432</v>
      </c>
      <c r="B274" s="9" t="s">
        <v>1043</v>
      </c>
      <c r="C274" s="9" t="s">
        <v>38</v>
      </c>
      <c r="D274" s="9" t="s">
        <v>73</v>
      </c>
      <c r="E274" s="10" t="s">
        <v>430</v>
      </c>
      <c r="F274" s="9" t="s">
        <v>27</v>
      </c>
      <c r="G274" s="9" t="s">
        <v>23</v>
      </c>
      <c r="H274" s="9">
        <v>45397</v>
      </c>
      <c r="I274" s="9">
        <v>114</v>
      </c>
      <c r="J274" s="9">
        <v>716</v>
      </c>
      <c r="K274" s="9">
        <v>6867</v>
      </c>
      <c r="L274" s="9">
        <v>15</v>
      </c>
      <c r="M274" s="9">
        <v>4582.4530000000004</v>
      </c>
      <c r="N274" s="4"/>
      <c r="O274" s="4"/>
      <c r="P274" s="4"/>
      <c r="Q274" s="4"/>
      <c r="R274" s="4"/>
    </row>
    <row r="275" spans="1:18" ht="14.4">
      <c r="A275" s="9" t="s">
        <v>1267</v>
      </c>
      <c r="B275" s="9" t="s">
        <v>1043</v>
      </c>
      <c r="C275" s="9" t="s">
        <v>13</v>
      </c>
      <c r="D275" s="9" t="s">
        <v>79</v>
      </c>
      <c r="E275" s="10" t="s">
        <v>430</v>
      </c>
      <c r="F275" s="9" t="s">
        <v>123</v>
      </c>
      <c r="G275" s="9" t="s">
        <v>23</v>
      </c>
      <c r="H275" s="9">
        <v>13293</v>
      </c>
      <c r="I275" s="9">
        <v>74</v>
      </c>
      <c r="J275" s="9">
        <v>9054</v>
      </c>
      <c r="K275" s="9">
        <v>12676</v>
      </c>
      <c r="L275" s="9">
        <v>5</v>
      </c>
      <c r="M275" s="9">
        <v>2901.21</v>
      </c>
      <c r="N275" s="4"/>
      <c r="O275" s="4"/>
      <c r="P275" s="4"/>
      <c r="Q275" s="4"/>
      <c r="R275" s="4"/>
    </row>
    <row r="276" spans="1:18" ht="14.4">
      <c r="A276" s="9" t="s">
        <v>1268</v>
      </c>
      <c r="B276" s="9" t="s">
        <v>1041</v>
      </c>
      <c r="C276" s="9" t="s">
        <v>38</v>
      </c>
      <c r="D276" s="9" t="s">
        <v>14</v>
      </c>
      <c r="E276" s="10" t="s">
        <v>435</v>
      </c>
      <c r="F276" s="9" t="s">
        <v>27</v>
      </c>
      <c r="G276" s="9" t="s">
        <v>17</v>
      </c>
      <c r="H276" s="9">
        <v>12001</v>
      </c>
      <c r="I276" s="9">
        <v>40</v>
      </c>
      <c r="J276" s="9">
        <v>7173</v>
      </c>
      <c r="K276" s="9">
        <v>11432</v>
      </c>
      <c r="L276" s="9">
        <v>2</v>
      </c>
      <c r="M276" s="9">
        <v>1659.933</v>
      </c>
      <c r="N276" s="4"/>
      <c r="O276" s="4"/>
      <c r="P276" s="4"/>
      <c r="Q276" s="4"/>
      <c r="R276" s="4"/>
    </row>
    <row r="277" spans="1:18" ht="14.4">
      <c r="A277" s="9" t="s">
        <v>1269</v>
      </c>
      <c r="B277" s="9" t="s">
        <v>1060</v>
      </c>
      <c r="C277" s="9" t="s">
        <v>29</v>
      </c>
      <c r="D277" s="9" t="s">
        <v>14</v>
      </c>
      <c r="E277" s="10" t="s">
        <v>437</v>
      </c>
      <c r="F277" s="9" t="s">
        <v>16</v>
      </c>
      <c r="G277" s="9" t="s">
        <v>23</v>
      </c>
      <c r="H277" s="9">
        <v>20537</v>
      </c>
      <c r="I277" s="9">
        <v>84</v>
      </c>
      <c r="J277" s="9">
        <v>15587</v>
      </c>
      <c r="K277" s="9">
        <v>19288</v>
      </c>
      <c r="L277" s="9">
        <v>10</v>
      </c>
      <c r="M277" s="9">
        <v>1609.8810000000001</v>
      </c>
      <c r="N277" s="4"/>
      <c r="O277" s="4"/>
      <c r="P277" s="4"/>
      <c r="Q277" s="4"/>
      <c r="R277" s="4"/>
    </row>
    <row r="278" spans="1:18" ht="14.4">
      <c r="A278" s="9" t="s">
        <v>1270</v>
      </c>
      <c r="B278" s="9" t="s">
        <v>1041</v>
      </c>
      <c r="C278" s="9" t="s">
        <v>29</v>
      </c>
      <c r="D278" s="9" t="s">
        <v>300</v>
      </c>
      <c r="E278" s="10" t="s">
        <v>439</v>
      </c>
      <c r="F278" s="9" t="s">
        <v>16</v>
      </c>
      <c r="G278" s="9" t="s">
        <v>23</v>
      </c>
      <c r="H278" s="9">
        <v>8730</v>
      </c>
      <c r="I278" s="9">
        <v>22</v>
      </c>
      <c r="J278" s="9">
        <v>3725</v>
      </c>
      <c r="K278" s="9">
        <v>7413</v>
      </c>
      <c r="L278" s="9">
        <v>3</v>
      </c>
      <c r="M278" s="9">
        <v>3268.0070000000001</v>
      </c>
      <c r="N278" s="4"/>
      <c r="O278" s="4"/>
      <c r="P278" s="4"/>
      <c r="Q278" s="4"/>
      <c r="R278" s="4"/>
    </row>
    <row r="279" spans="1:18" ht="14.4">
      <c r="A279" s="9" t="s">
        <v>440</v>
      </c>
      <c r="B279" s="9" t="s">
        <v>1043</v>
      </c>
      <c r="C279" s="9" t="s">
        <v>29</v>
      </c>
      <c r="D279" s="9" t="s">
        <v>90</v>
      </c>
      <c r="E279" s="10" t="s">
        <v>441</v>
      </c>
      <c r="F279" s="9" t="s">
        <v>16</v>
      </c>
      <c r="G279" s="9" t="s">
        <v>23</v>
      </c>
      <c r="H279" s="9">
        <v>26820</v>
      </c>
      <c r="I279" s="9">
        <v>80</v>
      </c>
      <c r="J279" s="9">
        <v>13553</v>
      </c>
      <c r="K279" s="9">
        <v>21192</v>
      </c>
      <c r="L279" s="9">
        <v>12</v>
      </c>
      <c r="M279" s="9">
        <v>6745.1030000000001</v>
      </c>
      <c r="N279" s="4"/>
      <c r="O279" s="4"/>
      <c r="P279" s="4"/>
      <c r="Q279" s="4"/>
      <c r="R279" s="4"/>
    </row>
    <row r="280" spans="1:18" ht="14.4">
      <c r="A280" s="9" t="s">
        <v>442</v>
      </c>
      <c r="B280" s="9" t="s">
        <v>1041</v>
      </c>
      <c r="C280" s="9" t="s">
        <v>38</v>
      </c>
      <c r="D280" s="9" t="s">
        <v>14</v>
      </c>
      <c r="E280" s="10" t="s">
        <v>443</v>
      </c>
      <c r="F280" s="9" t="s">
        <v>163</v>
      </c>
      <c r="G280" s="9" t="s">
        <v>23</v>
      </c>
      <c r="H280" s="9">
        <v>9149</v>
      </c>
      <c r="I280" s="9">
        <v>40</v>
      </c>
      <c r="J280" s="9">
        <v>4568</v>
      </c>
      <c r="K280" s="9">
        <v>8648</v>
      </c>
      <c r="L280" s="9">
        <v>4</v>
      </c>
      <c r="M280" s="9">
        <v>1758.098</v>
      </c>
      <c r="N280" s="4"/>
      <c r="O280" s="4"/>
      <c r="P280" s="4"/>
      <c r="Q280" s="4"/>
      <c r="R280" s="4"/>
    </row>
    <row r="281" spans="1:18" ht="14.4">
      <c r="A281" s="9" t="s">
        <v>1271</v>
      </c>
      <c r="B281" s="9" t="s">
        <v>1043</v>
      </c>
      <c r="C281" s="9" t="s">
        <v>38</v>
      </c>
      <c r="D281" s="9" t="s">
        <v>73</v>
      </c>
      <c r="E281" s="10" t="s">
        <v>445</v>
      </c>
      <c r="F281" s="9" t="s">
        <v>177</v>
      </c>
      <c r="G281" s="9" t="s">
        <v>23</v>
      </c>
      <c r="H281" s="9">
        <v>13655</v>
      </c>
      <c r="I281" s="9">
        <v>66</v>
      </c>
      <c r="J281" s="9">
        <v>9519</v>
      </c>
      <c r="K281" s="9">
        <v>13041</v>
      </c>
      <c r="L281" s="9">
        <v>3</v>
      </c>
      <c r="M281" s="9">
        <v>1475.2449999999999</v>
      </c>
      <c r="N281" s="4"/>
      <c r="O281" s="4"/>
      <c r="P281" s="4"/>
      <c r="Q281" s="4"/>
      <c r="R281" s="4"/>
    </row>
    <row r="282" spans="1:18" ht="14.4">
      <c r="A282" s="9" t="s">
        <v>446</v>
      </c>
      <c r="B282" s="9" t="s">
        <v>1060</v>
      </c>
      <c r="C282" s="9" t="s">
        <v>29</v>
      </c>
      <c r="D282" s="9" t="s">
        <v>73</v>
      </c>
      <c r="E282" s="10" t="s">
        <v>447</v>
      </c>
      <c r="F282" s="9" t="s">
        <v>16</v>
      </c>
      <c r="G282" s="9" t="s">
        <v>23</v>
      </c>
      <c r="H282" s="9">
        <v>17518</v>
      </c>
      <c r="I282" s="9">
        <v>60</v>
      </c>
      <c r="J282" s="9">
        <v>11513</v>
      </c>
      <c r="K282" s="9">
        <v>16192</v>
      </c>
      <c r="L282" s="9">
        <v>12</v>
      </c>
      <c r="M282" s="9">
        <v>6765</v>
      </c>
      <c r="N282" s="4"/>
      <c r="O282" s="4"/>
      <c r="P282" s="4"/>
      <c r="Q282" s="4"/>
      <c r="R282" s="4"/>
    </row>
    <row r="283" spans="1:18" ht="14.4">
      <c r="A283" s="9" t="s">
        <v>1272</v>
      </c>
      <c r="B283" s="9" t="s">
        <v>1043</v>
      </c>
      <c r="C283" s="9" t="s">
        <v>13</v>
      </c>
      <c r="D283" s="9" t="s">
        <v>50</v>
      </c>
      <c r="E283" s="10" t="s">
        <v>447</v>
      </c>
      <c r="F283" s="9" t="s">
        <v>16</v>
      </c>
      <c r="G283" s="9" t="s">
        <v>23</v>
      </c>
      <c r="H283" s="9">
        <v>16580</v>
      </c>
      <c r="I283" s="9">
        <v>84</v>
      </c>
      <c r="J283" s="9">
        <v>11928</v>
      </c>
      <c r="K283" s="9">
        <v>14527</v>
      </c>
      <c r="L283" s="9">
        <v>6</v>
      </c>
      <c r="M283" s="9">
        <v>1965.739</v>
      </c>
      <c r="N283" s="4"/>
      <c r="O283" s="4"/>
      <c r="P283" s="4"/>
      <c r="Q283" s="4"/>
      <c r="R283" s="4"/>
    </row>
    <row r="284" spans="1:18" ht="14.4">
      <c r="A284" s="9" t="s">
        <v>1273</v>
      </c>
      <c r="B284" s="9" t="s">
        <v>1043</v>
      </c>
      <c r="C284" s="9" t="s">
        <v>19</v>
      </c>
      <c r="D284" s="9" t="s">
        <v>50</v>
      </c>
      <c r="E284" s="10" t="s">
        <v>450</v>
      </c>
      <c r="F284" s="9" t="s">
        <v>27</v>
      </c>
      <c r="G284" s="9" t="s">
        <v>23</v>
      </c>
      <c r="H284" s="9">
        <v>14379</v>
      </c>
      <c r="I284" s="9">
        <v>30</v>
      </c>
      <c r="J284" s="9">
        <v>6272</v>
      </c>
      <c r="K284" s="9">
        <v>11886</v>
      </c>
      <c r="L284" s="9">
        <v>18</v>
      </c>
      <c r="M284" s="9">
        <v>1973.5619999999999</v>
      </c>
      <c r="N284" s="4"/>
      <c r="O284" s="4"/>
      <c r="P284" s="4"/>
      <c r="Q284" s="4"/>
      <c r="R284" s="4"/>
    </row>
    <row r="285" spans="1:18" ht="14.4">
      <c r="A285" s="9" t="s">
        <v>1274</v>
      </c>
      <c r="B285" s="9" t="s">
        <v>1043</v>
      </c>
      <c r="C285" s="9" t="s">
        <v>13</v>
      </c>
      <c r="D285" s="9" t="s">
        <v>39</v>
      </c>
      <c r="E285" s="10" t="s">
        <v>452</v>
      </c>
      <c r="F285" s="9" t="s">
        <v>16</v>
      </c>
      <c r="G285" s="9" t="s">
        <v>23</v>
      </c>
      <c r="H285" s="9">
        <v>138904</v>
      </c>
      <c r="I285" s="9">
        <v>399</v>
      </c>
      <c r="J285" s="9">
        <v>98952</v>
      </c>
      <c r="K285" s="9">
        <v>120688</v>
      </c>
      <c r="L285" s="9">
        <v>25</v>
      </c>
      <c r="M285" s="9">
        <v>5038.6450000000004</v>
      </c>
      <c r="N285" s="4"/>
      <c r="O285" s="4"/>
      <c r="P285" s="4"/>
      <c r="Q285" s="4"/>
      <c r="R285" s="4"/>
    </row>
    <row r="286" spans="1:18" ht="14.4">
      <c r="A286" s="9" t="s">
        <v>1275</v>
      </c>
      <c r="B286" s="9" t="s">
        <v>1041</v>
      </c>
      <c r="C286" s="9" t="s">
        <v>19</v>
      </c>
      <c r="D286" s="9" t="s">
        <v>73</v>
      </c>
      <c r="E286" s="10" t="s">
        <v>454</v>
      </c>
      <c r="F286" s="9" t="s">
        <v>27</v>
      </c>
      <c r="G286" s="9" t="s">
        <v>47</v>
      </c>
      <c r="H286" s="9">
        <v>99205</v>
      </c>
      <c r="I286" s="9">
        <v>230</v>
      </c>
      <c r="J286" s="9">
        <v>49240</v>
      </c>
      <c r="K286" s="9">
        <v>72687</v>
      </c>
      <c r="L286" s="9">
        <v>21</v>
      </c>
      <c r="M286" s="9">
        <v>6185.0020000000004</v>
      </c>
      <c r="N286" s="4"/>
      <c r="O286" s="4"/>
      <c r="P286" s="4"/>
      <c r="Q286" s="4"/>
      <c r="R286" s="4"/>
    </row>
    <row r="287" spans="1:18" ht="14.4">
      <c r="A287" s="9" t="s">
        <v>1276</v>
      </c>
      <c r="B287" s="9" t="s">
        <v>1041</v>
      </c>
      <c r="C287" s="9" t="s">
        <v>38</v>
      </c>
      <c r="D287" s="9" t="s">
        <v>25</v>
      </c>
      <c r="E287" s="10" t="s">
        <v>456</v>
      </c>
      <c r="F287" s="9" t="s">
        <v>16</v>
      </c>
      <c r="G287" s="9" t="s">
        <v>47</v>
      </c>
      <c r="H287" s="9">
        <v>27473</v>
      </c>
      <c r="I287" s="9">
        <v>69</v>
      </c>
      <c r="J287" s="9">
        <v>11306</v>
      </c>
      <c r="K287" s="9">
        <v>20625</v>
      </c>
      <c r="L287" s="9">
        <v>2</v>
      </c>
      <c r="M287" s="9">
        <v>2922.2860000000001</v>
      </c>
      <c r="N287" s="4"/>
      <c r="O287" s="4"/>
      <c r="P287" s="4"/>
      <c r="Q287" s="4"/>
      <c r="R287" s="4"/>
    </row>
    <row r="288" spans="1:18" ht="14.4">
      <c r="A288" s="9" t="s">
        <v>1277</v>
      </c>
      <c r="B288" s="9" t="s">
        <v>1041</v>
      </c>
      <c r="C288" s="9" t="s">
        <v>13</v>
      </c>
      <c r="D288" s="9" t="s">
        <v>73</v>
      </c>
      <c r="E288" s="10" t="s">
        <v>458</v>
      </c>
      <c r="F288" s="9" t="s">
        <v>27</v>
      </c>
      <c r="G288" s="9" t="s">
        <v>23</v>
      </c>
      <c r="H288" s="9">
        <v>7356</v>
      </c>
      <c r="I288" s="9">
        <v>10</v>
      </c>
      <c r="J288" s="9">
        <v>1588</v>
      </c>
      <c r="K288" s="9">
        <v>7088</v>
      </c>
      <c r="L288" s="9">
        <v>1</v>
      </c>
      <c r="M288" s="9">
        <v>1730.374</v>
      </c>
      <c r="N288" s="4"/>
      <c r="O288" s="4"/>
      <c r="P288" s="4"/>
      <c r="Q288" s="4"/>
      <c r="R288" s="4"/>
    </row>
    <row r="289" spans="1:18" ht="14.4">
      <c r="A289" s="9" t="s">
        <v>459</v>
      </c>
      <c r="B289" s="9" t="s">
        <v>1043</v>
      </c>
      <c r="C289" s="9" t="s">
        <v>38</v>
      </c>
      <c r="D289" s="9" t="s">
        <v>20</v>
      </c>
      <c r="E289" s="10" t="s">
        <v>460</v>
      </c>
      <c r="F289" s="9" t="s">
        <v>16</v>
      </c>
      <c r="G289" s="9" t="s">
        <v>23</v>
      </c>
      <c r="H289" s="9">
        <v>9261</v>
      </c>
      <c r="I289" s="9">
        <v>66</v>
      </c>
      <c r="J289" s="9">
        <v>3852</v>
      </c>
      <c r="K289" s="9">
        <v>8526</v>
      </c>
      <c r="L289" s="9">
        <v>9</v>
      </c>
      <c r="M289" s="9">
        <v>6511.03</v>
      </c>
      <c r="N289" s="4"/>
      <c r="O289" s="4"/>
      <c r="P289" s="4"/>
      <c r="Q289" s="4"/>
      <c r="R289" s="4"/>
    </row>
    <row r="290" spans="1:18" ht="14.4">
      <c r="A290" s="9" t="s">
        <v>1278</v>
      </c>
      <c r="B290" s="9" t="s">
        <v>1043</v>
      </c>
      <c r="C290" s="9" t="s">
        <v>13</v>
      </c>
      <c r="D290" s="9" t="s">
        <v>126</v>
      </c>
      <c r="E290" s="10" t="s">
        <v>460</v>
      </c>
      <c r="F290" s="9" t="s">
        <v>22</v>
      </c>
      <c r="G290" s="9" t="s">
        <v>23</v>
      </c>
      <c r="H290" s="9">
        <v>19344</v>
      </c>
      <c r="I290" s="9">
        <v>68</v>
      </c>
      <c r="J290" s="9">
        <v>2353</v>
      </c>
      <c r="K290" s="9">
        <v>18261</v>
      </c>
      <c r="L290" s="9">
        <v>10</v>
      </c>
      <c r="M290" s="9">
        <v>1500.722</v>
      </c>
      <c r="N290" s="4"/>
      <c r="O290" s="4"/>
      <c r="P290" s="4"/>
      <c r="Q290" s="4"/>
      <c r="R290" s="4"/>
    </row>
    <row r="291" spans="1:18" ht="14.4">
      <c r="A291" s="9" t="s">
        <v>1279</v>
      </c>
      <c r="B291" s="9" t="s">
        <v>1041</v>
      </c>
      <c r="C291" s="9" t="s">
        <v>38</v>
      </c>
      <c r="D291" s="9" t="s">
        <v>50</v>
      </c>
      <c r="E291" s="10" t="s">
        <v>463</v>
      </c>
      <c r="F291" s="9" t="s">
        <v>16</v>
      </c>
      <c r="G291" s="9" t="s">
        <v>23</v>
      </c>
      <c r="H291" s="9">
        <v>11672</v>
      </c>
      <c r="I291" s="9">
        <v>84</v>
      </c>
      <c r="J291" s="9">
        <v>7619</v>
      </c>
      <c r="K291" s="9">
        <v>9999</v>
      </c>
      <c r="L291" s="9">
        <v>7</v>
      </c>
      <c r="M291" s="9">
        <v>5284.277</v>
      </c>
      <c r="N291" s="4"/>
      <c r="O291" s="4"/>
      <c r="P291" s="4"/>
      <c r="Q291" s="4"/>
      <c r="R291" s="4"/>
    </row>
    <row r="292" spans="1:18" ht="14.4">
      <c r="A292" s="9" t="s">
        <v>1280</v>
      </c>
      <c r="B292" s="9" t="s">
        <v>1041</v>
      </c>
      <c r="C292" s="9" t="s">
        <v>38</v>
      </c>
      <c r="D292" s="9" t="s">
        <v>14</v>
      </c>
      <c r="E292" s="10" t="s">
        <v>465</v>
      </c>
      <c r="F292" s="9" t="s">
        <v>123</v>
      </c>
      <c r="G292" s="9" t="s">
        <v>23</v>
      </c>
      <c r="H292" s="9">
        <v>8273</v>
      </c>
      <c r="I292" s="9">
        <v>24</v>
      </c>
      <c r="J292" s="9">
        <v>1929</v>
      </c>
      <c r="K292" s="9">
        <v>7441</v>
      </c>
      <c r="L292" s="9">
        <v>3</v>
      </c>
      <c r="M292" s="9">
        <v>4689.5209999999997</v>
      </c>
      <c r="N292" s="4"/>
      <c r="O292" s="4"/>
      <c r="P292" s="4"/>
      <c r="Q292" s="4"/>
      <c r="R292" s="4"/>
    </row>
    <row r="293" spans="1:18" ht="14.4">
      <c r="A293" s="9" t="s">
        <v>1281</v>
      </c>
      <c r="B293" s="9" t="s">
        <v>1041</v>
      </c>
      <c r="C293" s="9" t="s">
        <v>13</v>
      </c>
      <c r="D293" s="9" t="s">
        <v>467</v>
      </c>
      <c r="E293" s="10" t="s">
        <v>465</v>
      </c>
      <c r="F293" s="9" t="s">
        <v>46</v>
      </c>
      <c r="G293" s="9" t="s">
        <v>23</v>
      </c>
      <c r="H293" s="9">
        <v>13833</v>
      </c>
      <c r="I293" s="9">
        <v>84</v>
      </c>
      <c r="J293" s="9">
        <v>7693</v>
      </c>
      <c r="K293" s="9">
        <v>13237</v>
      </c>
      <c r="L293" s="9">
        <v>6</v>
      </c>
      <c r="M293" s="9">
        <v>1526.787</v>
      </c>
      <c r="N293" s="4"/>
      <c r="O293" s="4"/>
      <c r="P293" s="4"/>
      <c r="Q293" s="4"/>
      <c r="R293" s="4"/>
    </row>
    <row r="294" spans="1:18" ht="14.4">
      <c r="A294" s="9" t="s">
        <v>1282</v>
      </c>
      <c r="B294" s="9" t="s">
        <v>1043</v>
      </c>
      <c r="C294" s="9" t="s">
        <v>19</v>
      </c>
      <c r="D294" s="9" t="s">
        <v>352</v>
      </c>
      <c r="E294" s="10" t="s">
        <v>465</v>
      </c>
      <c r="F294" s="9" t="s">
        <v>16</v>
      </c>
      <c r="G294" s="9" t="s">
        <v>23</v>
      </c>
      <c r="H294" s="9">
        <v>22180</v>
      </c>
      <c r="I294" s="9">
        <v>60</v>
      </c>
      <c r="J294" s="9">
        <v>4835</v>
      </c>
      <c r="K294" s="9">
        <v>19291</v>
      </c>
      <c r="L294" s="9">
        <v>9</v>
      </c>
      <c r="M294" s="9">
        <v>1441.6310000000001</v>
      </c>
      <c r="N294" s="4"/>
      <c r="O294" s="4"/>
      <c r="P294" s="4"/>
      <c r="Q294" s="4"/>
      <c r="R294" s="4"/>
    </row>
    <row r="295" spans="1:18" ht="14.4">
      <c r="A295" s="9" t="s">
        <v>1283</v>
      </c>
      <c r="B295" s="9" t="s">
        <v>1043</v>
      </c>
      <c r="C295" s="9" t="s">
        <v>13</v>
      </c>
      <c r="D295" s="9" t="s">
        <v>90</v>
      </c>
      <c r="E295" s="10" t="s">
        <v>470</v>
      </c>
      <c r="F295" s="9" t="s">
        <v>16</v>
      </c>
      <c r="G295" s="9" t="s">
        <v>23</v>
      </c>
      <c r="H295" s="9">
        <v>102905</v>
      </c>
      <c r="I295" s="9">
        <v>421</v>
      </c>
      <c r="J295" s="9">
        <v>45324</v>
      </c>
      <c r="K295" s="9">
        <v>99065</v>
      </c>
      <c r="L295" s="9">
        <v>1</v>
      </c>
      <c r="M295" s="9">
        <v>6407.5820000000003</v>
      </c>
      <c r="N295" s="4"/>
      <c r="O295" s="4"/>
      <c r="P295" s="4"/>
      <c r="Q295" s="4"/>
      <c r="R295" s="4"/>
    </row>
    <row r="296" spans="1:18" ht="14.4">
      <c r="A296" s="9" t="s">
        <v>1284</v>
      </c>
      <c r="B296" s="9" t="s">
        <v>1060</v>
      </c>
      <c r="C296" s="9" t="s">
        <v>19</v>
      </c>
      <c r="D296" s="9" t="s">
        <v>73</v>
      </c>
      <c r="E296" s="10" t="s">
        <v>470</v>
      </c>
      <c r="F296" s="9" t="s">
        <v>16</v>
      </c>
      <c r="G296" s="9" t="s">
        <v>23</v>
      </c>
      <c r="H296" s="9">
        <v>89744</v>
      </c>
      <c r="I296" s="9">
        <v>311</v>
      </c>
      <c r="J296" s="9">
        <v>48786</v>
      </c>
      <c r="K296" s="9">
        <v>85900</v>
      </c>
      <c r="L296" s="9">
        <v>3</v>
      </c>
      <c r="M296" s="9">
        <v>6369.8109999999997</v>
      </c>
      <c r="N296" s="4"/>
      <c r="O296" s="4"/>
      <c r="P296" s="4"/>
      <c r="Q296" s="4"/>
      <c r="R296" s="4"/>
    </row>
    <row r="297" spans="1:18" ht="14.4">
      <c r="A297" s="9" t="s">
        <v>1285</v>
      </c>
      <c r="B297" s="9" t="s">
        <v>1041</v>
      </c>
      <c r="C297" s="9" t="s">
        <v>19</v>
      </c>
      <c r="D297" s="9" t="s">
        <v>39</v>
      </c>
      <c r="E297" s="10" t="s">
        <v>470</v>
      </c>
      <c r="F297" s="9" t="s">
        <v>22</v>
      </c>
      <c r="G297" s="9" t="s">
        <v>23</v>
      </c>
      <c r="H297" s="9">
        <v>39705</v>
      </c>
      <c r="I297" s="9">
        <v>190</v>
      </c>
      <c r="J297" s="9">
        <v>12950</v>
      </c>
      <c r="K297" s="9">
        <v>38030</v>
      </c>
      <c r="L297" s="9">
        <v>3</v>
      </c>
      <c r="M297" s="9">
        <v>1476.42</v>
      </c>
      <c r="N297" s="4"/>
      <c r="O297" s="4"/>
      <c r="P297" s="4"/>
      <c r="Q297" s="4"/>
      <c r="R297" s="4"/>
    </row>
    <row r="298" spans="1:18" ht="14.4">
      <c r="A298" s="9" t="s">
        <v>1286</v>
      </c>
      <c r="B298" s="9" t="s">
        <v>1043</v>
      </c>
      <c r="C298" s="9" t="s">
        <v>19</v>
      </c>
      <c r="D298" s="9" t="s">
        <v>50</v>
      </c>
      <c r="E298" s="10" t="s">
        <v>474</v>
      </c>
      <c r="F298" s="9" t="s">
        <v>42</v>
      </c>
      <c r="G298" s="9" t="s">
        <v>23</v>
      </c>
      <c r="H298" s="9">
        <v>23941</v>
      </c>
      <c r="I298" s="9">
        <v>150</v>
      </c>
      <c r="J298" s="9">
        <v>13054</v>
      </c>
      <c r="K298" s="9">
        <v>22276</v>
      </c>
      <c r="L298" s="9">
        <v>6</v>
      </c>
      <c r="M298" s="9">
        <v>2856.165</v>
      </c>
      <c r="N298" s="4"/>
      <c r="O298" s="4"/>
      <c r="P298" s="4"/>
      <c r="Q298" s="4"/>
      <c r="R298" s="4"/>
    </row>
    <row r="299" spans="1:18" ht="14.4">
      <c r="A299" s="9" t="s">
        <v>475</v>
      </c>
      <c r="B299" s="9" t="s">
        <v>1043</v>
      </c>
      <c r="C299" s="9" t="s">
        <v>13</v>
      </c>
      <c r="D299" s="9" t="s">
        <v>32</v>
      </c>
      <c r="E299" s="10" t="s">
        <v>476</v>
      </c>
      <c r="F299" s="9" t="s">
        <v>16</v>
      </c>
      <c r="G299" s="9" t="s">
        <v>23</v>
      </c>
      <c r="H299" s="9">
        <v>42759</v>
      </c>
      <c r="I299" s="9">
        <v>177</v>
      </c>
      <c r="J299" s="9">
        <v>17744</v>
      </c>
      <c r="K299" s="9">
        <v>34812</v>
      </c>
      <c r="L299" s="9">
        <v>12</v>
      </c>
      <c r="M299" s="9">
        <v>6316.4880000000003</v>
      </c>
      <c r="N299" s="4"/>
      <c r="O299" s="4"/>
      <c r="P299" s="4"/>
      <c r="Q299" s="4"/>
      <c r="R299" s="4"/>
    </row>
    <row r="300" spans="1:18" ht="14.4">
      <c r="A300" s="9" t="s">
        <v>1287</v>
      </c>
      <c r="B300" s="9" t="s">
        <v>1043</v>
      </c>
      <c r="C300" s="9" t="s">
        <v>19</v>
      </c>
      <c r="D300" s="9" t="s">
        <v>32</v>
      </c>
      <c r="E300" s="10" t="s">
        <v>476</v>
      </c>
      <c r="F300" s="9" t="s">
        <v>123</v>
      </c>
      <c r="G300" s="9" t="s">
        <v>23</v>
      </c>
      <c r="H300" s="9">
        <v>115673</v>
      </c>
      <c r="I300" s="9">
        <v>410</v>
      </c>
      <c r="J300" s="9">
        <v>52475</v>
      </c>
      <c r="K300" s="9">
        <v>97166</v>
      </c>
      <c r="L300" s="9">
        <v>22</v>
      </c>
      <c r="M300" s="9">
        <v>5045.9380000000001</v>
      </c>
      <c r="N300" s="4"/>
      <c r="O300" s="4"/>
      <c r="P300" s="4"/>
      <c r="Q300" s="4"/>
      <c r="R300" s="4"/>
    </row>
    <row r="301" spans="1:18" ht="14.4">
      <c r="A301" s="9" t="s">
        <v>1288</v>
      </c>
      <c r="B301" s="9" t="s">
        <v>1041</v>
      </c>
      <c r="C301" s="9" t="s">
        <v>29</v>
      </c>
      <c r="D301" s="9" t="s">
        <v>25</v>
      </c>
      <c r="E301" s="10" t="s">
        <v>476</v>
      </c>
      <c r="F301" s="9" t="s">
        <v>42</v>
      </c>
      <c r="G301" s="9" t="s">
        <v>17</v>
      </c>
      <c r="H301" s="9">
        <v>81486</v>
      </c>
      <c r="I301" s="9">
        <v>193</v>
      </c>
      <c r="J301" s="9">
        <v>57653</v>
      </c>
      <c r="K301" s="9">
        <v>76803</v>
      </c>
      <c r="L301" s="9">
        <v>6</v>
      </c>
      <c r="M301" s="9">
        <v>1463.8430000000001</v>
      </c>
      <c r="N301" s="4"/>
      <c r="O301" s="4"/>
      <c r="P301" s="4"/>
      <c r="Q301" s="4"/>
      <c r="R301" s="4"/>
    </row>
    <row r="302" spans="1:18" ht="14.4">
      <c r="A302" s="9" t="s">
        <v>1289</v>
      </c>
      <c r="B302" s="9" t="s">
        <v>1041</v>
      </c>
      <c r="C302" s="9" t="s">
        <v>29</v>
      </c>
      <c r="D302" s="9" t="s">
        <v>50</v>
      </c>
      <c r="E302" s="10" t="s">
        <v>480</v>
      </c>
      <c r="F302" s="9" t="s">
        <v>46</v>
      </c>
      <c r="G302" s="9" t="s">
        <v>47</v>
      </c>
      <c r="H302" s="9">
        <v>31813</v>
      </c>
      <c r="I302" s="9">
        <v>84</v>
      </c>
      <c r="J302" s="9">
        <v>14149</v>
      </c>
      <c r="K302" s="9">
        <v>21281</v>
      </c>
      <c r="L302" s="9">
        <v>13</v>
      </c>
      <c r="M302" s="9">
        <v>2060.9940000000001</v>
      </c>
      <c r="N302" s="4"/>
      <c r="O302" s="4"/>
      <c r="P302" s="4"/>
      <c r="Q302" s="4"/>
      <c r="R302" s="4"/>
    </row>
    <row r="303" spans="1:18" ht="14.4">
      <c r="A303" s="9" t="s">
        <v>1290</v>
      </c>
      <c r="B303" s="9" t="s">
        <v>1043</v>
      </c>
      <c r="C303" s="9" t="s">
        <v>29</v>
      </c>
      <c r="D303" s="9" t="s">
        <v>79</v>
      </c>
      <c r="E303" s="10" t="s">
        <v>482</v>
      </c>
      <c r="F303" s="9" t="s">
        <v>16</v>
      </c>
      <c r="G303" s="9" t="s">
        <v>23</v>
      </c>
      <c r="H303" s="9">
        <v>7687</v>
      </c>
      <c r="I303" s="9">
        <v>10</v>
      </c>
      <c r="J303" s="9">
        <v>5311</v>
      </c>
      <c r="K303" s="9">
        <v>7266</v>
      </c>
      <c r="L303" s="9">
        <v>6</v>
      </c>
      <c r="M303" s="9">
        <v>6486.8540000000003</v>
      </c>
      <c r="N303" s="4"/>
      <c r="O303" s="4"/>
      <c r="P303" s="4"/>
      <c r="Q303" s="4"/>
      <c r="R303" s="4"/>
    </row>
    <row r="304" spans="1:18" ht="14.4">
      <c r="A304" s="9" t="s">
        <v>1291</v>
      </c>
      <c r="B304" s="9" t="s">
        <v>1041</v>
      </c>
      <c r="C304" s="9" t="s">
        <v>29</v>
      </c>
      <c r="D304" s="9" t="s">
        <v>20</v>
      </c>
      <c r="E304" s="10" t="s">
        <v>482</v>
      </c>
      <c r="F304" s="9" t="s">
        <v>27</v>
      </c>
      <c r="G304" s="9" t="s">
        <v>17</v>
      </c>
      <c r="H304" s="9">
        <v>17228</v>
      </c>
      <c r="I304" s="9">
        <v>30</v>
      </c>
      <c r="J304" s="9">
        <v>11116</v>
      </c>
      <c r="K304" s="9">
        <v>16044</v>
      </c>
      <c r="L304" s="9">
        <v>3</v>
      </c>
      <c r="M304" s="9">
        <v>1547.5129999999999</v>
      </c>
      <c r="N304" s="4"/>
      <c r="O304" s="4"/>
      <c r="P304" s="4"/>
      <c r="Q304" s="4"/>
      <c r="R304" s="4"/>
    </row>
    <row r="305" spans="1:18" ht="14.4">
      <c r="A305" s="9" t="s">
        <v>1292</v>
      </c>
      <c r="B305" s="9" t="s">
        <v>1043</v>
      </c>
      <c r="C305" s="9" t="s">
        <v>38</v>
      </c>
      <c r="D305" s="9" t="s">
        <v>73</v>
      </c>
      <c r="E305" s="10" t="s">
        <v>485</v>
      </c>
      <c r="F305" s="9" t="s">
        <v>46</v>
      </c>
      <c r="G305" s="9" t="s">
        <v>23</v>
      </c>
      <c r="H305" s="9">
        <v>21482</v>
      </c>
      <c r="I305" s="9">
        <v>67</v>
      </c>
      <c r="J305" s="9">
        <v>10473</v>
      </c>
      <c r="K305" s="9">
        <v>19679</v>
      </c>
      <c r="L305" s="9">
        <v>3</v>
      </c>
      <c r="M305" s="9">
        <v>3563.0990000000002</v>
      </c>
      <c r="N305" s="4"/>
      <c r="O305" s="4"/>
      <c r="P305" s="4"/>
      <c r="Q305" s="4"/>
      <c r="R305" s="4"/>
    </row>
    <row r="306" spans="1:18" ht="14.4">
      <c r="A306" s="9" t="s">
        <v>1293</v>
      </c>
      <c r="B306" s="9" t="s">
        <v>1060</v>
      </c>
      <c r="C306" s="9" t="s">
        <v>13</v>
      </c>
      <c r="D306" s="9" t="s">
        <v>14</v>
      </c>
      <c r="E306" s="10" t="s">
        <v>485</v>
      </c>
      <c r="F306" s="9" t="s">
        <v>16</v>
      </c>
      <c r="G306" s="9" t="s">
        <v>23</v>
      </c>
      <c r="H306" s="9">
        <v>9178</v>
      </c>
      <c r="I306" s="9">
        <v>25</v>
      </c>
      <c r="J306" s="9">
        <v>4644</v>
      </c>
      <c r="K306" s="9">
        <v>8462</v>
      </c>
      <c r="L306" s="9">
        <v>2</v>
      </c>
      <c r="M306" s="9">
        <v>1503.2049999999999</v>
      </c>
      <c r="N306" s="4"/>
      <c r="O306" s="4"/>
      <c r="P306" s="4"/>
      <c r="Q306" s="4"/>
      <c r="R306" s="4"/>
    </row>
    <row r="307" spans="1:18" ht="14.4">
      <c r="A307" s="9" t="s">
        <v>1294</v>
      </c>
      <c r="B307" s="9" t="s">
        <v>1043</v>
      </c>
      <c r="C307" s="9" t="s">
        <v>13</v>
      </c>
      <c r="D307" s="9" t="s">
        <v>20</v>
      </c>
      <c r="E307" s="10" t="s">
        <v>485</v>
      </c>
      <c r="F307" s="9" t="s">
        <v>42</v>
      </c>
      <c r="G307" s="9" t="s">
        <v>23</v>
      </c>
      <c r="H307" s="9">
        <v>9040</v>
      </c>
      <c r="I307" s="9">
        <v>21</v>
      </c>
      <c r="J307" s="9">
        <v>3585</v>
      </c>
      <c r="K307" s="9">
        <v>8450</v>
      </c>
      <c r="L307" s="9">
        <v>3</v>
      </c>
      <c r="M307" s="9">
        <v>1473.192</v>
      </c>
      <c r="N307" s="4"/>
      <c r="O307" s="4"/>
      <c r="P307" s="4"/>
      <c r="Q307" s="4"/>
      <c r="R307" s="4"/>
    </row>
    <row r="308" spans="1:18" ht="14.4">
      <c r="A308" s="9" t="s">
        <v>1295</v>
      </c>
      <c r="B308" s="9" t="s">
        <v>1043</v>
      </c>
      <c r="C308" s="9" t="s">
        <v>13</v>
      </c>
      <c r="D308" s="9" t="s">
        <v>73</v>
      </c>
      <c r="E308" s="10" t="s">
        <v>489</v>
      </c>
      <c r="F308" s="9" t="s">
        <v>42</v>
      </c>
      <c r="G308" s="9" t="s">
        <v>23</v>
      </c>
      <c r="H308" s="9">
        <v>96728</v>
      </c>
      <c r="I308" s="9">
        <v>341</v>
      </c>
      <c r="J308" s="9">
        <v>69700</v>
      </c>
      <c r="K308" s="9">
        <v>91910</v>
      </c>
      <c r="L308" s="9">
        <v>15</v>
      </c>
      <c r="M308" s="9">
        <v>6587.2430000000004</v>
      </c>
      <c r="N308" s="4"/>
      <c r="O308" s="4"/>
      <c r="P308" s="4"/>
      <c r="Q308" s="4"/>
      <c r="R308" s="4"/>
    </row>
    <row r="309" spans="1:18" ht="14.4">
      <c r="A309" s="9" t="s">
        <v>1296</v>
      </c>
      <c r="B309" s="9" t="s">
        <v>1043</v>
      </c>
      <c r="C309" s="9" t="s">
        <v>19</v>
      </c>
      <c r="D309" s="9" t="s">
        <v>25</v>
      </c>
      <c r="E309" s="10" t="s">
        <v>489</v>
      </c>
      <c r="F309" s="9" t="s">
        <v>16</v>
      </c>
      <c r="G309" s="9" t="s">
        <v>23</v>
      </c>
      <c r="H309" s="9">
        <v>48947</v>
      </c>
      <c r="I309" s="9">
        <v>230</v>
      </c>
      <c r="J309" s="9">
        <v>32089</v>
      </c>
      <c r="K309" s="9">
        <v>45597</v>
      </c>
      <c r="L309" s="9">
        <v>21</v>
      </c>
      <c r="M309" s="9">
        <v>5702.29</v>
      </c>
      <c r="N309" s="4"/>
      <c r="O309" s="4"/>
      <c r="P309" s="4"/>
      <c r="Q309" s="4"/>
      <c r="R309" s="4"/>
    </row>
    <row r="310" spans="1:18" ht="14.4">
      <c r="A310" s="9" t="s">
        <v>491</v>
      </c>
      <c r="B310" s="9" t="s">
        <v>1060</v>
      </c>
      <c r="C310" s="9" t="s">
        <v>38</v>
      </c>
      <c r="D310" s="9" t="s">
        <v>73</v>
      </c>
      <c r="E310" s="10" t="s">
        <v>489</v>
      </c>
      <c r="F310" s="9" t="s">
        <v>16</v>
      </c>
      <c r="G310" s="9" t="s">
        <v>23</v>
      </c>
      <c r="H310" s="9">
        <v>58938</v>
      </c>
      <c r="I310" s="9">
        <v>175</v>
      </c>
      <c r="J310" s="9">
        <v>41861</v>
      </c>
      <c r="K310" s="9">
        <v>55929</v>
      </c>
      <c r="L310" s="9">
        <v>9</v>
      </c>
      <c r="M310" s="9">
        <v>4881.1980000000003</v>
      </c>
      <c r="N310" s="4"/>
      <c r="O310" s="4"/>
      <c r="P310" s="4"/>
      <c r="Q310" s="4"/>
      <c r="R310" s="4"/>
    </row>
    <row r="311" spans="1:18" ht="14.4">
      <c r="A311" s="9" t="s">
        <v>1297</v>
      </c>
      <c r="B311" s="9" t="s">
        <v>1041</v>
      </c>
      <c r="C311" s="9" t="s">
        <v>19</v>
      </c>
      <c r="D311" s="9" t="s">
        <v>32</v>
      </c>
      <c r="E311" s="10" t="s">
        <v>489</v>
      </c>
      <c r="F311" s="9" t="s">
        <v>46</v>
      </c>
      <c r="G311" s="9" t="s">
        <v>23</v>
      </c>
      <c r="H311" s="9">
        <v>49014</v>
      </c>
      <c r="I311" s="9">
        <v>100</v>
      </c>
      <c r="J311" s="9">
        <v>30349</v>
      </c>
      <c r="K311" s="9">
        <v>46446</v>
      </c>
      <c r="L311" s="9">
        <v>6</v>
      </c>
      <c r="M311" s="9">
        <v>3628.346</v>
      </c>
      <c r="N311" s="4"/>
      <c r="O311" s="4"/>
      <c r="P311" s="4"/>
      <c r="Q311" s="4"/>
      <c r="R311" s="4"/>
    </row>
    <row r="312" spans="1:18" ht="14.4">
      <c r="A312" s="9" t="s">
        <v>1298</v>
      </c>
      <c r="B312" s="9" t="s">
        <v>1043</v>
      </c>
      <c r="C312" s="9" t="s">
        <v>38</v>
      </c>
      <c r="D312" s="9" t="s">
        <v>429</v>
      </c>
      <c r="E312" s="10" t="s">
        <v>489</v>
      </c>
      <c r="F312" s="9" t="s">
        <v>27</v>
      </c>
      <c r="G312" s="9" t="s">
        <v>23</v>
      </c>
      <c r="H312" s="9">
        <v>69523</v>
      </c>
      <c r="I312" s="9">
        <v>174</v>
      </c>
      <c r="J312" s="9">
        <v>48273</v>
      </c>
      <c r="K312" s="9">
        <v>65800</v>
      </c>
      <c r="L312" s="9">
        <v>9</v>
      </c>
      <c r="M312" s="9">
        <v>2649.998</v>
      </c>
      <c r="N312" s="4"/>
      <c r="O312" s="4"/>
      <c r="P312" s="4"/>
      <c r="Q312" s="4"/>
      <c r="R312" s="4"/>
    </row>
    <row r="313" spans="1:18" ht="14.4">
      <c r="A313" s="9" t="s">
        <v>1299</v>
      </c>
      <c r="B313" s="9" t="s">
        <v>1060</v>
      </c>
      <c r="C313" s="9" t="s">
        <v>29</v>
      </c>
      <c r="D313" s="9" t="s">
        <v>90</v>
      </c>
      <c r="E313" s="10" t="s">
        <v>489</v>
      </c>
      <c r="F313" s="9" t="s">
        <v>27</v>
      </c>
      <c r="G313" s="9" t="s">
        <v>23</v>
      </c>
      <c r="H313" s="9">
        <v>37717</v>
      </c>
      <c r="I313" s="9">
        <v>69</v>
      </c>
      <c r="J313" s="9">
        <v>26541</v>
      </c>
      <c r="K313" s="9">
        <v>35126</v>
      </c>
      <c r="L313" s="9">
        <v>5</v>
      </c>
      <c r="M313" s="9">
        <v>1725.271</v>
      </c>
      <c r="N313" s="4"/>
      <c r="O313" s="4"/>
      <c r="P313" s="4"/>
      <c r="Q313" s="4"/>
      <c r="R313" s="4"/>
    </row>
    <row r="314" spans="1:18" ht="14.4">
      <c r="A314" s="9" t="s">
        <v>1300</v>
      </c>
      <c r="B314" s="9" t="s">
        <v>1041</v>
      </c>
      <c r="C314" s="9" t="s">
        <v>38</v>
      </c>
      <c r="D314" s="9" t="s">
        <v>126</v>
      </c>
      <c r="E314" s="10" t="s">
        <v>489</v>
      </c>
      <c r="F314" s="9" t="s">
        <v>16</v>
      </c>
      <c r="G314" s="9" t="s">
        <v>17</v>
      </c>
      <c r="H314" s="9">
        <v>16236</v>
      </c>
      <c r="I314" s="9">
        <v>50</v>
      </c>
      <c r="J314" s="9">
        <v>8669</v>
      </c>
      <c r="K314" s="9">
        <v>15208</v>
      </c>
      <c r="L314" s="9">
        <v>11</v>
      </c>
      <c r="M314" s="9">
        <v>1639.8140000000001</v>
      </c>
      <c r="N314" s="4"/>
      <c r="O314" s="4"/>
      <c r="P314" s="4"/>
      <c r="Q314" s="4"/>
      <c r="R314" s="4"/>
    </row>
    <row r="315" spans="1:18" ht="14.4">
      <c r="A315" s="9" t="s">
        <v>1301</v>
      </c>
      <c r="B315" s="9" t="s">
        <v>1043</v>
      </c>
      <c r="C315" s="9" t="s">
        <v>13</v>
      </c>
      <c r="D315" s="9" t="s">
        <v>32</v>
      </c>
      <c r="E315" s="10" t="s">
        <v>489</v>
      </c>
      <c r="F315" s="9" t="s">
        <v>16</v>
      </c>
      <c r="G315" s="9" t="s">
        <v>23</v>
      </c>
      <c r="H315" s="9">
        <v>9222</v>
      </c>
      <c r="I315" s="9">
        <v>33</v>
      </c>
      <c r="J315" s="9">
        <v>5352</v>
      </c>
      <c r="K315" s="9">
        <v>8141</v>
      </c>
      <c r="L315" s="9">
        <v>2</v>
      </c>
      <c r="M315" s="9">
        <v>1583.164</v>
      </c>
      <c r="N315" s="4"/>
      <c r="O315" s="4"/>
      <c r="P315" s="4"/>
      <c r="Q315" s="4"/>
      <c r="R315" s="4"/>
    </row>
    <row r="316" spans="1:18" ht="14.4">
      <c r="A316" s="9" t="s">
        <v>1302</v>
      </c>
      <c r="B316" s="9" t="s">
        <v>1043</v>
      </c>
      <c r="C316" s="9" t="s">
        <v>38</v>
      </c>
      <c r="D316" s="9" t="s">
        <v>236</v>
      </c>
      <c r="E316" s="10" t="s">
        <v>498</v>
      </c>
      <c r="F316" s="9" t="s">
        <v>46</v>
      </c>
      <c r="G316" s="9" t="s">
        <v>23</v>
      </c>
      <c r="H316" s="9">
        <v>8233</v>
      </c>
      <c r="I316" s="9">
        <v>65</v>
      </c>
      <c r="J316" s="9">
        <v>5361</v>
      </c>
      <c r="K316" s="9">
        <v>7643</v>
      </c>
      <c r="L316" s="9">
        <v>4</v>
      </c>
      <c r="M316" s="9">
        <v>6381.0069999999996</v>
      </c>
      <c r="N316" s="4"/>
      <c r="O316" s="4"/>
      <c r="P316" s="4"/>
      <c r="Q316" s="4"/>
      <c r="R316" s="4"/>
    </row>
    <row r="317" spans="1:18" ht="14.4">
      <c r="A317" s="9" t="s">
        <v>1303</v>
      </c>
      <c r="B317" s="9" t="s">
        <v>1043</v>
      </c>
      <c r="C317" s="9" t="s">
        <v>19</v>
      </c>
      <c r="D317" s="9" t="s">
        <v>168</v>
      </c>
      <c r="E317" s="10" t="s">
        <v>500</v>
      </c>
      <c r="F317" s="9" t="s">
        <v>163</v>
      </c>
      <c r="G317" s="9" t="s">
        <v>23</v>
      </c>
      <c r="H317" s="9">
        <v>9014</v>
      </c>
      <c r="I317" s="9">
        <v>26</v>
      </c>
      <c r="J317" s="9">
        <v>5054</v>
      </c>
      <c r="K317" s="9">
        <v>7227</v>
      </c>
      <c r="L317" s="9">
        <v>4</v>
      </c>
      <c r="M317" s="9">
        <v>1539.6010000000001</v>
      </c>
      <c r="N317" s="4"/>
      <c r="O317" s="4"/>
      <c r="P317" s="4"/>
      <c r="Q317" s="4"/>
      <c r="R317" s="4"/>
    </row>
    <row r="318" spans="1:18" ht="14.4">
      <c r="A318" s="9" t="s">
        <v>1304</v>
      </c>
      <c r="B318" s="9" t="s">
        <v>1041</v>
      </c>
      <c r="C318" s="9" t="s">
        <v>19</v>
      </c>
      <c r="D318" s="9" t="s">
        <v>79</v>
      </c>
      <c r="E318" s="10" t="s">
        <v>502</v>
      </c>
      <c r="F318" s="9" t="s">
        <v>27</v>
      </c>
      <c r="G318" s="9" t="s">
        <v>23</v>
      </c>
      <c r="H318" s="9">
        <v>9702</v>
      </c>
      <c r="I318" s="9">
        <v>40</v>
      </c>
      <c r="J318" s="9">
        <v>5564</v>
      </c>
      <c r="K318" s="9">
        <v>8210</v>
      </c>
      <c r="L318" s="9">
        <v>1</v>
      </c>
      <c r="M318" s="9">
        <v>5711.3919999999998</v>
      </c>
      <c r="N318" s="4"/>
      <c r="O318" s="4"/>
      <c r="P318" s="4"/>
      <c r="Q318" s="4"/>
      <c r="R318" s="4"/>
    </row>
    <row r="319" spans="1:18" ht="14.4">
      <c r="A319" s="9" t="s">
        <v>1305</v>
      </c>
      <c r="B319" s="9" t="s">
        <v>1041</v>
      </c>
      <c r="C319" s="9" t="s">
        <v>19</v>
      </c>
      <c r="D319" s="9" t="s">
        <v>168</v>
      </c>
      <c r="E319" s="10" t="s">
        <v>504</v>
      </c>
      <c r="F319" s="9" t="s">
        <v>42</v>
      </c>
      <c r="G319" s="9" t="s">
        <v>23</v>
      </c>
      <c r="H319" s="9">
        <v>150457</v>
      </c>
      <c r="I319" s="9">
        <v>420</v>
      </c>
      <c r="J319" s="9">
        <v>58372</v>
      </c>
      <c r="K319" s="9">
        <v>135099</v>
      </c>
      <c r="L319" s="9">
        <v>14</v>
      </c>
      <c r="M319" s="9">
        <v>5906.83</v>
      </c>
      <c r="N319" s="4"/>
      <c r="O319" s="4"/>
      <c r="P319" s="4"/>
      <c r="Q319" s="4"/>
      <c r="R319" s="4"/>
    </row>
    <row r="320" spans="1:18" ht="14.4">
      <c r="A320" s="9" t="s">
        <v>1306</v>
      </c>
      <c r="B320" s="9" t="s">
        <v>1043</v>
      </c>
      <c r="C320" s="9" t="s">
        <v>38</v>
      </c>
      <c r="D320" s="9" t="s">
        <v>467</v>
      </c>
      <c r="E320" s="10" t="s">
        <v>504</v>
      </c>
      <c r="F320" s="9" t="s">
        <v>46</v>
      </c>
      <c r="G320" s="9" t="s">
        <v>23</v>
      </c>
      <c r="H320" s="9">
        <v>190592</v>
      </c>
      <c r="I320" s="9">
        <v>601</v>
      </c>
      <c r="J320" s="9">
        <v>28906</v>
      </c>
      <c r="K320" s="9">
        <v>172515</v>
      </c>
      <c r="L320" s="9">
        <v>25</v>
      </c>
      <c r="M320" s="9">
        <v>4742.0479999999998</v>
      </c>
      <c r="N320" s="4"/>
      <c r="O320" s="4"/>
      <c r="P320" s="4"/>
      <c r="Q320" s="4"/>
      <c r="R320" s="4"/>
    </row>
    <row r="321" spans="1:18" ht="14.4">
      <c r="A321" s="9" t="s">
        <v>1307</v>
      </c>
      <c r="B321" s="9" t="s">
        <v>1043</v>
      </c>
      <c r="C321" s="9" t="s">
        <v>19</v>
      </c>
      <c r="D321" s="9" t="s">
        <v>32</v>
      </c>
      <c r="E321" s="10" t="s">
        <v>507</v>
      </c>
      <c r="F321" s="9" t="s">
        <v>27</v>
      </c>
      <c r="G321" s="9" t="s">
        <v>23</v>
      </c>
      <c r="H321" s="9">
        <v>12868</v>
      </c>
      <c r="I321" s="9">
        <v>80</v>
      </c>
      <c r="J321" s="9">
        <v>6472</v>
      </c>
      <c r="K321" s="9">
        <v>11922</v>
      </c>
      <c r="L321" s="9">
        <v>6</v>
      </c>
      <c r="M321" s="9">
        <v>3137.143</v>
      </c>
      <c r="N321" s="4"/>
      <c r="O321" s="4"/>
      <c r="P321" s="4"/>
      <c r="Q321" s="4"/>
      <c r="R321" s="4"/>
    </row>
    <row r="322" spans="1:18" ht="14.4">
      <c r="A322" s="9" t="s">
        <v>1308</v>
      </c>
      <c r="B322" s="9" t="s">
        <v>1043</v>
      </c>
      <c r="C322" s="9" t="s">
        <v>13</v>
      </c>
      <c r="D322" s="9" t="s">
        <v>25</v>
      </c>
      <c r="E322" s="10" t="s">
        <v>507</v>
      </c>
      <c r="F322" s="9" t="s">
        <v>16</v>
      </c>
      <c r="G322" s="9" t="s">
        <v>23</v>
      </c>
      <c r="H322" s="9">
        <v>9059</v>
      </c>
      <c r="I322" s="9">
        <v>22</v>
      </c>
      <c r="J322" s="9">
        <v>589</v>
      </c>
      <c r="K322" s="9">
        <v>7480</v>
      </c>
      <c r="L322" s="9">
        <v>4</v>
      </c>
      <c r="M322" s="9">
        <v>1908.5260000000001</v>
      </c>
      <c r="N322" s="4"/>
      <c r="O322" s="4"/>
      <c r="P322" s="4"/>
      <c r="Q322" s="4"/>
      <c r="R322" s="4"/>
    </row>
    <row r="323" spans="1:18" ht="14.4">
      <c r="A323" s="9" t="s">
        <v>1309</v>
      </c>
      <c r="B323" s="9" t="s">
        <v>1041</v>
      </c>
      <c r="C323" s="9" t="s">
        <v>19</v>
      </c>
      <c r="D323" s="9" t="s">
        <v>41</v>
      </c>
      <c r="E323" s="10" t="s">
        <v>507</v>
      </c>
      <c r="F323" s="9" t="s">
        <v>189</v>
      </c>
      <c r="G323" s="9" t="s">
        <v>47</v>
      </c>
      <c r="H323" s="9">
        <v>15904</v>
      </c>
      <c r="I323" s="9">
        <v>190</v>
      </c>
      <c r="J323" s="9">
        <v>7523</v>
      </c>
      <c r="K323" s="9">
        <v>14815</v>
      </c>
      <c r="L323" s="9">
        <v>2</v>
      </c>
      <c r="M323" s="9">
        <v>1825.7260000000001</v>
      </c>
      <c r="N323" s="4"/>
      <c r="O323" s="4"/>
      <c r="P323" s="4"/>
      <c r="Q323" s="4"/>
      <c r="R323" s="4"/>
    </row>
    <row r="324" spans="1:18" ht="14.4">
      <c r="A324" s="9" t="s">
        <v>1310</v>
      </c>
      <c r="B324" s="9" t="s">
        <v>1060</v>
      </c>
      <c r="C324" s="9" t="s">
        <v>29</v>
      </c>
      <c r="D324" s="9" t="s">
        <v>32</v>
      </c>
      <c r="E324" s="10" t="s">
        <v>511</v>
      </c>
      <c r="F324" s="9" t="s">
        <v>16</v>
      </c>
      <c r="G324" s="9" t="s">
        <v>23</v>
      </c>
      <c r="H324" s="9">
        <v>7822</v>
      </c>
      <c r="I324" s="9">
        <v>25</v>
      </c>
      <c r="J324" s="9">
        <v>3786</v>
      </c>
      <c r="K324" s="9">
        <v>7232</v>
      </c>
      <c r="L324" s="9">
        <v>13</v>
      </c>
      <c r="M324" s="9">
        <v>6781.8220000000001</v>
      </c>
      <c r="N324" s="4"/>
      <c r="O324" s="4"/>
      <c r="P324" s="4"/>
      <c r="Q324" s="4"/>
      <c r="R324" s="4"/>
    </row>
    <row r="325" spans="1:18" ht="14.4">
      <c r="A325" s="9" t="s">
        <v>1311</v>
      </c>
      <c r="B325" s="9" t="s">
        <v>1043</v>
      </c>
      <c r="C325" s="9" t="s">
        <v>38</v>
      </c>
      <c r="D325" s="9" t="s">
        <v>168</v>
      </c>
      <c r="E325" s="10" t="s">
        <v>511</v>
      </c>
      <c r="F325" s="9" t="s">
        <v>22</v>
      </c>
      <c r="G325" s="9" t="s">
        <v>23</v>
      </c>
      <c r="H325" s="9">
        <v>12214</v>
      </c>
      <c r="I325" s="9">
        <v>50</v>
      </c>
      <c r="J325" s="9">
        <v>5376</v>
      </c>
      <c r="K325" s="9">
        <v>11490</v>
      </c>
      <c r="L325" s="9">
        <v>7</v>
      </c>
      <c r="M325" s="9">
        <v>5616.3090000000002</v>
      </c>
      <c r="N325" s="4"/>
      <c r="O325" s="4"/>
      <c r="P325" s="4"/>
      <c r="Q325" s="4"/>
      <c r="R325" s="4"/>
    </row>
    <row r="326" spans="1:18" ht="14.4">
      <c r="A326" s="9" t="s">
        <v>1312</v>
      </c>
      <c r="B326" s="9" t="s">
        <v>1041</v>
      </c>
      <c r="C326" s="9" t="s">
        <v>13</v>
      </c>
      <c r="D326" s="9" t="s">
        <v>50</v>
      </c>
      <c r="E326" s="10" t="s">
        <v>514</v>
      </c>
      <c r="F326" s="9" t="s">
        <v>16</v>
      </c>
      <c r="G326" s="9" t="s">
        <v>47</v>
      </c>
      <c r="H326" s="9">
        <v>141165</v>
      </c>
      <c r="I326" s="9">
        <v>250</v>
      </c>
      <c r="J326" s="9">
        <v>102776</v>
      </c>
      <c r="K326" s="9">
        <v>128004</v>
      </c>
      <c r="L326" s="9">
        <v>28</v>
      </c>
      <c r="M326" s="9">
        <v>7222.2110000000002</v>
      </c>
      <c r="N326" s="4"/>
      <c r="O326" s="4"/>
      <c r="P326" s="4"/>
      <c r="Q326" s="4"/>
      <c r="R326" s="4"/>
    </row>
    <row r="327" spans="1:18" ht="14.4">
      <c r="A327" s="9" t="s">
        <v>1313</v>
      </c>
      <c r="B327" s="9" t="s">
        <v>1043</v>
      </c>
      <c r="C327" s="9" t="s">
        <v>29</v>
      </c>
      <c r="D327" s="9" t="s">
        <v>32</v>
      </c>
      <c r="E327" s="10" t="s">
        <v>514</v>
      </c>
      <c r="F327" s="9" t="s">
        <v>16</v>
      </c>
      <c r="G327" s="9" t="s">
        <v>23</v>
      </c>
      <c r="H327" s="9">
        <v>7514</v>
      </c>
      <c r="I327" s="9">
        <v>20</v>
      </c>
      <c r="J327" s="9">
        <v>2646</v>
      </c>
      <c r="K327" s="9">
        <v>3373</v>
      </c>
      <c r="L327" s="9">
        <v>3</v>
      </c>
      <c r="M327" s="9">
        <v>6756.2950000000001</v>
      </c>
      <c r="N327" s="4"/>
      <c r="O327" s="4"/>
      <c r="P327" s="4"/>
      <c r="Q327" s="4"/>
      <c r="R327" s="4"/>
    </row>
    <row r="328" spans="1:18" ht="14.4">
      <c r="A328" s="9" t="s">
        <v>1314</v>
      </c>
      <c r="B328" s="9" t="s">
        <v>1041</v>
      </c>
      <c r="C328" s="9" t="s">
        <v>19</v>
      </c>
      <c r="D328" s="9" t="s">
        <v>30</v>
      </c>
      <c r="E328" s="10" t="s">
        <v>514</v>
      </c>
      <c r="F328" s="9" t="s">
        <v>130</v>
      </c>
      <c r="G328" s="9" t="s">
        <v>47</v>
      </c>
      <c r="H328" s="9">
        <v>30460</v>
      </c>
      <c r="I328" s="9">
        <v>95</v>
      </c>
      <c r="J328" s="9">
        <v>21830</v>
      </c>
      <c r="K328" s="9">
        <v>27750</v>
      </c>
      <c r="L328" s="9">
        <v>25</v>
      </c>
      <c r="M328" s="9">
        <v>6643.9669999999996</v>
      </c>
      <c r="N328" s="4"/>
      <c r="O328" s="4"/>
      <c r="P328" s="4"/>
      <c r="Q328" s="4"/>
      <c r="R328" s="4"/>
    </row>
    <row r="329" spans="1:18" ht="14.4">
      <c r="A329" s="9" t="s">
        <v>1315</v>
      </c>
      <c r="B329" s="9" t="s">
        <v>1041</v>
      </c>
      <c r="C329" s="9" t="s">
        <v>29</v>
      </c>
      <c r="D329" s="9" t="s">
        <v>32</v>
      </c>
      <c r="E329" s="10" t="s">
        <v>514</v>
      </c>
      <c r="F329" s="9" t="s">
        <v>27</v>
      </c>
      <c r="G329" s="9" t="s">
        <v>23</v>
      </c>
      <c r="H329" s="9">
        <v>14083</v>
      </c>
      <c r="I329" s="9">
        <v>97</v>
      </c>
      <c r="J329" s="9">
        <v>9945</v>
      </c>
      <c r="K329" s="9">
        <v>12878</v>
      </c>
      <c r="L329" s="9">
        <v>11</v>
      </c>
      <c r="M329" s="9">
        <v>5979.67</v>
      </c>
      <c r="N329" s="4"/>
      <c r="O329" s="4"/>
      <c r="P329" s="4"/>
      <c r="Q329" s="4"/>
      <c r="R329" s="4"/>
    </row>
    <row r="330" spans="1:18" ht="14.4">
      <c r="A330" s="9" t="s">
        <v>1316</v>
      </c>
      <c r="B330" s="9" t="s">
        <v>1060</v>
      </c>
      <c r="C330" s="9" t="s">
        <v>38</v>
      </c>
      <c r="D330" s="9" t="s">
        <v>32</v>
      </c>
      <c r="E330" s="10" t="s">
        <v>514</v>
      </c>
      <c r="F330" s="9" t="s">
        <v>16</v>
      </c>
      <c r="G330" s="9" t="s">
        <v>23</v>
      </c>
      <c r="H330" s="9">
        <v>100058</v>
      </c>
      <c r="I330" s="9">
        <v>435</v>
      </c>
      <c r="J330" s="9">
        <v>73422</v>
      </c>
      <c r="K330" s="9">
        <v>91976</v>
      </c>
      <c r="L330" s="9">
        <v>8</v>
      </c>
      <c r="M330" s="9">
        <v>5831.2259999999997</v>
      </c>
      <c r="N330" s="4"/>
      <c r="O330" s="4"/>
      <c r="P330" s="4"/>
      <c r="Q330" s="4"/>
      <c r="R330" s="4"/>
    </row>
    <row r="331" spans="1:18" ht="14.4">
      <c r="A331" s="9" t="s">
        <v>1317</v>
      </c>
      <c r="B331" s="9" t="s">
        <v>1041</v>
      </c>
      <c r="C331" s="9" t="s">
        <v>13</v>
      </c>
      <c r="D331" s="9" t="s">
        <v>73</v>
      </c>
      <c r="E331" s="10" t="s">
        <v>514</v>
      </c>
      <c r="F331" s="9" t="s">
        <v>16</v>
      </c>
      <c r="G331" s="9" t="s">
        <v>47</v>
      </c>
      <c r="H331" s="9">
        <v>83854</v>
      </c>
      <c r="I331" s="9">
        <v>197</v>
      </c>
      <c r="J331" s="9">
        <v>60626</v>
      </c>
      <c r="K331" s="9">
        <v>76071</v>
      </c>
      <c r="L331" s="9">
        <v>15</v>
      </c>
      <c r="M331" s="9">
        <v>5783.8440000000001</v>
      </c>
      <c r="N331" s="4"/>
      <c r="O331" s="4"/>
      <c r="P331" s="4"/>
      <c r="Q331" s="4"/>
      <c r="R331" s="4"/>
    </row>
    <row r="332" spans="1:18" ht="14.4">
      <c r="A332" s="9" t="s">
        <v>520</v>
      </c>
      <c r="B332" s="9" t="s">
        <v>1041</v>
      </c>
      <c r="C332" s="9" t="s">
        <v>13</v>
      </c>
      <c r="D332" s="9" t="s">
        <v>14</v>
      </c>
      <c r="E332" s="10" t="s">
        <v>514</v>
      </c>
      <c r="F332" s="9" t="s">
        <v>22</v>
      </c>
      <c r="G332" s="9" t="s">
        <v>23</v>
      </c>
      <c r="H332" s="9">
        <v>103665</v>
      </c>
      <c r="I332" s="9">
        <v>270</v>
      </c>
      <c r="J332" s="9">
        <v>77283</v>
      </c>
      <c r="K332" s="9">
        <v>94019</v>
      </c>
      <c r="L332" s="9">
        <v>4</v>
      </c>
      <c r="M332" s="9">
        <v>5284.6859999999997</v>
      </c>
      <c r="N332" s="4"/>
      <c r="O332" s="4"/>
      <c r="P332" s="4"/>
      <c r="Q332" s="4"/>
      <c r="R332" s="4"/>
    </row>
    <row r="333" spans="1:18" ht="14.4">
      <c r="A333" s="9" t="s">
        <v>1318</v>
      </c>
      <c r="B333" s="9" t="s">
        <v>1041</v>
      </c>
      <c r="C333" s="9" t="s">
        <v>19</v>
      </c>
      <c r="D333" s="9" t="s">
        <v>32</v>
      </c>
      <c r="E333" s="10" t="s">
        <v>514</v>
      </c>
      <c r="F333" s="9" t="s">
        <v>123</v>
      </c>
      <c r="G333" s="9" t="s">
        <v>47</v>
      </c>
      <c r="H333" s="9">
        <v>25889</v>
      </c>
      <c r="I333" s="9">
        <v>110</v>
      </c>
      <c r="J333" s="9">
        <v>18382</v>
      </c>
      <c r="K333" s="9">
        <v>23328</v>
      </c>
      <c r="L333" s="9">
        <v>15</v>
      </c>
      <c r="M333" s="9">
        <v>4977.7849999999999</v>
      </c>
      <c r="N333" s="4"/>
      <c r="O333" s="4"/>
      <c r="P333" s="4"/>
      <c r="Q333" s="4"/>
      <c r="R333" s="4"/>
    </row>
    <row r="334" spans="1:18" ht="14.4">
      <c r="A334" s="9" t="s">
        <v>1319</v>
      </c>
      <c r="B334" s="9" t="s">
        <v>1060</v>
      </c>
      <c r="C334" s="9" t="s">
        <v>38</v>
      </c>
      <c r="D334" s="9" t="s">
        <v>20</v>
      </c>
      <c r="E334" s="10" t="s">
        <v>514</v>
      </c>
      <c r="F334" s="9" t="s">
        <v>16</v>
      </c>
      <c r="G334" s="9" t="s">
        <v>23</v>
      </c>
      <c r="H334" s="9">
        <v>39844</v>
      </c>
      <c r="I334" s="9">
        <v>101</v>
      </c>
      <c r="J334" s="9">
        <v>28001</v>
      </c>
      <c r="K334" s="9">
        <v>36335</v>
      </c>
      <c r="L334" s="9">
        <v>3</v>
      </c>
      <c r="M334" s="9">
        <v>4439.3680000000004</v>
      </c>
      <c r="N334" s="4"/>
      <c r="O334" s="4"/>
      <c r="P334" s="4"/>
      <c r="Q334" s="4"/>
      <c r="R334" s="4"/>
    </row>
    <row r="335" spans="1:18" ht="14.4">
      <c r="A335" s="9" t="s">
        <v>1320</v>
      </c>
      <c r="B335" s="9" t="s">
        <v>1041</v>
      </c>
      <c r="C335" s="9" t="s">
        <v>19</v>
      </c>
      <c r="D335" s="9" t="s">
        <v>14</v>
      </c>
      <c r="E335" s="10" t="s">
        <v>514</v>
      </c>
      <c r="F335" s="9" t="s">
        <v>16</v>
      </c>
      <c r="G335" s="9" t="s">
        <v>23</v>
      </c>
      <c r="H335" s="9">
        <v>224359</v>
      </c>
      <c r="I335" s="9">
        <v>480</v>
      </c>
      <c r="J335" s="9">
        <v>163149</v>
      </c>
      <c r="K335" s="9">
        <v>200859</v>
      </c>
      <c r="L335" s="9">
        <v>5</v>
      </c>
      <c r="M335" s="9">
        <v>4196.9369999999999</v>
      </c>
      <c r="N335" s="4"/>
      <c r="O335" s="4"/>
      <c r="P335" s="4"/>
      <c r="Q335" s="4"/>
      <c r="R335" s="4"/>
    </row>
    <row r="336" spans="1:18" ht="14.4">
      <c r="A336" s="9" t="s">
        <v>1321</v>
      </c>
      <c r="B336" s="9" t="s">
        <v>1043</v>
      </c>
      <c r="C336" s="9" t="s">
        <v>13</v>
      </c>
      <c r="D336" s="9" t="s">
        <v>236</v>
      </c>
      <c r="E336" s="10" t="s">
        <v>514</v>
      </c>
      <c r="F336" s="9" t="s">
        <v>42</v>
      </c>
      <c r="G336" s="9" t="s">
        <v>23</v>
      </c>
      <c r="H336" s="9">
        <v>15399</v>
      </c>
      <c r="I336" s="9">
        <v>35</v>
      </c>
      <c r="J336" s="9">
        <v>3398</v>
      </c>
      <c r="K336" s="9">
        <v>4324</v>
      </c>
      <c r="L336" s="9">
        <v>3</v>
      </c>
      <c r="M336" s="9">
        <v>3434.7310000000002</v>
      </c>
      <c r="N336" s="4"/>
      <c r="O336" s="4"/>
      <c r="P336" s="4"/>
      <c r="Q336" s="4"/>
      <c r="R336" s="4"/>
    </row>
    <row r="337" spans="1:18" ht="14.4">
      <c r="A337" s="9" t="s">
        <v>1322</v>
      </c>
      <c r="B337" s="9" t="s">
        <v>1041</v>
      </c>
      <c r="C337" s="9" t="s">
        <v>13</v>
      </c>
      <c r="D337" s="9" t="s">
        <v>14</v>
      </c>
      <c r="E337" s="10" t="s">
        <v>514</v>
      </c>
      <c r="F337" s="9" t="s">
        <v>27</v>
      </c>
      <c r="G337" s="9" t="s">
        <v>23</v>
      </c>
      <c r="H337" s="9">
        <v>136733</v>
      </c>
      <c r="I337" s="9">
        <v>110</v>
      </c>
      <c r="J337" s="9">
        <v>102728</v>
      </c>
      <c r="K337" s="9">
        <v>127130</v>
      </c>
      <c r="L337" s="9">
        <v>4</v>
      </c>
      <c r="M337" s="9">
        <v>1946.05</v>
      </c>
      <c r="N337" s="4"/>
      <c r="O337" s="4"/>
      <c r="P337" s="4"/>
      <c r="Q337" s="4"/>
      <c r="R337" s="4"/>
    </row>
    <row r="338" spans="1:18" ht="14.4">
      <c r="A338" s="9" t="s">
        <v>1323</v>
      </c>
      <c r="B338" s="9" t="s">
        <v>1043</v>
      </c>
      <c r="C338" s="9" t="s">
        <v>29</v>
      </c>
      <c r="D338" s="9" t="s">
        <v>527</v>
      </c>
      <c r="E338" s="10" t="s">
        <v>514</v>
      </c>
      <c r="F338" s="9" t="s">
        <v>16</v>
      </c>
      <c r="G338" s="9" t="s">
        <v>23</v>
      </c>
      <c r="H338" s="9">
        <v>198754</v>
      </c>
      <c r="I338" s="9">
        <v>480</v>
      </c>
      <c r="J338" s="9">
        <v>137649</v>
      </c>
      <c r="K338" s="9">
        <v>178415</v>
      </c>
      <c r="L338" s="9">
        <v>4</v>
      </c>
      <c r="M338" s="9">
        <v>1803.0809999999999</v>
      </c>
      <c r="N338" s="4"/>
      <c r="O338" s="4"/>
      <c r="P338" s="4"/>
      <c r="Q338" s="4"/>
      <c r="R338" s="4"/>
    </row>
    <row r="339" spans="1:18" ht="14.4">
      <c r="A339" s="9" t="s">
        <v>1324</v>
      </c>
      <c r="B339" s="9" t="s">
        <v>1041</v>
      </c>
      <c r="C339" s="9" t="s">
        <v>13</v>
      </c>
      <c r="D339" s="9" t="s">
        <v>79</v>
      </c>
      <c r="E339" s="10" t="s">
        <v>514</v>
      </c>
      <c r="F339" s="9" t="s">
        <v>123</v>
      </c>
      <c r="G339" s="9" t="s">
        <v>23</v>
      </c>
      <c r="H339" s="9">
        <v>15033</v>
      </c>
      <c r="I339" s="9">
        <v>76</v>
      </c>
      <c r="J339" s="9">
        <v>5495</v>
      </c>
      <c r="K339" s="9">
        <v>7050</v>
      </c>
      <c r="L339" s="9">
        <v>3</v>
      </c>
      <c r="M339" s="9">
        <v>1650.723</v>
      </c>
      <c r="N339" s="4"/>
      <c r="O339" s="4"/>
      <c r="P339" s="4"/>
      <c r="Q339" s="4"/>
      <c r="R339" s="4"/>
    </row>
    <row r="340" spans="1:18" ht="14.4">
      <c r="A340" s="9" t="s">
        <v>1325</v>
      </c>
      <c r="B340" s="9" t="s">
        <v>1041</v>
      </c>
      <c r="C340" s="9" t="s">
        <v>13</v>
      </c>
      <c r="D340" s="9" t="s">
        <v>73</v>
      </c>
      <c r="E340" s="10" t="s">
        <v>514</v>
      </c>
      <c r="F340" s="9" t="s">
        <v>16</v>
      </c>
      <c r="G340" s="9" t="s">
        <v>23</v>
      </c>
      <c r="H340" s="9">
        <v>92806</v>
      </c>
      <c r="I340" s="9">
        <v>212</v>
      </c>
      <c r="J340" s="9">
        <v>67534</v>
      </c>
      <c r="K340" s="9">
        <v>85013</v>
      </c>
      <c r="L340" s="9">
        <v>11</v>
      </c>
      <c r="M340" s="9">
        <v>1579.38</v>
      </c>
      <c r="N340" s="4"/>
      <c r="O340" s="4"/>
      <c r="P340" s="4"/>
      <c r="Q340" s="4"/>
      <c r="R340" s="4"/>
    </row>
    <row r="341" spans="1:18" ht="14.4">
      <c r="A341" s="9" t="s">
        <v>1326</v>
      </c>
      <c r="B341" s="9" t="s">
        <v>1043</v>
      </c>
      <c r="C341" s="9" t="s">
        <v>13</v>
      </c>
      <c r="D341" s="9" t="s">
        <v>25</v>
      </c>
      <c r="E341" s="10" t="s">
        <v>514</v>
      </c>
      <c r="F341" s="9" t="s">
        <v>27</v>
      </c>
      <c r="G341" s="9" t="s">
        <v>23</v>
      </c>
      <c r="H341" s="9">
        <v>186702</v>
      </c>
      <c r="I341" s="9">
        <v>370</v>
      </c>
      <c r="J341" s="9">
        <v>132038</v>
      </c>
      <c r="K341" s="9">
        <v>167406</v>
      </c>
      <c r="L341" s="9">
        <v>4</v>
      </c>
      <c r="M341" s="9">
        <v>1568.7360000000001</v>
      </c>
      <c r="N341" s="4"/>
      <c r="O341" s="4"/>
      <c r="P341" s="4"/>
      <c r="Q341" s="4"/>
      <c r="R341" s="4"/>
    </row>
    <row r="342" spans="1:18" ht="14.4">
      <c r="A342" s="9" t="s">
        <v>1327</v>
      </c>
      <c r="B342" s="9" t="s">
        <v>1043</v>
      </c>
      <c r="C342" s="9" t="s">
        <v>19</v>
      </c>
      <c r="D342" s="9" t="s">
        <v>25</v>
      </c>
      <c r="E342" s="10" t="s">
        <v>514</v>
      </c>
      <c r="F342" s="9" t="s">
        <v>27</v>
      </c>
      <c r="G342" s="9" t="s">
        <v>23</v>
      </c>
      <c r="H342" s="9">
        <v>69136</v>
      </c>
      <c r="I342" s="9">
        <v>190</v>
      </c>
      <c r="J342" s="9">
        <v>40571</v>
      </c>
      <c r="K342" s="9">
        <v>63614</v>
      </c>
      <c r="L342" s="9">
        <v>3</v>
      </c>
      <c r="M342" s="9">
        <v>1507.9469999999999</v>
      </c>
      <c r="N342" s="4"/>
      <c r="O342" s="4"/>
      <c r="P342" s="4"/>
      <c r="Q342" s="4"/>
      <c r="R342" s="4"/>
    </row>
    <row r="343" spans="1:18" ht="14.4">
      <c r="A343" s="9" t="s">
        <v>1328</v>
      </c>
      <c r="B343" s="9" t="s">
        <v>1041</v>
      </c>
      <c r="C343" s="9" t="s">
        <v>38</v>
      </c>
      <c r="D343" s="9" t="s">
        <v>90</v>
      </c>
      <c r="E343" s="10" t="s">
        <v>514</v>
      </c>
      <c r="F343" s="9" t="s">
        <v>22</v>
      </c>
      <c r="G343" s="9" t="s">
        <v>47</v>
      </c>
      <c r="H343" s="9">
        <v>32173</v>
      </c>
      <c r="I343" s="9">
        <v>104</v>
      </c>
      <c r="J343" s="9">
        <v>24427</v>
      </c>
      <c r="K343" s="9">
        <v>30084</v>
      </c>
      <c r="L343" s="9">
        <v>11</v>
      </c>
      <c r="M343" s="9">
        <v>1498.2919999999999</v>
      </c>
      <c r="N343" s="4"/>
      <c r="O343" s="4"/>
      <c r="P343" s="4"/>
      <c r="Q343" s="4"/>
      <c r="R343" s="4"/>
    </row>
    <row r="344" spans="1:18" ht="14.4">
      <c r="A344" s="9" t="s">
        <v>1329</v>
      </c>
      <c r="B344" s="9" t="s">
        <v>1043</v>
      </c>
      <c r="C344" s="9" t="s">
        <v>19</v>
      </c>
      <c r="D344" s="9" t="s">
        <v>20</v>
      </c>
      <c r="E344" s="10" t="s">
        <v>514</v>
      </c>
      <c r="F344" s="9" t="s">
        <v>42</v>
      </c>
      <c r="G344" s="9" t="s">
        <v>23</v>
      </c>
      <c r="H344" s="9">
        <v>88819</v>
      </c>
      <c r="I344" s="9">
        <v>200</v>
      </c>
      <c r="J344" s="9">
        <v>65488</v>
      </c>
      <c r="K344" s="9">
        <v>80451</v>
      </c>
      <c r="L344" s="9">
        <v>6</v>
      </c>
      <c r="M344" s="9">
        <v>1442.2280000000001</v>
      </c>
      <c r="N344" s="4"/>
      <c r="O344" s="4"/>
      <c r="P344" s="4"/>
      <c r="Q344" s="4"/>
      <c r="R344" s="4"/>
    </row>
    <row r="345" spans="1:18" ht="14.4">
      <c r="A345" s="9" t="s">
        <v>1330</v>
      </c>
      <c r="B345" s="9" t="s">
        <v>1043</v>
      </c>
      <c r="C345" s="9" t="s">
        <v>38</v>
      </c>
      <c r="D345" s="9" t="s">
        <v>32</v>
      </c>
      <c r="E345" s="10" t="s">
        <v>535</v>
      </c>
      <c r="F345" s="9" t="s">
        <v>52</v>
      </c>
      <c r="G345" s="9" t="s">
        <v>23</v>
      </c>
      <c r="H345" s="9">
        <v>1323451</v>
      </c>
      <c r="I345" s="9">
        <v>3414</v>
      </c>
      <c r="J345" s="9">
        <v>737990</v>
      </c>
      <c r="K345" s="9">
        <v>1177859</v>
      </c>
      <c r="L345" s="9">
        <v>123</v>
      </c>
      <c r="M345" s="9">
        <v>8187.1149999999998</v>
      </c>
      <c r="N345" s="4"/>
      <c r="O345" s="4"/>
      <c r="P345" s="4"/>
      <c r="Q345" s="4"/>
      <c r="R345" s="4"/>
    </row>
    <row r="346" spans="1:18" ht="14.4">
      <c r="A346" s="9" t="s">
        <v>536</v>
      </c>
      <c r="B346" s="9" t="s">
        <v>1041</v>
      </c>
      <c r="C346" s="9" t="s">
        <v>38</v>
      </c>
      <c r="D346" s="9" t="s">
        <v>32</v>
      </c>
      <c r="E346" s="10" t="s">
        <v>535</v>
      </c>
      <c r="F346" s="9" t="s">
        <v>27</v>
      </c>
      <c r="G346" s="9" t="s">
        <v>23</v>
      </c>
      <c r="H346" s="9">
        <v>728841</v>
      </c>
      <c r="I346" s="9">
        <v>2174</v>
      </c>
      <c r="J346" s="9">
        <v>424340</v>
      </c>
      <c r="K346" s="9">
        <v>634059</v>
      </c>
      <c r="L346" s="9">
        <v>37</v>
      </c>
      <c r="M346" s="9">
        <v>8054.1409999999996</v>
      </c>
      <c r="N346" s="4"/>
      <c r="O346" s="4"/>
      <c r="P346" s="4"/>
      <c r="Q346" s="4"/>
      <c r="R346" s="4"/>
    </row>
    <row r="347" spans="1:18" ht="14.4">
      <c r="A347" s="9" t="s">
        <v>1331</v>
      </c>
      <c r="B347" s="9" t="s">
        <v>1043</v>
      </c>
      <c r="C347" s="9" t="s">
        <v>29</v>
      </c>
      <c r="D347" s="9" t="s">
        <v>73</v>
      </c>
      <c r="E347" s="10" t="s">
        <v>535</v>
      </c>
      <c r="F347" s="9" t="s">
        <v>42</v>
      </c>
      <c r="G347" s="9" t="s">
        <v>23</v>
      </c>
      <c r="H347" s="9">
        <v>1010148</v>
      </c>
      <c r="I347" s="9">
        <v>2874</v>
      </c>
      <c r="J347" s="9">
        <v>699834</v>
      </c>
      <c r="K347" s="9">
        <v>955905</v>
      </c>
      <c r="L347" s="9">
        <v>31</v>
      </c>
      <c r="M347" s="9">
        <v>7788.7020000000002</v>
      </c>
      <c r="N347" s="4"/>
      <c r="O347" s="4"/>
      <c r="P347" s="4"/>
      <c r="Q347" s="4"/>
      <c r="R347" s="4"/>
    </row>
    <row r="348" spans="1:18" ht="14.4">
      <c r="A348" s="9" t="s">
        <v>1332</v>
      </c>
      <c r="B348" s="9" t="s">
        <v>1041</v>
      </c>
      <c r="C348" s="9" t="s">
        <v>38</v>
      </c>
      <c r="D348" s="9" t="s">
        <v>73</v>
      </c>
      <c r="E348" s="10" t="s">
        <v>535</v>
      </c>
      <c r="F348" s="9" t="s">
        <v>27</v>
      </c>
      <c r="G348" s="9" t="s">
        <v>23</v>
      </c>
      <c r="H348" s="9">
        <v>1956642</v>
      </c>
      <c r="I348" s="9">
        <v>4563</v>
      </c>
      <c r="J348" s="9">
        <v>981461</v>
      </c>
      <c r="K348" s="9">
        <v>1731673</v>
      </c>
      <c r="L348" s="9">
        <v>106</v>
      </c>
      <c r="M348" s="9">
        <v>7730.241</v>
      </c>
      <c r="N348" s="4"/>
      <c r="O348" s="4"/>
      <c r="P348" s="4"/>
      <c r="Q348" s="4"/>
      <c r="R348" s="4"/>
    </row>
    <row r="349" spans="1:18" ht="14.4">
      <c r="A349" s="9" t="s">
        <v>1333</v>
      </c>
      <c r="B349" s="9" t="s">
        <v>1041</v>
      </c>
      <c r="C349" s="9" t="s">
        <v>29</v>
      </c>
      <c r="D349" s="9" t="s">
        <v>50</v>
      </c>
      <c r="E349" s="10" t="s">
        <v>535</v>
      </c>
      <c r="F349" s="9" t="s">
        <v>16</v>
      </c>
      <c r="G349" s="9" t="s">
        <v>23</v>
      </c>
      <c r="H349" s="9">
        <v>23774</v>
      </c>
      <c r="I349" s="9">
        <v>60</v>
      </c>
      <c r="J349" s="9">
        <v>10735</v>
      </c>
      <c r="K349" s="9">
        <v>21076</v>
      </c>
      <c r="L349" s="9">
        <v>24</v>
      </c>
      <c r="M349" s="9">
        <v>7657.1080000000002</v>
      </c>
      <c r="N349" s="4"/>
      <c r="O349" s="4"/>
      <c r="P349" s="4"/>
      <c r="Q349" s="4"/>
      <c r="R349" s="4"/>
    </row>
    <row r="350" spans="1:18" ht="14.4">
      <c r="A350" s="9" t="s">
        <v>540</v>
      </c>
      <c r="B350" s="9" t="s">
        <v>1060</v>
      </c>
      <c r="C350" s="9" t="s">
        <v>29</v>
      </c>
      <c r="D350" s="9" t="s">
        <v>32</v>
      </c>
      <c r="E350" s="10" t="s">
        <v>535</v>
      </c>
      <c r="F350" s="9" t="s">
        <v>42</v>
      </c>
      <c r="G350" s="9" t="s">
        <v>23</v>
      </c>
      <c r="H350" s="9">
        <v>1083050</v>
      </c>
      <c r="I350" s="9">
        <v>3984</v>
      </c>
      <c r="J350" s="9">
        <v>590156</v>
      </c>
      <c r="K350" s="9">
        <v>953556</v>
      </c>
      <c r="L350" s="9">
        <v>19</v>
      </c>
      <c r="M350" s="9">
        <v>7495.75</v>
      </c>
      <c r="N350" s="4"/>
      <c r="O350" s="4"/>
      <c r="P350" s="4"/>
      <c r="Q350" s="4"/>
      <c r="R350" s="4"/>
    </row>
    <row r="351" spans="1:18" ht="14.4">
      <c r="A351" s="9" t="s">
        <v>541</v>
      </c>
      <c r="B351" s="9" t="s">
        <v>1060</v>
      </c>
      <c r="C351" s="9" t="s">
        <v>13</v>
      </c>
      <c r="D351" s="9" t="s">
        <v>73</v>
      </c>
      <c r="E351" s="10" t="s">
        <v>535</v>
      </c>
      <c r="F351" s="9" t="s">
        <v>16</v>
      </c>
      <c r="G351" s="9" t="s">
        <v>23</v>
      </c>
      <c r="H351" s="9">
        <v>184622</v>
      </c>
      <c r="I351" s="9">
        <v>180</v>
      </c>
      <c r="J351" s="9">
        <v>98938</v>
      </c>
      <c r="K351" s="9">
        <v>161848</v>
      </c>
      <c r="L351" s="9">
        <v>13</v>
      </c>
      <c r="M351" s="9">
        <v>7149.8159999999998</v>
      </c>
      <c r="N351" s="4"/>
      <c r="O351" s="4"/>
      <c r="P351" s="4"/>
      <c r="Q351" s="4"/>
      <c r="R351" s="4"/>
    </row>
    <row r="352" spans="1:18" ht="14.4">
      <c r="A352" s="9" t="s">
        <v>1334</v>
      </c>
      <c r="B352" s="9" t="s">
        <v>1043</v>
      </c>
      <c r="C352" s="9" t="s">
        <v>29</v>
      </c>
      <c r="D352" s="9" t="s">
        <v>32</v>
      </c>
      <c r="E352" s="10" t="s">
        <v>535</v>
      </c>
      <c r="F352" s="9" t="s">
        <v>54</v>
      </c>
      <c r="G352" s="9" t="s">
        <v>23</v>
      </c>
      <c r="H352" s="9">
        <v>742281</v>
      </c>
      <c r="I352" s="9">
        <v>1999</v>
      </c>
      <c r="J352" s="9">
        <v>432673</v>
      </c>
      <c r="K352" s="9">
        <v>642404</v>
      </c>
      <c r="L352" s="9">
        <v>11</v>
      </c>
      <c r="M352" s="9">
        <v>6024.4219999999996</v>
      </c>
      <c r="N352" s="4"/>
      <c r="O352" s="4"/>
      <c r="P352" s="4"/>
      <c r="Q352" s="4"/>
      <c r="R352" s="4"/>
    </row>
    <row r="353" spans="1:18" ht="14.4">
      <c r="A353" s="9" t="s">
        <v>1335</v>
      </c>
      <c r="B353" s="9" t="s">
        <v>1041</v>
      </c>
      <c r="C353" s="9" t="s">
        <v>13</v>
      </c>
      <c r="D353" s="9" t="s">
        <v>14</v>
      </c>
      <c r="E353" s="10" t="s">
        <v>535</v>
      </c>
      <c r="F353" s="9" t="s">
        <v>22</v>
      </c>
      <c r="G353" s="9" t="s">
        <v>23</v>
      </c>
      <c r="H353" s="9">
        <v>1720462</v>
      </c>
      <c r="I353" s="9">
        <v>4865</v>
      </c>
      <c r="J353" s="9">
        <v>940296</v>
      </c>
      <c r="K353" s="9">
        <v>1516537</v>
      </c>
      <c r="L353" s="9">
        <v>20</v>
      </c>
      <c r="M353" s="9">
        <v>5906.4650000000001</v>
      </c>
      <c r="N353" s="4"/>
      <c r="O353" s="4"/>
      <c r="P353" s="4"/>
      <c r="Q353" s="4"/>
      <c r="R353" s="4"/>
    </row>
    <row r="354" spans="1:18" ht="14.4">
      <c r="A354" s="9" t="s">
        <v>1336</v>
      </c>
      <c r="B354" s="9" t="s">
        <v>1041</v>
      </c>
      <c r="C354" s="9" t="s">
        <v>13</v>
      </c>
      <c r="D354" s="9" t="s">
        <v>41</v>
      </c>
      <c r="E354" s="10" t="s">
        <v>535</v>
      </c>
      <c r="F354" s="9" t="s">
        <v>16</v>
      </c>
      <c r="G354" s="9" t="s">
        <v>23</v>
      </c>
      <c r="H354" s="9">
        <v>766674</v>
      </c>
      <c r="I354" s="9">
        <v>1984</v>
      </c>
      <c r="J354" s="9">
        <v>344201</v>
      </c>
      <c r="K354" s="9">
        <v>720606</v>
      </c>
      <c r="L354" s="9">
        <v>17</v>
      </c>
      <c r="M354" s="9">
        <v>5816.2349999999997</v>
      </c>
      <c r="N354" s="4"/>
      <c r="O354" s="4"/>
      <c r="P354" s="4"/>
      <c r="Q354" s="4"/>
      <c r="R354" s="4"/>
    </row>
    <row r="355" spans="1:18" ht="14.4">
      <c r="A355" s="9" t="s">
        <v>545</v>
      </c>
      <c r="B355" s="9" t="s">
        <v>1041</v>
      </c>
      <c r="C355" s="9" t="s">
        <v>19</v>
      </c>
      <c r="D355" s="9" t="s">
        <v>126</v>
      </c>
      <c r="E355" s="10" t="s">
        <v>535</v>
      </c>
      <c r="F355" s="9" t="s">
        <v>16</v>
      </c>
      <c r="G355" s="9" t="s">
        <v>23</v>
      </c>
      <c r="H355" s="9">
        <v>14730</v>
      </c>
      <c r="I355" s="9">
        <v>86</v>
      </c>
      <c r="J355" s="9">
        <v>6410</v>
      </c>
      <c r="K355" s="9">
        <v>10860</v>
      </c>
      <c r="L355" s="9">
        <v>6</v>
      </c>
      <c r="M355" s="9">
        <v>5287.5680000000002</v>
      </c>
      <c r="N355" s="4"/>
      <c r="O355" s="4"/>
      <c r="P355" s="4"/>
      <c r="Q355" s="4"/>
      <c r="R355" s="4"/>
    </row>
    <row r="356" spans="1:18" ht="14.4">
      <c r="A356" s="9" t="s">
        <v>1337</v>
      </c>
      <c r="B356" s="9" t="s">
        <v>1043</v>
      </c>
      <c r="C356" s="9" t="s">
        <v>38</v>
      </c>
      <c r="D356" s="9" t="s">
        <v>115</v>
      </c>
      <c r="E356" s="10" t="s">
        <v>535</v>
      </c>
      <c r="F356" s="9" t="s">
        <v>22</v>
      </c>
      <c r="G356" s="9" t="s">
        <v>23</v>
      </c>
      <c r="H356" s="9">
        <v>207685</v>
      </c>
      <c r="I356" s="9">
        <v>512</v>
      </c>
      <c r="J356" s="9">
        <v>20134</v>
      </c>
      <c r="K356" s="9">
        <v>30708</v>
      </c>
      <c r="L356" s="9">
        <v>34</v>
      </c>
      <c r="M356" s="9">
        <v>5239.2049999999999</v>
      </c>
      <c r="N356" s="4"/>
      <c r="O356" s="4"/>
      <c r="P356" s="4"/>
      <c r="Q356" s="4"/>
      <c r="R356" s="4"/>
    </row>
    <row r="357" spans="1:18" ht="14.4">
      <c r="A357" s="9" t="s">
        <v>547</v>
      </c>
      <c r="B357" s="9" t="s">
        <v>1041</v>
      </c>
      <c r="C357" s="9" t="s">
        <v>19</v>
      </c>
      <c r="D357" s="9" t="s">
        <v>14</v>
      </c>
      <c r="E357" s="10" t="s">
        <v>535</v>
      </c>
      <c r="F357" s="9" t="s">
        <v>75</v>
      </c>
      <c r="G357" s="9" t="s">
        <v>23</v>
      </c>
      <c r="H357" s="9">
        <v>908899</v>
      </c>
      <c r="I357" s="9">
        <v>1984</v>
      </c>
      <c r="J357" s="9">
        <v>644697</v>
      </c>
      <c r="K357" s="9">
        <v>853964</v>
      </c>
      <c r="L357" s="9">
        <v>32</v>
      </c>
      <c r="M357" s="9">
        <v>5181.0870000000004</v>
      </c>
      <c r="N357" s="4"/>
      <c r="O357" s="4"/>
      <c r="P357" s="4"/>
      <c r="Q357" s="4"/>
      <c r="R357" s="4"/>
    </row>
    <row r="358" spans="1:18" ht="14.4">
      <c r="A358" s="9" t="s">
        <v>1338</v>
      </c>
      <c r="B358" s="9" t="s">
        <v>1041</v>
      </c>
      <c r="C358" s="9" t="s">
        <v>29</v>
      </c>
      <c r="D358" s="9" t="s">
        <v>32</v>
      </c>
      <c r="E358" s="10" t="s">
        <v>535</v>
      </c>
      <c r="F358" s="9" t="s">
        <v>16</v>
      </c>
      <c r="G358" s="9" t="s">
        <v>23</v>
      </c>
      <c r="H358" s="9">
        <v>470192</v>
      </c>
      <c r="I358" s="9">
        <v>940</v>
      </c>
      <c r="J358" s="9">
        <v>336480</v>
      </c>
      <c r="K358" s="9">
        <v>443202</v>
      </c>
      <c r="L358" s="9">
        <v>3</v>
      </c>
      <c r="M358" s="9">
        <v>4963.9660000000003</v>
      </c>
      <c r="N358" s="4"/>
      <c r="O358" s="4"/>
      <c r="P358" s="4"/>
      <c r="Q358" s="4"/>
      <c r="R358" s="4"/>
    </row>
    <row r="359" spans="1:18" ht="14.4">
      <c r="A359" s="9" t="s">
        <v>1339</v>
      </c>
      <c r="B359" s="9" t="s">
        <v>1043</v>
      </c>
      <c r="C359" s="9" t="s">
        <v>29</v>
      </c>
      <c r="D359" s="9" t="s">
        <v>73</v>
      </c>
      <c r="E359" s="10" t="s">
        <v>535</v>
      </c>
      <c r="F359" s="9" t="s">
        <v>22</v>
      </c>
      <c r="G359" s="9" t="s">
        <v>23</v>
      </c>
      <c r="H359" s="9">
        <v>65257</v>
      </c>
      <c r="I359" s="9">
        <v>201</v>
      </c>
      <c r="J359" s="9">
        <v>12749</v>
      </c>
      <c r="K359" s="9">
        <v>19274</v>
      </c>
      <c r="L359" s="9">
        <v>3</v>
      </c>
      <c r="M359" s="9">
        <v>2468.136</v>
      </c>
      <c r="N359" s="4"/>
      <c r="O359" s="4"/>
      <c r="P359" s="4"/>
      <c r="Q359" s="4"/>
      <c r="R359" s="4"/>
    </row>
    <row r="360" spans="1:18" ht="14.4">
      <c r="A360" s="9" t="s">
        <v>1340</v>
      </c>
      <c r="B360" s="9" t="s">
        <v>1043</v>
      </c>
      <c r="C360" s="9" t="s">
        <v>19</v>
      </c>
      <c r="D360" s="9" t="s">
        <v>61</v>
      </c>
      <c r="E360" s="10" t="s">
        <v>535</v>
      </c>
      <c r="F360" s="9" t="s">
        <v>16</v>
      </c>
      <c r="G360" s="9" t="s">
        <v>23</v>
      </c>
      <c r="H360" s="9">
        <v>31003</v>
      </c>
      <c r="I360" s="9">
        <v>87</v>
      </c>
      <c r="J360" s="9">
        <v>12591</v>
      </c>
      <c r="K360" s="9">
        <v>22656</v>
      </c>
      <c r="L360" s="9">
        <v>8</v>
      </c>
      <c r="M360" s="9">
        <v>2294.0039999999999</v>
      </c>
      <c r="N360" s="4"/>
      <c r="O360" s="4"/>
      <c r="P360" s="4"/>
      <c r="Q360" s="4"/>
      <c r="R360" s="4"/>
    </row>
    <row r="361" spans="1:18" ht="14.4">
      <c r="A361" s="9" t="s">
        <v>1341</v>
      </c>
      <c r="B361" s="9" t="s">
        <v>1041</v>
      </c>
      <c r="C361" s="9" t="s">
        <v>29</v>
      </c>
      <c r="D361" s="9" t="s">
        <v>50</v>
      </c>
      <c r="E361" s="10" t="s">
        <v>535</v>
      </c>
      <c r="F361" s="9" t="s">
        <v>16</v>
      </c>
      <c r="G361" s="9" t="s">
        <v>23</v>
      </c>
      <c r="H361" s="9">
        <v>12988</v>
      </c>
      <c r="I361" s="9">
        <v>69</v>
      </c>
      <c r="J361" s="9">
        <v>6514</v>
      </c>
      <c r="K361" s="9">
        <v>9378</v>
      </c>
      <c r="L361" s="9">
        <v>4</v>
      </c>
      <c r="M361" s="9">
        <v>2236.4850000000001</v>
      </c>
      <c r="N361" s="4"/>
      <c r="O361" s="4"/>
      <c r="P361" s="4"/>
      <c r="Q361" s="4"/>
      <c r="R361" s="4"/>
    </row>
    <row r="362" spans="1:18" ht="14.4">
      <c r="A362" s="9" t="s">
        <v>1342</v>
      </c>
      <c r="B362" s="9" t="s">
        <v>1060</v>
      </c>
      <c r="C362" s="9" t="s">
        <v>19</v>
      </c>
      <c r="D362" s="9" t="s">
        <v>32</v>
      </c>
      <c r="E362" s="10" t="s">
        <v>535</v>
      </c>
      <c r="F362" s="9" t="s">
        <v>16</v>
      </c>
      <c r="G362" s="9" t="s">
        <v>23</v>
      </c>
      <c r="H362" s="9">
        <v>562103</v>
      </c>
      <c r="I362" s="9">
        <v>1450</v>
      </c>
      <c r="J362" s="9">
        <v>340616</v>
      </c>
      <c r="K362" s="9">
        <v>488921</v>
      </c>
      <c r="L362" s="9">
        <v>8</v>
      </c>
      <c r="M362" s="9">
        <v>1733.83</v>
      </c>
      <c r="N362" s="4"/>
      <c r="O362" s="4"/>
      <c r="P362" s="4"/>
      <c r="Q362" s="4"/>
      <c r="R362" s="4"/>
    </row>
    <row r="363" spans="1:18" ht="14.4">
      <c r="A363" s="9" t="s">
        <v>1343</v>
      </c>
      <c r="B363" s="9" t="s">
        <v>1043</v>
      </c>
      <c r="C363" s="9" t="s">
        <v>19</v>
      </c>
      <c r="D363" s="9" t="s">
        <v>25</v>
      </c>
      <c r="E363" s="10" t="s">
        <v>535</v>
      </c>
      <c r="F363" s="9" t="s">
        <v>16</v>
      </c>
      <c r="G363" s="9" t="s">
        <v>23</v>
      </c>
      <c r="H363" s="9">
        <v>780475</v>
      </c>
      <c r="I363" s="9">
        <v>2186</v>
      </c>
      <c r="J363" s="9">
        <v>453974</v>
      </c>
      <c r="K363" s="9">
        <v>691696</v>
      </c>
      <c r="L363" s="9">
        <v>11</v>
      </c>
      <c r="M363" s="9">
        <v>1726.249</v>
      </c>
      <c r="N363" s="4"/>
      <c r="O363" s="4"/>
      <c r="P363" s="4"/>
      <c r="Q363" s="4"/>
      <c r="R363" s="4"/>
    </row>
    <row r="364" spans="1:18" ht="14.4">
      <c r="A364" s="9" t="s">
        <v>1344</v>
      </c>
      <c r="B364" s="9" t="s">
        <v>1041</v>
      </c>
      <c r="C364" s="9" t="s">
        <v>13</v>
      </c>
      <c r="D364" s="9" t="s">
        <v>73</v>
      </c>
      <c r="E364" s="10" t="s">
        <v>535</v>
      </c>
      <c r="F364" s="9" t="s">
        <v>27</v>
      </c>
      <c r="G364" s="9" t="s">
        <v>23</v>
      </c>
      <c r="H364" s="9">
        <v>7540</v>
      </c>
      <c r="I364" s="9">
        <v>10</v>
      </c>
      <c r="J364" s="9">
        <v>1475</v>
      </c>
      <c r="K364" s="9">
        <v>2054</v>
      </c>
      <c r="L364" s="9">
        <v>1</v>
      </c>
      <c r="M364" s="9">
        <v>1713.979</v>
      </c>
      <c r="N364" s="4"/>
      <c r="O364" s="4"/>
      <c r="P364" s="4"/>
      <c r="Q364" s="4"/>
      <c r="R364" s="4"/>
    </row>
    <row r="365" spans="1:18" ht="14.4">
      <c r="A365" s="9" t="s">
        <v>1345</v>
      </c>
      <c r="B365" s="9" t="s">
        <v>1041</v>
      </c>
      <c r="C365" s="9" t="s">
        <v>19</v>
      </c>
      <c r="D365" s="9" t="s">
        <v>35</v>
      </c>
      <c r="E365" s="10" t="s">
        <v>535</v>
      </c>
      <c r="F365" s="9" t="s">
        <v>16</v>
      </c>
      <c r="G365" s="9" t="s">
        <v>23</v>
      </c>
      <c r="H365" s="9">
        <v>482834</v>
      </c>
      <c r="I365" s="9">
        <v>1269</v>
      </c>
      <c r="J365" s="9">
        <v>292059</v>
      </c>
      <c r="K365" s="9">
        <v>428761</v>
      </c>
      <c r="L365" s="9">
        <v>7</v>
      </c>
      <c r="M365" s="9">
        <v>1594.463</v>
      </c>
      <c r="N365" s="4"/>
      <c r="O365" s="4"/>
      <c r="P365" s="4"/>
      <c r="Q365" s="4"/>
      <c r="R365" s="4"/>
    </row>
    <row r="366" spans="1:18" ht="14.4">
      <c r="A366" s="9" t="s">
        <v>1346</v>
      </c>
      <c r="B366" s="9" t="s">
        <v>1041</v>
      </c>
      <c r="C366" s="9" t="s">
        <v>13</v>
      </c>
      <c r="D366" s="9" t="s">
        <v>35</v>
      </c>
      <c r="E366" s="10" t="s">
        <v>535</v>
      </c>
      <c r="F366" s="9" t="s">
        <v>123</v>
      </c>
      <c r="G366" s="9" t="s">
        <v>23</v>
      </c>
      <c r="H366" s="9">
        <v>19464</v>
      </c>
      <c r="I366" s="9">
        <v>68</v>
      </c>
      <c r="J366" s="9">
        <v>11814</v>
      </c>
      <c r="K366" s="9">
        <v>17040</v>
      </c>
      <c r="L366" s="9">
        <v>9</v>
      </c>
      <c r="M366" s="9">
        <v>1540.4690000000001</v>
      </c>
      <c r="N366" s="4"/>
      <c r="O366" s="4"/>
      <c r="P366" s="4"/>
      <c r="Q366" s="4"/>
      <c r="R366" s="4"/>
    </row>
    <row r="367" spans="1:18" ht="14.4">
      <c r="A367" s="9" t="s">
        <v>1347</v>
      </c>
      <c r="B367" s="9" t="s">
        <v>1043</v>
      </c>
      <c r="C367" s="9" t="s">
        <v>13</v>
      </c>
      <c r="D367" s="9" t="s">
        <v>14</v>
      </c>
      <c r="E367" s="10" t="s">
        <v>535</v>
      </c>
      <c r="F367" s="9" t="s">
        <v>22</v>
      </c>
      <c r="G367" s="9" t="s">
        <v>23</v>
      </c>
      <c r="H367" s="9">
        <v>50838</v>
      </c>
      <c r="I367" s="9">
        <v>130</v>
      </c>
      <c r="J367" s="9">
        <v>23274</v>
      </c>
      <c r="K367" s="9">
        <v>35934</v>
      </c>
      <c r="L367" s="9">
        <v>11</v>
      </c>
      <c r="M367" s="9">
        <v>1521.3720000000001</v>
      </c>
      <c r="N367" s="4"/>
      <c r="O367" s="4"/>
      <c r="P367" s="4"/>
      <c r="Q367" s="4"/>
      <c r="R367" s="4"/>
    </row>
    <row r="368" spans="1:18" ht="14.4">
      <c r="A368" s="9" t="s">
        <v>1348</v>
      </c>
      <c r="B368" s="9" t="s">
        <v>1041</v>
      </c>
      <c r="C368" s="9" t="s">
        <v>19</v>
      </c>
      <c r="D368" s="9" t="s">
        <v>50</v>
      </c>
      <c r="E368" s="10" t="s">
        <v>535</v>
      </c>
      <c r="F368" s="9" t="s">
        <v>130</v>
      </c>
      <c r="G368" s="9" t="s">
        <v>23</v>
      </c>
      <c r="H368" s="9">
        <v>679098</v>
      </c>
      <c r="I368" s="9">
        <v>1984</v>
      </c>
      <c r="J368" s="9">
        <v>467726</v>
      </c>
      <c r="K368" s="9">
        <v>634589</v>
      </c>
      <c r="L368" s="9">
        <v>9</v>
      </c>
      <c r="M368" s="9">
        <v>1477.425</v>
      </c>
      <c r="N368" s="4"/>
      <c r="O368" s="4"/>
      <c r="P368" s="4"/>
      <c r="Q368" s="4"/>
      <c r="R368" s="4"/>
    </row>
    <row r="369" spans="1:18" ht="14.4">
      <c r="A369" s="9" t="s">
        <v>1349</v>
      </c>
      <c r="B369" s="9" t="s">
        <v>1041</v>
      </c>
      <c r="C369" s="9" t="s">
        <v>38</v>
      </c>
      <c r="D369" s="9" t="s">
        <v>25</v>
      </c>
      <c r="E369" s="10" t="s">
        <v>535</v>
      </c>
      <c r="F369" s="9" t="s">
        <v>16</v>
      </c>
      <c r="G369" s="9" t="s">
        <v>47</v>
      </c>
      <c r="H369" s="9">
        <v>32436</v>
      </c>
      <c r="I369" s="9">
        <v>56</v>
      </c>
      <c r="J369" s="9">
        <v>17531</v>
      </c>
      <c r="K369" s="9">
        <v>28429</v>
      </c>
      <c r="L369" s="9">
        <v>6</v>
      </c>
      <c r="M369" s="9">
        <v>1470.67</v>
      </c>
      <c r="N369" s="4"/>
      <c r="O369" s="4"/>
      <c r="P369" s="4"/>
      <c r="Q369" s="4"/>
      <c r="R369" s="4"/>
    </row>
    <row r="370" spans="1:18" ht="14.4">
      <c r="A370" s="9" t="s">
        <v>1350</v>
      </c>
      <c r="B370" s="9" t="s">
        <v>1060</v>
      </c>
      <c r="C370" s="9" t="s">
        <v>19</v>
      </c>
      <c r="D370" s="9" t="s">
        <v>73</v>
      </c>
      <c r="E370" s="10" t="s">
        <v>561</v>
      </c>
      <c r="F370" s="9" t="s">
        <v>123</v>
      </c>
      <c r="G370" s="9" t="s">
        <v>23</v>
      </c>
      <c r="H370" s="9">
        <v>11734</v>
      </c>
      <c r="I370" s="9">
        <v>78</v>
      </c>
      <c r="J370" s="9">
        <v>8741</v>
      </c>
      <c r="K370" s="9">
        <v>10606</v>
      </c>
      <c r="L370" s="9">
        <v>5</v>
      </c>
      <c r="M370" s="9">
        <v>6439.2830000000004</v>
      </c>
      <c r="N370" s="4"/>
      <c r="O370" s="4"/>
      <c r="P370" s="4"/>
      <c r="Q370" s="4"/>
      <c r="R370" s="4"/>
    </row>
    <row r="371" spans="1:18" ht="14.4">
      <c r="A371" s="9" t="s">
        <v>562</v>
      </c>
      <c r="B371" s="9" t="s">
        <v>1043</v>
      </c>
      <c r="C371" s="9" t="s">
        <v>19</v>
      </c>
      <c r="D371" s="9" t="s">
        <v>142</v>
      </c>
      <c r="E371" s="10" t="s">
        <v>561</v>
      </c>
      <c r="F371" s="9" t="s">
        <v>42</v>
      </c>
      <c r="G371" s="9" t="s">
        <v>23</v>
      </c>
      <c r="H371" s="9">
        <v>27371</v>
      </c>
      <c r="I371" s="9">
        <v>60</v>
      </c>
      <c r="J371" s="9">
        <v>22256</v>
      </c>
      <c r="K371" s="9">
        <v>25986</v>
      </c>
      <c r="L371" s="9">
        <v>5</v>
      </c>
      <c r="M371" s="9">
        <v>4984.4859999999999</v>
      </c>
      <c r="N371" s="4"/>
      <c r="O371" s="4"/>
      <c r="P371" s="4"/>
      <c r="Q371" s="4"/>
      <c r="R371" s="4"/>
    </row>
    <row r="372" spans="1:18" ht="14.4">
      <c r="A372" s="9" t="s">
        <v>1351</v>
      </c>
      <c r="B372" s="9" t="s">
        <v>1043</v>
      </c>
      <c r="C372" s="9" t="s">
        <v>19</v>
      </c>
      <c r="D372" s="9" t="s">
        <v>79</v>
      </c>
      <c r="E372" s="10" t="s">
        <v>561</v>
      </c>
      <c r="F372" s="9" t="s">
        <v>123</v>
      </c>
      <c r="G372" s="9" t="s">
        <v>23</v>
      </c>
      <c r="H372" s="9">
        <v>21903</v>
      </c>
      <c r="I372" s="9">
        <v>124</v>
      </c>
      <c r="J372" s="9">
        <v>18831</v>
      </c>
      <c r="K372" s="9">
        <v>20922</v>
      </c>
      <c r="L372" s="9">
        <v>4</v>
      </c>
      <c r="M372" s="9">
        <v>1661.1679999999999</v>
      </c>
      <c r="N372" s="4"/>
      <c r="O372" s="4"/>
      <c r="P372" s="4"/>
      <c r="Q372" s="4"/>
      <c r="R372" s="4"/>
    </row>
    <row r="373" spans="1:18" ht="14.4">
      <c r="A373" s="9" t="s">
        <v>1352</v>
      </c>
      <c r="B373" s="9" t="s">
        <v>1041</v>
      </c>
      <c r="C373" s="9" t="s">
        <v>13</v>
      </c>
      <c r="D373" s="9" t="s">
        <v>32</v>
      </c>
      <c r="E373" s="10" t="s">
        <v>565</v>
      </c>
      <c r="F373" s="9" t="s">
        <v>177</v>
      </c>
      <c r="G373" s="9" t="s">
        <v>23</v>
      </c>
      <c r="H373" s="9">
        <v>9725</v>
      </c>
      <c r="I373" s="9">
        <v>80</v>
      </c>
      <c r="J373" s="9">
        <v>6616</v>
      </c>
      <c r="K373" s="9">
        <v>8778</v>
      </c>
      <c r="L373" s="9">
        <v>1</v>
      </c>
      <c r="M373" s="9">
        <v>4942.2839999999997</v>
      </c>
      <c r="N373" s="4"/>
      <c r="O373" s="4"/>
      <c r="P373" s="4"/>
      <c r="Q373" s="4"/>
      <c r="R373" s="4"/>
    </row>
    <row r="374" spans="1:18" ht="14.4">
      <c r="A374" s="9" t="s">
        <v>566</v>
      </c>
      <c r="B374" s="9" t="s">
        <v>1043</v>
      </c>
      <c r="C374" s="9" t="s">
        <v>19</v>
      </c>
      <c r="D374" s="9" t="s">
        <v>32</v>
      </c>
      <c r="E374" s="10" t="s">
        <v>565</v>
      </c>
      <c r="F374" s="9" t="s">
        <v>16</v>
      </c>
      <c r="G374" s="9" t="s">
        <v>23</v>
      </c>
      <c r="H374" s="9">
        <v>45965</v>
      </c>
      <c r="I374" s="9">
        <v>190</v>
      </c>
      <c r="J374" s="9">
        <v>10028</v>
      </c>
      <c r="K374" s="9">
        <v>37295</v>
      </c>
      <c r="L374" s="9">
        <v>1</v>
      </c>
      <c r="M374" s="9">
        <v>4718.8360000000002</v>
      </c>
      <c r="N374" s="4"/>
      <c r="O374" s="4"/>
      <c r="P374" s="4"/>
      <c r="Q374" s="4"/>
      <c r="R374" s="4"/>
    </row>
    <row r="375" spans="1:18" ht="14.4">
      <c r="A375" s="9" t="s">
        <v>1353</v>
      </c>
      <c r="B375" s="9" t="s">
        <v>1041</v>
      </c>
      <c r="C375" s="9" t="s">
        <v>29</v>
      </c>
      <c r="D375" s="9" t="s">
        <v>14</v>
      </c>
      <c r="E375" s="10" t="s">
        <v>568</v>
      </c>
      <c r="F375" s="9" t="s">
        <v>16</v>
      </c>
      <c r="G375" s="9" t="s">
        <v>23</v>
      </c>
      <c r="H375" s="9">
        <v>8944</v>
      </c>
      <c r="I375" s="9">
        <v>45</v>
      </c>
      <c r="J375" s="9">
        <v>3002</v>
      </c>
      <c r="K375" s="9">
        <v>6361</v>
      </c>
      <c r="L375" s="9">
        <v>6</v>
      </c>
      <c r="M375" s="9">
        <v>1755.4849999999999</v>
      </c>
      <c r="N375" s="4"/>
      <c r="O375" s="4"/>
      <c r="P375" s="4"/>
      <c r="Q375" s="4"/>
      <c r="R375" s="4"/>
    </row>
    <row r="376" spans="1:18" ht="14.4">
      <c r="A376" s="9" t="s">
        <v>1354</v>
      </c>
      <c r="B376" s="9" t="s">
        <v>1041</v>
      </c>
      <c r="C376" s="9" t="s">
        <v>38</v>
      </c>
      <c r="D376" s="9" t="s">
        <v>25</v>
      </c>
      <c r="E376" s="10" t="s">
        <v>570</v>
      </c>
      <c r="F376" s="9" t="s">
        <v>123</v>
      </c>
      <c r="G376" s="9" t="s">
        <v>23</v>
      </c>
      <c r="H376" s="9">
        <v>14398</v>
      </c>
      <c r="I376" s="9">
        <v>30</v>
      </c>
      <c r="J376" s="9">
        <v>2807</v>
      </c>
      <c r="K376" s="9">
        <v>13393</v>
      </c>
      <c r="L376" s="9">
        <v>7</v>
      </c>
      <c r="M376" s="9">
        <v>5154.6450000000004</v>
      </c>
      <c r="N376" s="4"/>
      <c r="O376" s="4"/>
      <c r="P376" s="4"/>
      <c r="Q376" s="4"/>
      <c r="R376" s="4"/>
    </row>
    <row r="377" spans="1:18" ht="14.4">
      <c r="A377" s="9" t="s">
        <v>1355</v>
      </c>
      <c r="B377" s="9" t="s">
        <v>1043</v>
      </c>
      <c r="C377" s="9" t="s">
        <v>19</v>
      </c>
      <c r="D377" s="9" t="s">
        <v>210</v>
      </c>
      <c r="E377" s="10" t="s">
        <v>572</v>
      </c>
      <c r="F377" s="9" t="s">
        <v>54</v>
      </c>
      <c r="G377" s="9" t="s">
        <v>23</v>
      </c>
      <c r="H377" s="9">
        <v>117879</v>
      </c>
      <c r="I377" s="9">
        <v>390</v>
      </c>
      <c r="J377" s="9">
        <v>52098</v>
      </c>
      <c r="K377" s="9">
        <v>86127</v>
      </c>
      <c r="L377" s="9">
        <v>1</v>
      </c>
      <c r="M377" s="9">
        <v>5102.7070000000003</v>
      </c>
      <c r="N377" s="4"/>
      <c r="O377" s="4"/>
      <c r="P377" s="4"/>
      <c r="Q377" s="4"/>
      <c r="R377" s="4"/>
    </row>
    <row r="378" spans="1:18" ht="14.4">
      <c r="A378" s="9" t="s">
        <v>1356</v>
      </c>
      <c r="B378" s="9" t="s">
        <v>1041</v>
      </c>
      <c r="C378" s="9" t="s">
        <v>29</v>
      </c>
      <c r="D378" s="9" t="s">
        <v>30</v>
      </c>
      <c r="E378" s="10" t="s">
        <v>574</v>
      </c>
      <c r="F378" s="9" t="s">
        <v>16</v>
      </c>
      <c r="G378" s="9" t="s">
        <v>23</v>
      </c>
      <c r="H378" s="9">
        <v>22444</v>
      </c>
      <c r="I378" s="9">
        <v>160</v>
      </c>
      <c r="J378" s="9">
        <v>12672</v>
      </c>
      <c r="K378" s="9">
        <v>21345</v>
      </c>
      <c r="L378" s="9">
        <v>5</v>
      </c>
      <c r="M378" s="9">
        <v>2539.201</v>
      </c>
      <c r="N378" s="4"/>
      <c r="O378" s="4"/>
      <c r="P378" s="4"/>
      <c r="Q378" s="4"/>
      <c r="R378" s="4"/>
    </row>
    <row r="379" spans="1:18" ht="14.4">
      <c r="A379" s="9" t="s">
        <v>1357</v>
      </c>
      <c r="B379" s="9" t="s">
        <v>1041</v>
      </c>
      <c r="C379" s="9" t="s">
        <v>29</v>
      </c>
      <c r="D379" s="9" t="s">
        <v>168</v>
      </c>
      <c r="E379" s="10" t="s">
        <v>574</v>
      </c>
      <c r="F379" s="9" t="s">
        <v>27</v>
      </c>
      <c r="G379" s="9" t="s">
        <v>17</v>
      </c>
      <c r="H379" s="9">
        <v>17645</v>
      </c>
      <c r="I379" s="9">
        <v>40</v>
      </c>
      <c r="J379" s="9">
        <v>9673</v>
      </c>
      <c r="K379" s="9">
        <v>15088</v>
      </c>
      <c r="L379" s="9">
        <v>15</v>
      </c>
      <c r="M379" s="9">
        <v>1591.7719999999999</v>
      </c>
      <c r="N379" s="4"/>
      <c r="O379" s="4"/>
      <c r="P379" s="4"/>
      <c r="Q379" s="4"/>
      <c r="R379" s="4"/>
    </row>
    <row r="380" spans="1:18" ht="14.4">
      <c r="A380" s="9" t="s">
        <v>1358</v>
      </c>
      <c r="B380" s="9" t="s">
        <v>1043</v>
      </c>
      <c r="C380" s="9" t="s">
        <v>19</v>
      </c>
      <c r="D380" s="9" t="s">
        <v>32</v>
      </c>
      <c r="E380" s="10" t="s">
        <v>574</v>
      </c>
      <c r="F380" s="9" t="s">
        <v>42</v>
      </c>
      <c r="G380" s="9" t="s">
        <v>23</v>
      </c>
      <c r="H380" s="9">
        <v>9881</v>
      </c>
      <c r="I380" s="9">
        <v>15</v>
      </c>
      <c r="J380" s="9">
        <v>2344</v>
      </c>
      <c r="K380" s="9">
        <v>7324</v>
      </c>
      <c r="L380" s="9">
        <v>1</v>
      </c>
      <c r="M380" s="9">
        <v>1505.0119999999999</v>
      </c>
      <c r="N380" s="4"/>
      <c r="O380" s="4"/>
      <c r="P380" s="4"/>
      <c r="Q380" s="4"/>
      <c r="R380" s="4"/>
    </row>
    <row r="381" spans="1:18" ht="14.4">
      <c r="A381" s="9" t="s">
        <v>1359</v>
      </c>
      <c r="B381" s="9" t="s">
        <v>1043</v>
      </c>
      <c r="C381" s="9" t="s">
        <v>19</v>
      </c>
      <c r="D381" s="9" t="s">
        <v>269</v>
      </c>
      <c r="E381" s="10" t="s">
        <v>578</v>
      </c>
      <c r="F381" s="9" t="s">
        <v>163</v>
      </c>
      <c r="G381" s="9" t="s">
        <v>23</v>
      </c>
      <c r="H381" s="9">
        <v>12148</v>
      </c>
      <c r="I381" s="9">
        <v>40</v>
      </c>
      <c r="J381" s="9">
        <v>7950</v>
      </c>
      <c r="K381" s="9">
        <v>11360</v>
      </c>
      <c r="L381" s="9">
        <v>9</v>
      </c>
      <c r="M381" s="9">
        <v>1936.008</v>
      </c>
      <c r="N381" s="4"/>
      <c r="O381" s="4"/>
      <c r="P381" s="4"/>
      <c r="Q381" s="4"/>
      <c r="R381" s="4"/>
    </row>
    <row r="382" spans="1:18" ht="14.4">
      <c r="A382" s="9" t="s">
        <v>1360</v>
      </c>
      <c r="B382" s="9" t="s">
        <v>1043</v>
      </c>
      <c r="C382" s="9" t="s">
        <v>19</v>
      </c>
      <c r="D382" s="9" t="s">
        <v>25</v>
      </c>
      <c r="E382" s="10" t="s">
        <v>580</v>
      </c>
      <c r="F382" s="9" t="s">
        <v>16</v>
      </c>
      <c r="G382" s="9" t="s">
        <v>23</v>
      </c>
      <c r="H382" s="9">
        <v>18771</v>
      </c>
      <c r="I382" s="9">
        <v>69</v>
      </c>
      <c r="J382" s="9">
        <v>10871</v>
      </c>
      <c r="K382" s="9">
        <v>17138</v>
      </c>
      <c r="L382" s="9">
        <v>6</v>
      </c>
      <c r="M382" s="9">
        <v>3827.366</v>
      </c>
      <c r="N382" s="4"/>
      <c r="O382" s="4"/>
      <c r="P382" s="4"/>
      <c r="Q382" s="4"/>
      <c r="R382" s="4"/>
    </row>
    <row r="383" spans="1:18" ht="14.4">
      <c r="A383" s="9" t="s">
        <v>1361</v>
      </c>
      <c r="B383" s="9" t="s">
        <v>1041</v>
      </c>
      <c r="C383" s="9" t="s">
        <v>19</v>
      </c>
      <c r="D383" s="9" t="s">
        <v>35</v>
      </c>
      <c r="E383" s="10" t="s">
        <v>580</v>
      </c>
      <c r="F383" s="9" t="s">
        <v>27</v>
      </c>
      <c r="G383" s="9" t="s">
        <v>23</v>
      </c>
      <c r="H383" s="9">
        <v>7402</v>
      </c>
      <c r="I383" s="9">
        <v>9</v>
      </c>
      <c r="J383" s="9">
        <v>3860</v>
      </c>
      <c r="K383" s="9">
        <v>6406</v>
      </c>
      <c r="L383" s="9">
        <v>1</v>
      </c>
      <c r="M383" s="9">
        <v>1560.45</v>
      </c>
      <c r="N383" s="4"/>
      <c r="O383" s="4"/>
      <c r="P383" s="4"/>
      <c r="Q383" s="4"/>
      <c r="R383" s="4"/>
    </row>
    <row r="384" spans="1:18" ht="14.4">
      <c r="A384" s="9" t="s">
        <v>1362</v>
      </c>
      <c r="B384" s="9" t="s">
        <v>1043</v>
      </c>
      <c r="C384" s="9" t="s">
        <v>19</v>
      </c>
      <c r="D384" s="9" t="s">
        <v>32</v>
      </c>
      <c r="E384" s="10" t="s">
        <v>583</v>
      </c>
      <c r="F384" s="9" t="s">
        <v>16</v>
      </c>
      <c r="G384" s="9" t="s">
        <v>23</v>
      </c>
      <c r="H384" s="9">
        <v>38735</v>
      </c>
      <c r="I384" s="9">
        <v>114</v>
      </c>
      <c r="J384" s="9">
        <v>28719</v>
      </c>
      <c r="K384" s="9">
        <v>36629</v>
      </c>
      <c r="L384" s="9">
        <v>4</v>
      </c>
      <c r="M384" s="9">
        <v>2127.8240000000001</v>
      </c>
      <c r="N384" s="4"/>
      <c r="O384" s="4"/>
      <c r="P384" s="4"/>
      <c r="Q384" s="4"/>
      <c r="R384" s="4"/>
    </row>
    <row r="385" spans="1:18" ht="14.4">
      <c r="A385" s="9" t="s">
        <v>584</v>
      </c>
      <c r="B385" s="9" t="s">
        <v>1043</v>
      </c>
      <c r="C385" s="9" t="s">
        <v>38</v>
      </c>
      <c r="D385" s="9" t="s">
        <v>50</v>
      </c>
      <c r="E385" s="10" t="s">
        <v>583</v>
      </c>
      <c r="F385" s="9" t="s">
        <v>52</v>
      </c>
      <c r="G385" s="9" t="s">
        <v>23</v>
      </c>
      <c r="H385" s="9">
        <v>7320</v>
      </c>
      <c r="I385" s="9">
        <v>33</v>
      </c>
      <c r="J385" s="9">
        <v>4020</v>
      </c>
      <c r="K385" s="9">
        <v>6692</v>
      </c>
      <c r="L385" s="9">
        <v>15</v>
      </c>
      <c r="M385" s="9">
        <v>1730.374</v>
      </c>
      <c r="N385" s="4"/>
      <c r="O385" s="4"/>
      <c r="P385" s="4"/>
      <c r="Q385" s="4"/>
      <c r="R385" s="4"/>
    </row>
    <row r="386" spans="1:18" ht="14.4">
      <c r="A386" s="9" t="s">
        <v>1363</v>
      </c>
      <c r="B386" s="9" t="s">
        <v>1043</v>
      </c>
      <c r="C386" s="9" t="s">
        <v>38</v>
      </c>
      <c r="D386" s="9" t="s">
        <v>352</v>
      </c>
      <c r="E386" s="10" t="s">
        <v>586</v>
      </c>
      <c r="F386" s="9" t="s">
        <v>22</v>
      </c>
      <c r="G386" s="9" t="s">
        <v>23</v>
      </c>
      <c r="H386" s="9">
        <v>90463</v>
      </c>
      <c r="I386" s="9">
        <v>204</v>
      </c>
      <c r="J386" s="9">
        <v>803</v>
      </c>
      <c r="K386" s="9">
        <v>2465</v>
      </c>
      <c r="L386" s="9">
        <v>9</v>
      </c>
      <c r="M386" s="9">
        <v>6120.6030000000001</v>
      </c>
      <c r="N386" s="4"/>
      <c r="O386" s="4"/>
      <c r="P386" s="4"/>
      <c r="Q386" s="4"/>
      <c r="R386" s="4"/>
    </row>
    <row r="387" spans="1:18" ht="14.4">
      <c r="A387" s="9" t="s">
        <v>1364</v>
      </c>
      <c r="B387" s="9" t="s">
        <v>1043</v>
      </c>
      <c r="C387" s="9" t="s">
        <v>29</v>
      </c>
      <c r="D387" s="9" t="s">
        <v>300</v>
      </c>
      <c r="E387" s="10" t="s">
        <v>586</v>
      </c>
      <c r="F387" s="9" t="s">
        <v>42</v>
      </c>
      <c r="G387" s="9" t="s">
        <v>23</v>
      </c>
      <c r="H387" s="9">
        <v>252170</v>
      </c>
      <c r="I387" s="9">
        <v>650</v>
      </c>
      <c r="J387" s="9">
        <v>9248</v>
      </c>
      <c r="K387" s="9">
        <v>14192</v>
      </c>
      <c r="L387" s="9">
        <v>1</v>
      </c>
      <c r="M387" s="9">
        <v>5874.0050000000001</v>
      </c>
      <c r="N387" s="4"/>
      <c r="O387" s="4"/>
      <c r="P387" s="4"/>
      <c r="Q387" s="4"/>
      <c r="R387" s="4"/>
    </row>
    <row r="388" spans="1:18" ht="14.4">
      <c r="A388" s="9" t="s">
        <v>1365</v>
      </c>
      <c r="B388" s="9" t="s">
        <v>1043</v>
      </c>
      <c r="C388" s="9" t="s">
        <v>13</v>
      </c>
      <c r="D388" s="9" t="s">
        <v>589</v>
      </c>
      <c r="E388" s="10" t="s">
        <v>586</v>
      </c>
      <c r="F388" s="9" t="s">
        <v>22</v>
      </c>
      <c r="G388" s="9" t="s">
        <v>23</v>
      </c>
      <c r="H388" s="9">
        <v>68114</v>
      </c>
      <c r="I388" s="9">
        <v>174</v>
      </c>
      <c r="J388" s="9">
        <v>569</v>
      </c>
      <c r="K388" s="9">
        <v>2059</v>
      </c>
      <c r="L388" s="9">
        <v>15</v>
      </c>
      <c r="M388" s="9">
        <v>2753.712</v>
      </c>
      <c r="N388" s="4"/>
      <c r="O388" s="4"/>
      <c r="P388" s="4"/>
      <c r="Q388" s="4"/>
      <c r="R388" s="4"/>
    </row>
    <row r="389" spans="1:18" ht="14.4">
      <c r="A389" s="9" t="s">
        <v>1366</v>
      </c>
      <c r="B389" s="9" t="s">
        <v>1041</v>
      </c>
      <c r="C389" s="9" t="s">
        <v>38</v>
      </c>
      <c r="D389" s="9" t="s">
        <v>25</v>
      </c>
      <c r="E389" s="10" t="s">
        <v>586</v>
      </c>
      <c r="F389" s="9" t="s">
        <v>227</v>
      </c>
      <c r="G389" s="9" t="s">
        <v>23</v>
      </c>
      <c r="H389" s="9">
        <v>292578</v>
      </c>
      <c r="I389" s="9">
        <v>812</v>
      </c>
      <c r="J389" s="9">
        <v>6474</v>
      </c>
      <c r="K389" s="9">
        <v>12323</v>
      </c>
      <c r="L389" s="9">
        <v>4</v>
      </c>
      <c r="M389" s="9">
        <v>1826.319</v>
      </c>
      <c r="N389" s="4"/>
      <c r="O389" s="4"/>
      <c r="P389" s="4"/>
      <c r="Q389" s="4"/>
      <c r="R389" s="4"/>
    </row>
    <row r="390" spans="1:18" ht="14.4">
      <c r="A390" s="9" t="s">
        <v>1367</v>
      </c>
      <c r="B390" s="9" t="s">
        <v>1041</v>
      </c>
      <c r="C390" s="9" t="s">
        <v>38</v>
      </c>
      <c r="D390" s="9" t="s">
        <v>14</v>
      </c>
      <c r="E390" s="10" t="s">
        <v>592</v>
      </c>
      <c r="F390" s="9" t="s">
        <v>16</v>
      </c>
      <c r="G390" s="9" t="s">
        <v>17</v>
      </c>
      <c r="H390" s="9">
        <v>39725</v>
      </c>
      <c r="I390" s="9">
        <v>144</v>
      </c>
      <c r="J390" s="9">
        <v>5402</v>
      </c>
      <c r="K390" s="9">
        <v>36080</v>
      </c>
      <c r="L390" s="9">
        <v>12</v>
      </c>
      <c r="M390" s="9">
        <v>6431.5550000000003</v>
      </c>
      <c r="N390" s="4"/>
      <c r="O390" s="4"/>
      <c r="P390" s="4"/>
      <c r="Q390" s="4"/>
      <c r="R390" s="4"/>
    </row>
    <row r="391" spans="1:18" ht="14.4">
      <c r="A391" s="9" t="s">
        <v>1368</v>
      </c>
      <c r="B391" s="9" t="s">
        <v>1041</v>
      </c>
      <c r="C391" s="9" t="s">
        <v>19</v>
      </c>
      <c r="D391" s="9" t="s">
        <v>73</v>
      </c>
      <c r="E391" s="10" t="s">
        <v>594</v>
      </c>
      <c r="F391" s="9" t="s">
        <v>22</v>
      </c>
      <c r="G391" s="9" t="s">
        <v>47</v>
      </c>
      <c r="H391" s="9">
        <v>25206</v>
      </c>
      <c r="I391" s="9">
        <v>75</v>
      </c>
      <c r="J391" s="9">
        <v>3588</v>
      </c>
      <c r="K391" s="9">
        <v>23556</v>
      </c>
      <c r="L391" s="9">
        <v>19</v>
      </c>
      <c r="M391" s="9">
        <v>6846.3559999999998</v>
      </c>
      <c r="N391" s="4"/>
      <c r="O391" s="4"/>
      <c r="P391" s="4"/>
      <c r="Q391" s="4"/>
      <c r="R391" s="4"/>
    </row>
    <row r="392" spans="1:18" ht="14.4">
      <c r="A392" s="9" t="s">
        <v>1369</v>
      </c>
      <c r="B392" s="9" t="s">
        <v>1041</v>
      </c>
      <c r="C392" s="9" t="s">
        <v>13</v>
      </c>
      <c r="D392" s="9" t="s">
        <v>41</v>
      </c>
      <c r="E392" s="10" t="s">
        <v>594</v>
      </c>
      <c r="F392" s="9" t="s">
        <v>16</v>
      </c>
      <c r="G392" s="9" t="s">
        <v>23</v>
      </c>
      <c r="H392" s="9">
        <v>7789</v>
      </c>
      <c r="I392" s="9">
        <v>30</v>
      </c>
      <c r="J392" s="9">
        <v>4655</v>
      </c>
      <c r="K392" s="9">
        <v>7434</v>
      </c>
      <c r="L392" s="9">
        <v>1</v>
      </c>
      <c r="M392" s="9">
        <v>6396.8689999999997</v>
      </c>
      <c r="N392" s="4"/>
      <c r="O392" s="4"/>
      <c r="P392" s="4"/>
      <c r="Q392" s="4"/>
      <c r="R392" s="4"/>
    </row>
    <row r="393" spans="1:18" ht="14.4">
      <c r="A393" s="9" t="s">
        <v>1370</v>
      </c>
      <c r="B393" s="9" t="s">
        <v>1043</v>
      </c>
      <c r="C393" s="9" t="s">
        <v>29</v>
      </c>
      <c r="D393" s="9" t="s">
        <v>32</v>
      </c>
      <c r="E393" s="10" t="s">
        <v>594</v>
      </c>
      <c r="F393" s="9" t="s">
        <v>16</v>
      </c>
      <c r="G393" s="9" t="s">
        <v>23</v>
      </c>
      <c r="H393" s="9">
        <v>38396</v>
      </c>
      <c r="I393" s="9">
        <v>87</v>
      </c>
      <c r="J393" s="9">
        <v>6305</v>
      </c>
      <c r="K393" s="9">
        <v>35118</v>
      </c>
      <c r="L393" s="9">
        <v>9</v>
      </c>
      <c r="M393" s="9">
        <v>5740.165</v>
      </c>
      <c r="N393" s="4"/>
      <c r="O393" s="4"/>
      <c r="P393" s="4"/>
      <c r="Q393" s="4"/>
      <c r="R393" s="4"/>
    </row>
    <row r="394" spans="1:18" ht="14.4">
      <c r="A394" s="9" t="s">
        <v>1371</v>
      </c>
      <c r="B394" s="9" t="s">
        <v>1043</v>
      </c>
      <c r="C394" s="9" t="s">
        <v>13</v>
      </c>
      <c r="D394" s="9" t="s">
        <v>73</v>
      </c>
      <c r="E394" s="10" t="s">
        <v>594</v>
      </c>
      <c r="F394" s="9" t="s">
        <v>16</v>
      </c>
      <c r="G394" s="9" t="s">
        <v>23</v>
      </c>
      <c r="H394" s="9">
        <v>10012</v>
      </c>
      <c r="I394" s="9">
        <v>25</v>
      </c>
      <c r="J394" s="9">
        <v>5734</v>
      </c>
      <c r="K394" s="9">
        <v>9413</v>
      </c>
      <c r="L394" s="9">
        <v>4</v>
      </c>
      <c r="M394" s="9">
        <v>1805.9259999999999</v>
      </c>
      <c r="N394" s="4"/>
      <c r="O394" s="4"/>
      <c r="P394" s="4"/>
      <c r="Q394" s="4"/>
      <c r="R394" s="4"/>
    </row>
    <row r="395" spans="1:18" ht="14.4">
      <c r="A395" s="9" t="s">
        <v>1372</v>
      </c>
      <c r="B395" s="9" t="s">
        <v>1060</v>
      </c>
      <c r="C395" s="9" t="s">
        <v>19</v>
      </c>
      <c r="D395" s="9" t="s">
        <v>41</v>
      </c>
      <c r="E395" s="10" t="s">
        <v>594</v>
      </c>
      <c r="F395" s="9" t="s">
        <v>599</v>
      </c>
      <c r="G395" s="9" t="s">
        <v>23</v>
      </c>
      <c r="H395" s="9">
        <v>12459</v>
      </c>
      <c r="I395" s="9">
        <v>84</v>
      </c>
      <c r="J395" s="9">
        <v>7290</v>
      </c>
      <c r="K395" s="9">
        <v>11731</v>
      </c>
      <c r="L395" s="9">
        <v>14</v>
      </c>
      <c r="M395" s="9">
        <v>1593.01</v>
      </c>
      <c r="N395" s="4"/>
      <c r="O395" s="4"/>
      <c r="P395" s="4"/>
      <c r="Q395" s="4"/>
      <c r="R395" s="4"/>
    </row>
    <row r="396" spans="1:18" ht="14.4">
      <c r="A396" s="9" t="s">
        <v>1373</v>
      </c>
      <c r="B396" s="9" t="s">
        <v>1043</v>
      </c>
      <c r="C396" s="9" t="s">
        <v>19</v>
      </c>
      <c r="D396" s="9" t="s">
        <v>179</v>
      </c>
      <c r="E396" s="10" t="s">
        <v>594</v>
      </c>
      <c r="F396" s="9" t="s">
        <v>27</v>
      </c>
      <c r="G396" s="9" t="s">
        <v>23</v>
      </c>
      <c r="H396" s="9">
        <v>32714</v>
      </c>
      <c r="I396" s="9">
        <v>69</v>
      </c>
      <c r="J396" s="9">
        <v>3756</v>
      </c>
      <c r="K396" s="9">
        <v>30764</v>
      </c>
      <c r="L396" s="9">
        <v>15</v>
      </c>
      <c r="M396" s="9">
        <v>1506.624</v>
      </c>
      <c r="N396" s="4"/>
      <c r="O396" s="4"/>
      <c r="P396" s="4"/>
      <c r="Q396" s="4"/>
      <c r="R396" s="4"/>
    </row>
    <row r="397" spans="1:18" ht="14.4">
      <c r="A397" s="9" t="s">
        <v>1374</v>
      </c>
      <c r="B397" s="9" t="s">
        <v>1043</v>
      </c>
      <c r="C397" s="9" t="s">
        <v>19</v>
      </c>
      <c r="D397" s="9" t="s">
        <v>79</v>
      </c>
      <c r="E397" s="10" t="s">
        <v>602</v>
      </c>
      <c r="F397" s="9" t="s">
        <v>16</v>
      </c>
      <c r="G397" s="9" t="s">
        <v>23</v>
      </c>
      <c r="H397" s="9">
        <v>98509</v>
      </c>
      <c r="I397" s="9">
        <v>299</v>
      </c>
      <c r="J397" s="9">
        <v>30688</v>
      </c>
      <c r="K397" s="9">
        <v>109518</v>
      </c>
      <c r="L397" s="9">
        <v>15</v>
      </c>
      <c r="M397" s="9">
        <v>2059.27</v>
      </c>
      <c r="N397" s="4"/>
      <c r="O397" s="4"/>
      <c r="P397" s="4"/>
      <c r="Q397" s="4"/>
      <c r="R397" s="4"/>
    </row>
    <row r="398" spans="1:18" ht="14.4">
      <c r="A398" s="9" t="s">
        <v>1375</v>
      </c>
      <c r="B398" s="9" t="s">
        <v>1041</v>
      </c>
      <c r="C398" s="9" t="s">
        <v>19</v>
      </c>
      <c r="D398" s="9" t="s">
        <v>25</v>
      </c>
      <c r="E398" s="10" t="s">
        <v>604</v>
      </c>
      <c r="F398" s="9" t="s">
        <v>52</v>
      </c>
      <c r="G398" s="9" t="s">
        <v>47</v>
      </c>
      <c r="H398" s="9">
        <v>37076</v>
      </c>
      <c r="I398" s="9">
        <v>113</v>
      </c>
      <c r="J398" s="9">
        <v>9246</v>
      </c>
      <c r="K398" s="9">
        <v>22565</v>
      </c>
      <c r="L398" s="9">
        <v>12</v>
      </c>
      <c r="M398" s="9">
        <v>1487.9960000000001</v>
      </c>
      <c r="N398" s="4"/>
      <c r="O398" s="4"/>
      <c r="P398" s="4"/>
      <c r="Q398" s="4"/>
      <c r="R398" s="4"/>
    </row>
    <row r="399" spans="1:18" ht="14.4">
      <c r="A399" s="9" t="s">
        <v>1376</v>
      </c>
      <c r="B399" s="9" t="s">
        <v>1041</v>
      </c>
      <c r="C399" s="9" t="s">
        <v>38</v>
      </c>
      <c r="D399" s="9" t="s">
        <v>126</v>
      </c>
      <c r="E399" s="10" t="s">
        <v>606</v>
      </c>
      <c r="F399" s="9" t="s">
        <v>22</v>
      </c>
      <c r="G399" s="9" t="s">
        <v>47</v>
      </c>
      <c r="H399" s="9">
        <v>70506</v>
      </c>
      <c r="I399" s="9">
        <v>270</v>
      </c>
      <c r="J399" s="9">
        <v>26779</v>
      </c>
      <c r="K399" s="9">
        <v>48902</v>
      </c>
      <c r="L399" s="9">
        <v>3</v>
      </c>
      <c r="M399" s="9">
        <v>1912.9670000000001</v>
      </c>
      <c r="N399" s="4"/>
      <c r="O399" s="4"/>
      <c r="P399" s="4"/>
      <c r="Q399" s="4"/>
      <c r="R399" s="4"/>
    </row>
    <row r="400" spans="1:18" ht="14.4">
      <c r="A400" s="9" t="s">
        <v>1377</v>
      </c>
      <c r="B400" s="9" t="s">
        <v>1043</v>
      </c>
      <c r="C400" s="9" t="s">
        <v>38</v>
      </c>
      <c r="D400" s="9" t="s">
        <v>14</v>
      </c>
      <c r="E400" s="10" t="s">
        <v>608</v>
      </c>
      <c r="F400" s="9" t="s">
        <v>16</v>
      </c>
      <c r="G400" s="9" t="s">
        <v>23</v>
      </c>
      <c r="H400" s="9">
        <v>921791</v>
      </c>
      <c r="I400" s="9">
        <v>2150</v>
      </c>
      <c r="J400" s="9">
        <v>668449</v>
      </c>
      <c r="K400" s="9">
        <v>852442</v>
      </c>
      <c r="L400" s="9">
        <v>69</v>
      </c>
      <c r="M400" s="9">
        <v>8042.8980000000001</v>
      </c>
      <c r="N400" s="4"/>
      <c r="O400" s="4"/>
      <c r="P400" s="4"/>
      <c r="Q400" s="4"/>
      <c r="R400" s="4"/>
    </row>
    <row r="401" spans="1:18" ht="14.4">
      <c r="A401" s="9" t="s">
        <v>1378</v>
      </c>
      <c r="B401" s="9" t="s">
        <v>1043</v>
      </c>
      <c r="C401" s="9" t="s">
        <v>38</v>
      </c>
      <c r="D401" s="9" t="s">
        <v>32</v>
      </c>
      <c r="E401" s="10" t="s">
        <v>608</v>
      </c>
      <c r="F401" s="9" t="s">
        <v>22</v>
      </c>
      <c r="G401" s="9" t="s">
        <v>23</v>
      </c>
      <c r="H401" s="9">
        <v>4154911</v>
      </c>
      <c r="I401" s="9">
        <v>1254</v>
      </c>
      <c r="J401" s="9">
        <v>2338732</v>
      </c>
      <c r="K401" s="9">
        <v>3445626</v>
      </c>
      <c r="L401" s="9">
        <v>154</v>
      </c>
      <c r="M401" s="9">
        <v>8038.57</v>
      </c>
      <c r="N401" s="4"/>
      <c r="O401" s="4"/>
      <c r="P401" s="4"/>
      <c r="Q401" s="4"/>
      <c r="R401" s="4"/>
    </row>
    <row r="402" spans="1:18" ht="14.4">
      <c r="A402" s="9" t="s">
        <v>1379</v>
      </c>
      <c r="B402" s="9" t="s">
        <v>1043</v>
      </c>
      <c r="C402" s="9" t="s">
        <v>13</v>
      </c>
      <c r="D402" s="9" t="s">
        <v>50</v>
      </c>
      <c r="E402" s="10" t="s">
        <v>608</v>
      </c>
      <c r="F402" s="9" t="s">
        <v>16</v>
      </c>
      <c r="G402" s="9" t="s">
        <v>23</v>
      </c>
      <c r="H402" s="9">
        <v>1222302</v>
      </c>
      <c r="I402" s="9">
        <v>3142</v>
      </c>
      <c r="J402" s="9">
        <v>553773</v>
      </c>
      <c r="K402" s="9">
        <v>1120128</v>
      </c>
      <c r="L402" s="9">
        <v>42</v>
      </c>
      <c r="M402" s="9">
        <v>7880.77</v>
      </c>
      <c r="N402" s="4"/>
      <c r="O402" s="4"/>
      <c r="P402" s="4"/>
      <c r="Q402" s="4"/>
      <c r="R402" s="4"/>
    </row>
    <row r="403" spans="1:18" ht="14.4">
      <c r="A403" s="9" t="s">
        <v>611</v>
      </c>
      <c r="B403" s="9" t="s">
        <v>1043</v>
      </c>
      <c r="C403" s="9" t="s">
        <v>19</v>
      </c>
      <c r="D403" s="9" t="s">
        <v>25</v>
      </c>
      <c r="E403" s="10" t="s">
        <v>608</v>
      </c>
      <c r="F403" s="9" t="s">
        <v>16</v>
      </c>
      <c r="G403" s="9" t="s">
        <v>23</v>
      </c>
      <c r="H403" s="9">
        <v>999915</v>
      </c>
      <c r="I403" s="9">
        <v>2748</v>
      </c>
      <c r="J403" s="9">
        <v>618816</v>
      </c>
      <c r="K403" s="9">
        <v>829942</v>
      </c>
      <c r="L403" s="9">
        <v>23</v>
      </c>
      <c r="M403" s="9">
        <v>7879.317</v>
      </c>
      <c r="N403" s="4"/>
      <c r="O403" s="4"/>
      <c r="P403" s="4"/>
      <c r="Q403" s="4"/>
      <c r="R403" s="4"/>
    </row>
    <row r="404" spans="1:18" ht="14.4">
      <c r="A404" s="9" t="s">
        <v>612</v>
      </c>
      <c r="B404" s="9" t="s">
        <v>1043</v>
      </c>
      <c r="C404" s="9" t="s">
        <v>38</v>
      </c>
      <c r="D404" s="9" t="s">
        <v>14</v>
      </c>
      <c r="E404" s="10" t="s">
        <v>608</v>
      </c>
      <c r="F404" s="9" t="s">
        <v>16</v>
      </c>
      <c r="G404" s="9" t="s">
        <v>23</v>
      </c>
      <c r="H404" s="9">
        <v>1515751</v>
      </c>
      <c r="I404" s="9">
        <v>3874</v>
      </c>
      <c r="J404" s="9">
        <v>1151776</v>
      </c>
      <c r="K404" s="9">
        <v>1396230</v>
      </c>
      <c r="L404" s="9">
        <v>49</v>
      </c>
      <c r="M404" s="9">
        <v>7850.6440000000002</v>
      </c>
      <c r="N404" s="4"/>
      <c r="O404" s="4"/>
      <c r="P404" s="4"/>
      <c r="Q404" s="4"/>
      <c r="R404" s="4"/>
    </row>
    <row r="405" spans="1:18" ht="14.4">
      <c r="A405" s="9" t="s">
        <v>613</v>
      </c>
      <c r="B405" s="9" t="s">
        <v>1041</v>
      </c>
      <c r="C405" s="9" t="s">
        <v>29</v>
      </c>
      <c r="D405" s="9" t="s">
        <v>14</v>
      </c>
      <c r="E405" s="10" t="s">
        <v>608</v>
      </c>
      <c r="F405" s="9" t="s">
        <v>123</v>
      </c>
      <c r="G405" s="9" t="s">
        <v>23</v>
      </c>
      <c r="H405" s="9">
        <v>1575592</v>
      </c>
      <c r="I405" s="9">
        <v>3874</v>
      </c>
      <c r="J405" s="9">
        <v>1155869</v>
      </c>
      <c r="K405" s="9">
        <v>1447900</v>
      </c>
      <c r="L405" s="9">
        <v>88</v>
      </c>
      <c r="M405" s="9">
        <v>7818.6480000000001</v>
      </c>
      <c r="N405" s="4"/>
      <c r="O405" s="4"/>
      <c r="P405" s="4"/>
      <c r="Q405" s="4"/>
      <c r="R405" s="4"/>
    </row>
    <row r="406" spans="1:18" ht="14.4">
      <c r="A406" s="9" t="s">
        <v>1380</v>
      </c>
      <c r="B406" s="9" t="s">
        <v>1043</v>
      </c>
      <c r="C406" s="9" t="s">
        <v>19</v>
      </c>
      <c r="D406" s="9" t="s">
        <v>35</v>
      </c>
      <c r="E406" s="10" t="s">
        <v>608</v>
      </c>
      <c r="F406" s="9" t="s">
        <v>22</v>
      </c>
      <c r="G406" s="9" t="s">
        <v>23</v>
      </c>
      <c r="H406" s="9">
        <v>458931</v>
      </c>
      <c r="I406" s="9">
        <v>974</v>
      </c>
      <c r="J406" s="9">
        <v>264325</v>
      </c>
      <c r="K406" s="9">
        <v>378011</v>
      </c>
      <c r="L406" s="9">
        <v>30</v>
      </c>
      <c r="M406" s="9">
        <v>7462.6779999999999</v>
      </c>
      <c r="N406" s="4"/>
      <c r="O406" s="4"/>
      <c r="P406" s="4"/>
      <c r="Q406" s="4"/>
      <c r="R406" s="4"/>
    </row>
    <row r="407" spans="1:18" ht="14.4">
      <c r="A407" s="9" t="s">
        <v>615</v>
      </c>
      <c r="B407" s="9" t="s">
        <v>1043</v>
      </c>
      <c r="C407" s="9" t="s">
        <v>38</v>
      </c>
      <c r="D407" s="9" t="s">
        <v>25</v>
      </c>
      <c r="E407" s="10" t="s">
        <v>608</v>
      </c>
      <c r="F407" s="9" t="s">
        <v>22</v>
      </c>
      <c r="G407" s="9" t="s">
        <v>23</v>
      </c>
      <c r="H407" s="9">
        <v>1601933</v>
      </c>
      <c r="I407" s="9">
        <v>4265</v>
      </c>
      <c r="J407" s="9">
        <v>1135085</v>
      </c>
      <c r="K407" s="9">
        <v>1487426</v>
      </c>
      <c r="L407" s="9">
        <v>29</v>
      </c>
      <c r="M407" s="9">
        <v>6785.71</v>
      </c>
      <c r="N407" s="4"/>
      <c r="O407" s="4"/>
      <c r="P407" s="4"/>
      <c r="Q407" s="4"/>
      <c r="R407" s="4"/>
    </row>
    <row r="408" spans="1:18" ht="14.4">
      <c r="A408" s="9" t="s">
        <v>1381</v>
      </c>
      <c r="B408" s="9" t="s">
        <v>1043</v>
      </c>
      <c r="C408" s="9" t="s">
        <v>19</v>
      </c>
      <c r="D408" s="9" t="s">
        <v>41</v>
      </c>
      <c r="E408" s="10" t="s">
        <v>608</v>
      </c>
      <c r="F408" s="9" t="s">
        <v>16</v>
      </c>
      <c r="G408" s="9" t="s">
        <v>23</v>
      </c>
      <c r="H408" s="9">
        <v>26270</v>
      </c>
      <c r="I408" s="9">
        <v>63</v>
      </c>
      <c r="J408" s="9">
        <v>12813</v>
      </c>
      <c r="K408" s="9">
        <v>21893</v>
      </c>
      <c r="L408" s="9">
        <v>12</v>
      </c>
      <c r="M408" s="9">
        <v>6417.2650000000003</v>
      </c>
      <c r="N408" s="4"/>
      <c r="O408" s="4"/>
      <c r="P408" s="4"/>
      <c r="Q408" s="4"/>
      <c r="R408" s="4"/>
    </row>
    <row r="409" spans="1:18" ht="14.4">
      <c r="A409" s="9" t="s">
        <v>1382</v>
      </c>
      <c r="B409" s="9" t="s">
        <v>1041</v>
      </c>
      <c r="C409" s="9" t="s">
        <v>29</v>
      </c>
      <c r="D409" s="9" t="s">
        <v>61</v>
      </c>
      <c r="E409" s="10" t="s">
        <v>608</v>
      </c>
      <c r="F409" s="9" t="s">
        <v>27</v>
      </c>
      <c r="G409" s="9" t="s">
        <v>23</v>
      </c>
      <c r="H409" s="9">
        <v>12974</v>
      </c>
      <c r="I409" s="9">
        <v>84</v>
      </c>
      <c r="J409" s="9">
        <v>7521</v>
      </c>
      <c r="K409" s="9">
        <v>10959</v>
      </c>
      <c r="L409" s="9">
        <v>7</v>
      </c>
      <c r="M409" s="9">
        <v>6301.8689999999997</v>
      </c>
      <c r="N409" s="4"/>
      <c r="O409" s="4"/>
      <c r="P409" s="4"/>
      <c r="Q409" s="4"/>
      <c r="R409" s="4"/>
    </row>
    <row r="410" spans="1:18" ht="14.4">
      <c r="A410" s="9" t="s">
        <v>1383</v>
      </c>
      <c r="B410" s="9" t="s">
        <v>1043</v>
      </c>
      <c r="C410" s="9" t="s">
        <v>13</v>
      </c>
      <c r="D410" s="9" t="s">
        <v>32</v>
      </c>
      <c r="E410" s="10" t="s">
        <v>608</v>
      </c>
      <c r="F410" s="9" t="s">
        <v>22</v>
      </c>
      <c r="G410" s="9" t="s">
        <v>23</v>
      </c>
      <c r="H410" s="9">
        <v>192201</v>
      </c>
      <c r="I410" s="9">
        <v>489</v>
      </c>
      <c r="J410" s="9">
        <v>113707</v>
      </c>
      <c r="K410" s="9">
        <v>157940</v>
      </c>
      <c r="L410" s="9">
        <v>3</v>
      </c>
      <c r="M410" s="9">
        <v>6176.0039999999999</v>
      </c>
      <c r="N410" s="4"/>
      <c r="O410" s="4"/>
      <c r="P410" s="4"/>
      <c r="Q410" s="4"/>
      <c r="R410" s="4"/>
    </row>
    <row r="411" spans="1:18" ht="14.4">
      <c r="A411" s="9" t="s">
        <v>1384</v>
      </c>
      <c r="B411" s="9" t="s">
        <v>1041</v>
      </c>
      <c r="C411" s="9" t="s">
        <v>19</v>
      </c>
      <c r="D411" s="9" t="s">
        <v>32</v>
      </c>
      <c r="E411" s="10" t="s">
        <v>608</v>
      </c>
      <c r="F411" s="9" t="s">
        <v>16</v>
      </c>
      <c r="G411" s="9" t="s">
        <v>17</v>
      </c>
      <c r="H411" s="9">
        <v>29834</v>
      </c>
      <c r="I411" s="9">
        <v>99</v>
      </c>
      <c r="J411" s="9">
        <v>14599</v>
      </c>
      <c r="K411" s="9">
        <v>24656</v>
      </c>
      <c r="L411" s="9">
        <v>14</v>
      </c>
      <c r="M411" s="9">
        <v>6032.8370000000004</v>
      </c>
      <c r="N411" s="4"/>
      <c r="O411" s="4"/>
      <c r="P411" s="4"/>
      <c r="Q411" s="4"/>
      <c r="R411" s="4"/>
    </row>
    <row r="412" spans="1:18" ht="14.4">
      <c r="A412" s="9" t="s">
        <v>1385</v>
      </c>
      <c r="B412" s="9" t="s">
        <v>1041</v>
      </c>
      <c r="C412" s="9" t="s">
        <v>38</v>
      </c>
      <c r="D412" s="9" t="s">
        <v>179</v>
      </c>
      <c r="E412" s="10" t="s">
        <v>608</v>
      </c>
      <c r="F412" s="9" t="s">
        <v>159</v>
      </c>
      <c r="G412" s="9" t="s">
        <v>47</v>
      </c>
      <c r="H412" s="9">
        <v>117518</v>
      </c>
      <c r="I412" s="9">
        <v>299</v>
      </c>
      <c r="J412" s="9">
        <v>66458</v>
      </c>
      <c r="K412" s="9">
        <v>86571</v>
      </c>
      <c r="L412" s="9">
        <v>1</v>
      </c>
      <c r="M412" s="9">
        <v>5999.9939999999997</v>
      </c>
      <c r="N412" s="4"/>
      <c r="O412" s="4"/>
      <c r="P412" s="4"/>
      <c r="Q412" s="4"/>
      <c r="R412" s="4"/>
    </row>
    <row r="413" spans="1:18" ht="14.4">
      <c r="A413" s="9" t="s">
        <v>1386</v>
      </c>
      <c r="B413" s="9" t="s">
        <v>1043</v>
      </c>
      <c r="C413" s="9" t="s">
        <v>19</v>
      </c>
      <c r="D413" s="9" t="s">
        <v>32</v>
      </c>
      <c r="E413" s="10" t="s">
        <v>608</v>
      </c>
      <c r="F413" s="9" t="s">
        <v>46</v>
      </c>
      <c r="G413" s="9" t="s">
        <v>23</v>
      </c>
      <c r="H413" s="9">
        <v>3196231</v>
      </c>
      <c r="I413" s="9">
        <v>8745</v>
      </c>
      <c r="J413" s="9">
        <v>2013324</v>
      </c>
      <c r="K413" s="9">
        <v>2669103</v>
      </c>
      <c r="L413" s="9">
        <v>70</v>
      </c>
      <c r="M413" s="9">
        <v>5756.2709999999997</v>
      </c>
      <c r="N413" s="4"/>
      <c r="O413" s="4"/>
      <c r="P413" s="4"/>
      <c r="Q413" s="4"/>
      <c r="R413" s="4"/>
    </row>
    <row r="414" spans="1:18" ht="14.4">
      <c r="A414" s="9" t="s">
        <v>1387</v>
      </c>
      <c r="B414" s="9" t="s">
        <v>1041</v>
      </c>
      <c r="C414" s="9" t="s">
        <v>38</v>
      </c>
      <c r="D414" s="9" t="s">
        <v>25</v>
      </c>
      <c r="E414" s="10" t="s">
        <v>608</v>
      </c>
      <c r="F414" s="9" t="s">
        <v>16</v>
      </c>
      <c r="G414" s="9" t="s">
        <v>23</v>
      </c>
      <c r="H414" s="9">
        <v>109128</v>
      </c>
      <c r="I414" s="9">
        <v>470</v>
      </c>
      <c r="J414" s="9">
        <v>38487</v>
      </c>
      <c r="K414" s="9">
        <v>90615</v>
      </c>
      <c r="L414" s="9">
        <v>3</v>
      </c>
      <c r="M414" s="9">
        <v>5153.1170000000002</v>
      </c>
      <c r="N414" s="4"/>
      <c r="O414" s="4"/>
      <c r="P414" s="4"/>
      <c r="Q414" s="4"/>
      <c r="R414" s="4"/>
    </row>
    <row r="415" spans="1:18" ht="14.4">
      <c r="A415" s="9" t="s">
        <v>623</v>
      </c>
      <c r="B415" s="9" t="s">
        <v>1060</v>
      </c>
      <c r="C415" s="9" t="s">
        <v>13</v>
      </c>
      <c r="D415" s="9" t="s">
        <v>73</v>
      </c>
      <c r="E415" s="10" t="s">
        <v>608</v>
      </c>
      <c r="F415" s="9" t="s">
        <v>27</v>
      </c>
      <c r="G415" s="9" t="s">
        <v>23</v>
      </c>
      <c r="H415" s="9">
        <v>13946</v>
      </c>
      <c r="I415" s="9">
        <v>40</v>
      </c>
      <c r="J415" s="9">
        <v>3142</v>
      </c>
      <c r="K415" s="9">
        <v>8823</v>
      </c>
      <c r="L415" s="9">
        <v>8</v>
      </c>
      <c r="M415" s="9">
        <v>4920.2349999999997</v>
      </c>
      <c r="N415" s="4"/>
      <c r="O415" s="4"/>
      <c r="P415" s="4"/>
      <c r="Q415" s="4"/>
      <c r="R415" s="4"/>
    </row>
    <row r="416" spans="1:18" ht="14.4">
      <c r="A416" s="9" t="s">
        <v>1388</v>
      </c>
      <c r="B416" s="9" t="s">
        <v>1041</v>
      </c>
      <c r="C416" s="9" t="s">
        <v>19</v>
      </c>
      <c r="D416" s="9" t="s">
        <v>25</v>
      </c>
      <c r="E416" s="10" t="s">
        <v>608</v>
      </c>
      <c r="F416" s="9" t="s">
        <v>130</v>
      </c>
      <c r="G416" s="9" t="s">
        <v>23</v>
      </c>
      <c r="H416" s="9">
        <v>335461</v>
      </c>
      <c r="I416" s="9">
        <v>963</v>
      </c>
      <c r="J416" s="9">
        <v>171464</v>
      </c>
      <c r="K416" s="9">
        <v>247450</v>
      </c>
      <c r="L416" s="9">
        <v>5</v>
      </c>
      <c r="M416" s="9">
        <v>4445.875</v>
      </c>
      <c r="N416" s="4"/>
      <c r="O416" s="4"/>
      <c r="P416" s="4"/>
      <c r="Q416" s="4"/>
      <c r="R416" s="4"/>
    </row>
    <row r="417" spans="1:18" ht="14.4">
      <c r="A417" s="9" t="s">
        <v>1389</v>
      </c>
      <c r="B417" s="9" t="s">
        <v>1043</v>
      </c>
      <c r="C417" s="9" t="s">
        <v>29</v>
      </c>
      <c r="D417" s="9" t="s">
        <v>150</v>
      </c>
      <c r="E417" s="10" t="s">
        <v>608</v>
      </c>
      <c r="F417" s="9" t="s">
        <v>16</v>
      </c>
      <c r="G417" s="9" t="s">
        <v>23</v>
      </c>
      <c r="H417" s="9">
        <v>48436</v>
      </c>
      <c r="I417" s="9">
        <v>171</v>
      </c>
      <c r="J417" s="9">
        <v>16543</v>
      </c>
      <c r="K417" s="9">
        <v>42427</v>
      </c>
      <c r="L417" s="9">
        <v>6</v>
      </c>
      <c r="M417" s="9">
        <v>4386.6480000000001</v>
      </c>
      <c r="N417" s="4"/>
      <c r="O417" s="4"/>
      <c r="P417" s="4"/>
      <c r="Q417" s="4"/>
      <c r="R417" s="4"/>
    </row>
    <row r="418" spans="1:18" ht="14.4">
      <c r="A418" s="9" t="s">
        <v>1390</v>
      </c>
      <c r="B418" s="9" t="s">
        <v>1043</v>
      </c>
      <c r="C418" s="9" t="s">
        <v>29</v>
      </c>
      <c r="D418" s="9" t="s">
        <v>35</v>
      </c>
      <c r="E418" s="10" t="s">
        <v>608</v>
      </c>
      <c r="F418" s="9" t="s">
        <v>16</v>
      </c>
      <c r="G418" s="9" t="s">
        <v>23</v>
      </c>
      <c r="H418" s="9">
        <v>58738</v>
      </c>
      <c r="I418" s="9">
        <v>165</v>
      </c>
      <c r="J418" s="9">
        <v>33538</v>
      </c>
      <c r="K418" s="9">
        <v>47535</v>
      </c>
      <c r="L418" s="9">
        <v>14</v>
      </c>
      <c r="M418" s="9">
        <v>2801.5839999999998</v>
      </c>
      <c r="N418" s="4"/>
      <c r="O418" s="4"/>
      <c r="P418" s="4"/>
      <c r="Q418" s="4"/>
      <c r="R418" s="4"/>
    </row>
    <row r="419" spans="1:18" ht="14.4">
      <c r="A419" s="9" t="s">
        <v>1391</v>
      </c>
      <c r="B419" s="9" t="s">
        <v>1043</v>
      </c>
      <c r="C419" s="9" t="s">
        <v>29</v>
      </c>
      <c r="D419" s="9" t="s">
        <v>32</v>
      </c>
      <c r="E419" s="10" t="s">
        <v>608</v>
      </c>
      <c r="F419" s="9" t="s">
        <v>16</v>
      </c>
      <c r="G419" s="9" t="s">
        <v>23</v>
      </c>
      <c r="H419" s="9">
        <v>297347</v>
      </c>
      <c r="I419" s="9">
        <v>751</v>
      </c>
      <c r="J419" s="9">
        <v>166412</v>
      </c>
      <c r="K419" s="9">
        <v>251319</v>
      </c>
      <c r="L419" s="9">
        <v>4</v>
      </c>
      <c r="M419" s="9">
        <v>2255.5219999999999</v>
      </c>
      <c r="N419" s="4"/>
      <c r="O419" s="4"/>
      <c r="P419" s="4"/>
      <c r="Q419" s="4"/>
      <c r="R419" s="4"/>
    </row>
    <row r="420" spans="1:18" ht="14.4">
      <c r="A420" s="9" t="s">
        <v>1392</v>
      </c>
      <c r="B420" s="9" t="s">
        <v>1043</v>
      </c>
      <c r="C420" s="9" t="s">
        <v>29</v>
      </c>
      <c r="D420" s="9" t="s">
        <v>32</v>
      </c>
      <c r="E420" s="10" t="s">
        <v>608</v>
      </c>
      <c r="F420" s="9" t="s">
        <v>16</v>
      </c>
      <c r="G420" s="9" t="s">
        <v>23</v>
      </c>
      <c r="H420" s="9">
        <v>80456</v>
      </c>
      <c r="I420" s="9">
        <v>204</v>
      </c>
      <c r="J420" s="9">
        <v>46039</v>
      </c>
      <c r="K420" s="9">
        <v>65383</v>
      </c>
      <c r="L420" s="9">
        <v>3</v>
      </c>
      <c r="M420" s="9">
        <v>2039.8489999999999</v>
      </c>
      <c r="N420" s="4"/>
      <c r="O420" s="4"/>
      <c r="P420" s="4"/>
      <c r="Q420" s="4"/>
      <c r="R420" s="4"/>
    </row>
    <row r="421" spans="1:18" ht="14.4">
      <c r="A421" s="9" t="s">
        <v>1393</v>
      </c>
      <c r="B421" s="9" t="s">
        <v>1041</v>
      </c>
      <c r="C421" s="9" t="s">
        <v>38</v>
      </c>
      <c r="D421" s="9" t="s">
        <v>35</v>
      </c>
      <c r="E421" s="10" t="s">
        <v>608</v>
      </c>
      <c r="F421" s="9" t="s">
        <v>16</v>
      </c>
      <c r="G421" s="9" t="s">
        <v>47</v>
      </c>
      <c r="H421" s="9">
        <v>60412</v>
      </c>
      <c r="I421" s="9">
        <v>169</v>
      </c>
      <c r="J421" s="9">
        <v>33457</v>
      </c>
      <c r="K421" s="9">
        <v>52172</v>
      </c>
      <c r="L421" s="9">
        <v>24</v>
      </c>
      <c r="M421" s="9">
        <v>1679.5730000000001</v>
      </c>
      <c r="N421" s="4"/>
      <c r="O421" s="4"/>
      <c r="P421" s="4"/>
      <c r="Q421" s="4"/>
      <c r="R421" s="4"/>
    </row>
    <row r="422" spans="1:18" ht="14.4">
      <c r="A422" s="9" t="s">
        <v>1394</v>
      </c>
      <c r="B422" s="9" t="s">
        <v>1043</v>
      </c>
      <c r="C422" s="9" t="s">
        <v>13</v>
      </c>
      <c r="D422" s="9" t="s">
        <v>429</v>
      </c>
      <c r="E422" s="10" t="s">
        <v>608</v>
      </c>
      <c r="F422" s="9" t="s">
        <v>52</v>
      </c>
      <c r="G422" s="9" t="s">
        <v>23</v>
      </c>
      <c r="H422" s="9">
        <v>171575</v>
      </c>
      <c r="I422" s="9">
        <v>499</v>
      </c>
      <c r="J422" s="9">
        <v>101487</v>
      </c>
      <c r="K422" s="9">
        <v>136036</v>
      </c>
      <c r="L422" s="9">
        <v>8</v>
      </c>
      <c r="M422" s="9">
        <v>1658.3320000000001</v>
      </c>
      <c r="N422" s="4"/>
      <c r="O422" s="4"/>
      <c r="P422" s="4"/>
      <c r="Q422" s="4"/>
      <c r="R422" s="4"/>
    </row>
    <row r="423" spans="1:18" ht="14.4">
      <c r="A423" s="9" t="s">
        <v>1395</v>
      </c>
      <c r="B423" s="9" t="s">
        <v>1041</v>
      </c>
      <c r="C423" s="9" t="s">
        <v>29</v>
      </c>
      <c r="D423" s="9" t="s">
        <v>32</v>
      </c>
      <c r="E423" s="10" t="s">
        <v>608</v>
      </c>
      <c r="F423" s="9" t="s">
        <v>16</v>
      </c>
      <c r="G423" s="9" t="s">
        <v>23</v>
      </c>
      <c r="H423" s="9">
        <v>554980</v>
      </c>
      <c r="I423" s="9">
        <v>1542</v>
      </c>
      <c r="J423" s="9">
        <v>323498</v>
      </c>
      <c r="K423" s="9">
        <v>467646</v>
      </c>
      <c r="L423" s="9">
        <v>8</v>
      </c>
      <c r="M423" s="9">
        <v>1600.77</v>
      </c>
      <c r="N423" s="4"/>
      <c r="O423" s="4"/>
      <c r="P423" s="4"/>
      <c r="Q423" s="4"/>
      <c r="R423" s="4"/>
    </row>
    <row r="424" spans="1:18" ht="14.4">
      <c r="A424" s="9" t="s">
        <v>1396</v>
      </c>
      <c r="B424" s="9" t="s">
        <v>1041</v>
      </c>
      <c r="C424" s="9" t="s">
        <v>29</v>
      </c>
      <c r="D424" s="9" t="s">
        <v>14</v>
      </c>
      <c r="E424" s="10" t="s">
        <v>608</v>
      </c>
      <c r="F424" s="9" t="s">
        <v>16</v>
      </c>
      <c r="G424" s="9" t="s">
        <v>23</v>
      </c>
      <c r="H424" s="9">
        <v>321263</v>
      </c>
      <c r="I424" s="9">
        <v>852</v>
      </c>
      <c r="J424" s="9">
        <v>172887</v>
      </c>
      <c r="K424" s="9">
        <v>263424</v>
      </c>
      <c r="L424" s="9">
        <v>6</v>
      </c>
      <c r="M424" s="9">
        <v>1576.0509999999999</v>
      </c>
      <c r="N424" s="4"/>
      <c r="O424" s="4"/>
      <c r="P424" s="4"/>
      <c r="Q424" s="4"/>
      <c r="R424" s="4"/>
    </row>
    <row r="425" spans="1:18" ht="14.4">
      <c r="A425" s="9" t="s">
        <v>1397</v>
      </c>
      <c r="B425" s="9" t="s">
        <v>1041</v>
      </c>
      <c r="C425" s="9" t="s">
        <v>19</v>
      </c>
      <c r="D425" s="9" t="s">
        <v>142</v>
      </c>
      <c r="E425" s="10" t="s">
        <v>608</v>
      </c>
      <c r="F425" s="9" t="s">
        <v>16</v>
      </c>
      <c r="G425" s="9" t="s">
        <v>23</v>
      </c>
      <c r="H425" s="9">
        <v>311753</v>
      </c>
      <c r="I425" s="9">
        <v>763</v>
      </c>
      <c r="J425" s="9">
        <v>170122</v>
      </c>
      <c r="K425" s="9">
        <v>256841</v>
      </c>
      <c r="L425" s="9">
        <v>6</v>
      </c>
      <c r="M425" s="9">
        <v>1543.6130000000001</v>
      </c>
      <c r="N425" s="4"/>
      <c r="O425" s="4"/>
      <c r="P425" s="4"/>
      <c r="Q425" s="4"/>
      <c r="R425" s="4"/>
    </row>
    <row r="426" spans="1:18" ht="14.4">
      <c r="A426" s="9" t="s">
        <v>1398</v>
      </c>
      <c r="B426" s="9" t="s">
        <v>1041</v>
      </c>
      <c r="C426" s="9" t="s">
        <v>13</v>
      </c>
      <c r="D426" s="9" t="s">
        <v>32</v>
      </c>
      <c r="E426" s="10" t="s">
        <v>608</v>
      </c>
      <c r="F426" s="9" t="s">
        <v>27</v>
      </c>
      <c r="G426" s="9" t="s">
        <v>17</v>
      </c>
      <c r="H426" s="9">
        <v>96031</v>
      </c>
      <c r="I426" s="9">
        <v>311</v>
      </c>
      <c r="J426" s="9">
        <v>57187</v>
      </c>
      <c r="K426" s="9">
        <v>78396</v>
      </c>
      <c r="L426" s="9">
        <v>21</v>
      </c>
      <c r="M426" s="9">
        <v>1508.9079999999999</v>
      </c>
      <c r="N426" s="4"/>
      <c r="O426" s="4"/>
      <c r="P426" s="4"/>
      <c r="Q426" s="4"/>
      <c r="R426" s="4"/>
    </row>
    <row r="427" spans="1:18" ht="14.4">
      <c r="A427" s="9" t="s">
        <v>1399</v>
      </c>
      <c r="B427" s="9" t="s">
        <v>1043</v>
      </c>
      <c r="C427" s="9" t="s">
        <v>13</v>
      </c>
      <c r="D427" s="9" t="s">
        <v>137</v>
      </c>
      <c r="E427" s="10" t="s">
        <v>608</v>
      </c>
      <c r="F427" s="9" t="s">
        <v>16</v>
      </c>
      <c r="G427" s="9" t="s">
        <v>23</v>
      </c>
      <c r="H427" s="9">
        <v>47931</v>
      </c>
      <c r="I427" s="9">
        <v>170</v>
      </c>
      <c r="J427" s="9">
        <v>15989</v>
      </c>
      <c r="K427" s="9">
        <v>38916</v>
      </c>
      <c r="L427" s="9">
        <v>4</v>
      </c>
      <c r="M427" s="9">
        <v>1487.229</v>
      </c>
      <c r="N427" s="4"/>
      <c r="O427" s="4"/>
      <c r="P427" s="4"/>
      <c r="Q427" s="4"/>
      <c r="R427" s="4"/>
    </row>
    <row r="428" spans="1:18" ht="14.4">
      <c r="A428" s="9" t="s">
        <v>1400</v>
      </c>
      <c r="B428" s="9" t="s">
        <v>1041</v>
      </c>
      <c r="C428" s="9" t="s">
        <v>19</v>
      </c>
      <c r="D428" s="9" t="s">
        <v>637</v>
      </c>
      <c r="E428" s="10" t="s">
        <v>608</v>
      </c>
      <c r="F428" s="9" t="s">
        <v>42</v>
      </c>
      <c r="G428" s="9" t="s">
        <v>23</v>
      </c>
      <c r="H428" s="9">
        <v>177632</v>
      </c>
      <c r="I428" s="9">
        <v>485</v>
      </c>
      <c r="J428" s="9">
        <v>70865</v>
      </c>
      <c r="K428" s="9">
        <v>95871</v>
      </c>
      <c r="L428" s="9">
        <v>5</v>
      </c>
      <c r="M428" s="9">
        <v>1483.384</v>
      </c>
      <c r="N428" s="4"/>
      <c r="O428" s="4"/>
      <c r="P428" s="4"/>
      <c r="Q428" s="4"/>
      <c r="R428" s="4"/>
    </row>
    <row r="429" spans="1:18" ht="14.4">
      <c r="A429" s="9" t="s">
        <v>1401</v>
      </c>
      <c r="B429" s="9" t="s">
        <v>1041</v>
      </c>
      <c r="C429" s="9" t="s">
        <v>29</v>
      </c>
      <c r="D429" s="9" t="s">
        <v>79</v>
      </c>
      <c r="E429" s="10" t="s">
        <v>639</v>
      </c>
      <c r="F429" s="9" t="s">
        <v>16</v>
      </c>
      <c r="G429" s="9" t="s">
        <v>17</v>
      </c>
      <c r="H429" s="9">
        <v>7470</v>
      </c>
      <c r="I429" s="9">
        <v>0</v>
      </c>
      <c r="J429" s="9">
        <v>6753</v>
      </c>
      <c r="K429" s="9">
        <v>7229</v>
      </c>
      <c r="L429" s="9">
        <v>1</v>
      </c>
      <c r="M429" s="9">
        <v>1738.9949999999999</v>
      </c>
      <c r="N429" s="4"/>
      <c r="O429" s="4"/>
      <c r="P429" s="4"/>
      <c r="Q429" s="4"/>
      <c r="R429" s="4"/>
    </row>
    <row r="430" spans="1:18" ht="14.4">
      <c r="A430" s="9" t="s">
        <v>1402</v>
      </c>
      <c r="B430" s="9" t="s">
        <v>1043</v>
      </c>
      <c r="C430" s="9" t="s">
        <v>13</v>
      </c>
      <c r="D430" s="9" t="s">
        <v>126</v>
      </c>
      <c r="E430" s="10" t="s">
        <v>641</v>
      </c>
      <c r="F430" s="9" t="s">
        <v>27</v>
      </c>
      <c r="G430" s="9" t="s">
        <v>23</v>
      </c>
      <c r="H430" s="9">
        <v>26784</v>
      </c>
      <c r="I430" s="9">
        <v>85</v>
      </c>
      <c r="J430" s="9">
        <v>12708</v>
      </c>
      <c r="K430" s="9">
        <v>22261</v>
      </c>
      <c r="L430" s="9">
        <v>9</v>
      </c>
      <c r="M430" s="9">
        <v>6643.1620000000003</v>
      </c>
      <c r="N430" s="4"/>
      <c r="O430" s="4"/>
      <c r="P430" s="4"/>
      <c r="Q430" s="4"/>
      <c r="R430" s="4"/>
    </row>
    <row r="431" spans="1:18" ht="14.4">
      <c r="A431" s="9" t="s">
        <v>1403</v>
      </c>
      <c r="B431" s="9" t="s">
        <v>1043</v>
      </c>
      <c r="C431" s="9" t="s">
        <v>13</v>
      </c>
      <c r="D431" s="9" t="s">
        <v>32</v>
      </c>
      <c r="E431" s="10" t="s">
        <v>641</v>
      </c>
      <c r="F431" s="9" t="s">
        <v>16</v>
      </c>
      <c r="G431" s="9" t="s">
        <v>23</v>
      </c>
      <c r="H431" s="9">
        <v>21028</v>
      </c>
      <c r="I431" s="9">
        <v>10</v>
      </c>
      <c r="J431" s="9">
        <v>5781</v>
      </c>
      <c r="K431" s="9">
        <v>16134</v>
      </c>
      <c r="L431" s="9">
        <v>11</v>
      </c>
      <c r="M431" s="9">
        <v>5101.3220000000001</v>
      </c>
      <c r="N431" s="4"/>
      <c r="O431" s="4"/>
      <c r="P431" s="4"/>
      <c r="Q431" s="4"/>
      <c r="R431" s="4"/>
    </row>
    <row r="432" spans="1:18" ht="14.4">
      <c r="A432" s="9" t="s">
        <v>1404</v>
      </c>
      <c r="B432" s="9" t="s">
        <v>1060</v>
      </c>
      <c r="C432" s="9" t="s">
        <v>13</v>
      </c>
      <c r="D432" s="9" t="s">
        <v>25</v>
      </c>
      <c r="E432" s="10" t="s">
        <v>644</v>
      </c>
      <c r="F432" s="9" t="s">
        <v>16</v>
      </c>
      <c r="G432" s="9" t="s">
        <v>23</v>
      </c>
      <c r="H432" s="9">
        <v>9238</v>
      </c>
      <c r="I432" s="9">
        <v>84</v>
      </c>
      <c r="J432" s="9">
        <v>4626</v>
      </c>
      <c r="K432" s="9">
        <v>8264</v>
      </c>
      <c r="L432" s="9">
        <v>15</v>
      </c>
      <c r="M432" s="9">
        <v>6683.2250000000004</v>
      </c>
      <c r="N432" s="4"/>
      <c r="O432" s="4"/>
      <c r="P432" s="4"/>
      <c r="Q432" s="4"/>
      <c r="R432" s="4"/>
    </row>
    <row r="433" spans="1:18" ht="14.4">
      <c r="A433" s="9" t="s">
        <v>1405</v>
      </c>
      <c r="B433" s="9" t="s">
        <v>1043</v>
      </c>
      <c r="C433" s="9" t="s">
        <v>19</v>
      </c>
      <c r="D433" s="9" t="s">
        <v>25</v>
      </c>
      <c r="E433" s="10" t="s">
        <v>646</v>
      </c>
      <c r="F433" s="9" t="s">
        <v>22</v>
      </c>
      <c r="G433" s="9" t="s">
        <v>23</v>
      </c>
      <c r="H433" s="9">
        <v>39881</v>
      </c>
      <c r="I433" s="9">
        <v>125</v>
      </c>
      <c r="J433" s="9">
        <v>6331</v>
      </c>
      <c r="K433" s="9">
        <v>36245</v>
      </c>
      <c r="L433" s="9">
        <v>10</v>
      </c>
      <c r="M433" s="9">
        <v>7098.89</v>
      </c>
      <c r="N433" s="4"/>
      <c r="O433" s="4"/>
      <c r="P433" s="4"/>
      <c r="Q433" s="4"/>
      <c r="R433" s="4"/>
    </row>
    <row r="434" spans="1:18" ht="14.4">
      <c r="A434" s="9" t="s">
        <v>1406</v>
      </c>
      <c r="B434" s="9" t="s">
        <v>1041</v>
      </c>
      <c r="C434" s="9" t="s">
        <v>13</v>
      </c>
      <c r="D434" s="9" t="s">
        <v>467</v>
      </c>
      <c r="E434" s="10" t="s">
        <v>648</v>
      </c>
      <c r="F434" s="9" t="s">
        <v>16</v>
      </c>
      <c r="G434" s="9" t="s">
        <v>23</v>
      </c>
      <c r="H434" s="9">
        <v>10883</v>
      </c>
      <c r="I434" s="9">
        <v>46</v>
      </c>
      <c r="J434" s="9">
        <v>1652</v>
      </c>
      <c r="K434" s="9">
        <v>8869</v>
      </c>
      <c r="L434" s="9">
        <v>16</v>
      </c>
      <c r="M434" s="9">
        <v>1942.482</v>
      </c>
      <c r="N434" s="4"/>
      <c r="O434" s="4"/>
      <c r="P434" s="4"/>
      <c r="Q434" s="4"/>
      <c r="R434" s="4"/>
    </row>
    <row r="435" spans="1:18" ht="14.4">
      <c r="A435" s="9" t="s">
        <v>1407</v>
      </c>
      <c r="B435" s="9" t="s">
        <v>1041</v>
      </c>
      <c r="C435" s="9" t="s">
        <v>13</v>
      </c>
      <c r="D435" s="9" t="s">
        <v>73</v>
      </c>
      <c r="E435" s="10" t="s">
        <v>650</v>
      </c>
      <c r="F435" s="9" t="s">
        <v>16</v>
      </c>
      <c r="G435" s="9" t="s">
        <v>17</v>
      </c>
      <c r="H435" s="9">
        <v>50517</v>
      </c>
      <c r="I435" s="9">
        <v>270</v>
      </c>
      <c r="J435" s="9">
        <v>17179</v>
      </c>
      <c r="K435" s="9">
        <v>48389</v>
      </c>
      <c r="L435" s="9">
        <v>2</v>
      </c>
      <c r="M435" s="9">
        <v>1718.471</v>
      </c>
      <c r="N435" s="4"/>
      <c r="O435" s="4"/>
      <c r="P435" s="4"/>
      <c r="Q435" s="4"/>
      <c r="R435" s="4"/>
    </row>
    <row r="436" spans="1:18" ht="14.4">
      <c r="A436" s="9" t="s">
        <v>651</v>
      </c>
      <c r="B436" s="9" t="s">
        <v>1043</v>
      </c>
      <c r="C436" s="9" t="s">
        <v>13</v>
      </c>
      <c r="D436" s="9" t="s">
        <v>20</v>
      </c>
      <c r="E436" s="10" t="s">
        <v>650</v>
      </c>
      <c r="F436" s="9" t="s">
        <v>16</v>
      </c>
      <c r="G436" s="9" t="s">
        <v>23</v>
      </c>
      <c r="H436" s="9">
        <v>7248</v>
      </c>
      <c r="I436" s="9">
        <v>10</v>
      </c>
      <c r="J436" s="9">
        <v>3988</v>
      </c>
      <c r="K436" s="9">
        <v>6863</v>
      </c>
      <c r="L436" s="9">
        <v>7</v>
      </c>
      <c r="M436" s="9">
        <v>1247</v>
      </c>
      <c r="N436" s="4"/>
      <c r="O436" s="4"/>
      <c r="P436" s="4"/>
      <c r="Q436" s="4"/>
      <c r="R436" s="4"/>
    </row>
    <row r="437" spans="1:18" ht="14.4">
      <c r="A437" s="9" t="s">
        <v>1408</v>
      </c>
      <c r="B437" s="9" t="s">
        <v>1043</v>
      </c>
      <c r="C437" s="9" t="s">
        <v>38</v>
      </c>
      <c r="D437" s="9" t="s">
        <v>25</v>
      </c>
      <c r="E437" s="10" t="s">
        <v>653</v>
      </c>
      <c r="F437" s="9" t="s">
        <v>27</v>
      </c>
      <c r="G437" s="9" t="s">
        <v>23</v>
      </c>
      <c r="H437" s="9">
        <v>10835</v>
      </c>
      <c r="I437" s="9">
        <v>25</v>
      </c>
      <c r="J437" s="9">
        <v>2888</v>
      </c>
      <c r="K437" s="9">
        <v>10487</v>
      </c>
      <c r="L437" s="9">
        <v>3</v>
      </c>
      <c r="M437" s="9">
        <v>4704.25</v>
      </c>
      <c r="N437" s="4"/>
      <c r="O437" s="4"/>
      <c r="P437" s="4"/>
      <c r="Q437" s="4"/>
      <c r="R437" s="4"/>
    </row>
    <row r="438" spans="1:18" ht="14.4">
      <c r="A438" s="9" t="s">
        <v>1409</v>
      </c>
      <c r="B438" s="9" t="s">
        <v>1041</v>
      </c>
      <c r="C438" s="9" t="s">
        <v>29</v>
      </c>
      <c r="D438" s="9" t="s">
        <v>14</v>
      </c>
      <c r="E438" s="10" t="s">
        <v>655</v>
      </c>
      <c r="F438" s="9" t="s">
        <v>16</v>
      </c>
      <c r="G438" s="9" t="s">
        <v>23</v>
      </c>
      <c r="H438" s="9">
        <v>11476</v>
      </c>
      <c r="I438" s="9">
        <v>45</v>
      </c>
      <c r="J438" s="9">
        <v>4963</v>
      </c>
      <c r="K438" s="9">
        <v>10991</v>
      </c>
      <c r="L438" s="9">
        <v>8</v>
      </c>
      <c r="M438" s="9">
        <v>7227.4170000000004</v>
      </c>
      <c r="N438" s="4"/>
      <c r="O438" s="4"/>
      <c r="P438" s="4"/>
      <c r="Q438" s="4"/>
      <c r="R438" s="4"/>
    </row>
    <row r="439" spans="1:18" ht="14.4">
      <c r="A439" s="9" t="s">
        <v>1410</v>
      </c>
      <c r="B439" s="9" t="s">
        <v>1043</v>
      </c>
      <c r="C439" s="9" t="s">
        <v>19</v>
      </c>
      <c r="D439" s="9" t="s">
        <v>73</v>
      </c>
      <c r="E439" s="10" t="s">
        <v>657</v>
      </c>
      <c r="F439" s="9" t="s">
        <v>16</v>
      </c>
      <c r="G439" s="9" t="s">
        <v>23</v>
      </c>
      <c r="H439" s="9">
        <v>92764</v>
      </c>
      <c r="I439" s="9">
        <v>320</v>
      </c>
      <c r="J439" s="9">
        <v>19625</v>
      </c>
      <c r="K439" s="9">
        <v>76531</v>
      </c>
      <c r="L439" s="9">
        <v>14</v>
      </c>
      <c r="M439" s="9">
        <v>6730.0129999999999</v>
      </c>
      <c r="N439" s="4"/>
      <c r="O439" s="4"/>
      <c r="P439" s="4"/>
      <c r="Q439" s="4"/>
      <c r="R439" s="4"/>
    </row>
    <row r="440" spans="1:18" ht="14.4">
      <c r="A440" s="9" t="s">
        <v>1411</v>
      </c>
      <c r="B440" s="9" t="s">
        <v>1043</v>
      </c>
      <c r="C440" s="9" t="s">
        <v>19</v>
      </c>
      <c r="D440" s="9" t="s">
        <v>269</v>
      </c>
      <c r="E440" s="10" t="s">
        <v>657</v>
      </c>
      <c r="F440" s="9" t="s">
        <v>42</v>
      </c>
      <c r="G440" s="9" t="s">
        <v>23</v>
      </c>
      <c r="H440" s="9">
        <v>189571</v>
      </c>
      <c r="I440" s="9">
        <v>500</v>
      </c>
      <c r="J440" s="9">
        <v>130676</v>
      </c>
      <c r="K440" s="9">
        <v>183688</v>
      </c>
      <c r="L440" s="9">
        <v>39</v>
      </c>
      <c r="M440" s="9">
        <v>6335.9480000000003</v>
      </c>
      <c r="N440" s="4"/>
      <c r="O440" s="4"/>
      <c r="P440" s="4"/>
      <c r="Q440" s="4"/>
      <c r="R440" s="4"/>
    </row>
    <row r="441" spans="1:18" ht="14.4">
      <c r="A441" s="9" t="s">
        <v>1412</v>
      </c>
      <c r="B441" s="9" t="s">
        <v>1041</v>
      </c>
      <c r="C441" s="9" t="s">
        <v>38</v>
      </c>
      <c r="D441" s="9" t="s">
        <v>20</v>
      </c>
      <c r="E441" s="10" t="s">
        <v>657</v>
      </c>
      <c r="F441" s="9" t="s">
        <v>54</v>
      </c>
      <c r="G441" s="9" t="s">
        <v>23</v>
      </c>
      <c r="H441" s="9">
        <v>14224</v>
      </c>
      <c r="I441" s="9">
        <v>30</v>
      </c>
      <c r="J441" s="9">
        <v>2549</v>
      </c>
      <c r="K441" s="9">
        <v>11974</v>
      </c>
      <c r="L441" s="9">
        <v>7</v>
      </c>
      <c r="M441" s="9">
        <v>5637.3029999999999</v>
      </c>
      <c r="N441" s="4"/>
      <c r="O441" s="4"/>
      <c r="P441" s="4"/>
      <c r="Q441" s="4"/>
      <c r="R441" s="4"/>
    </row>
    <row r="442" spans="1:18" ht="14.4">
      <c r="A442" s="9" t="s">
        <v>1413</v>
      </c>
      <c r="B442" s="9" t="s">
        <v>1041</v>
      </c>
      <c r="C442" s="9" t="s">
        <v>29</v>
      </c>
      <c r="D442" s="9" t="s">
        <v>14</v>
      </c>
      <c r="E442" s="10" t="s">
        <v>657</v>
      </c>
      <c r="F442" s="9" t="s">
        <v>16</v>
      </c>
      <c r="G442" s="9" t="s">
        <v>23</v>
      </c>
      <c r="H442" s="9">
        <v>183208</v>
      </c>
      <c r="I442" s="9">
        <v>620</v>
      </c>
      <c r="J442" s="9">
        <v>131164</v>
      </c>
      <c r="K442" s="9">
        <v>177952</v>
      </c>
      <c r="L442" s="9">
        <v>43</v>
      </c>
      <c r="M442" s="9">
        <v>2682.4369999999999</v>
      </c>
      <c r="N442" s="4"/>
      <c r="O442" s="4"/>
      <c r="P442" s="4"/>
      <c r="Q442" s="4"/>
      <c r="R442" s="4"/>
    </row>
    <row r="443" spans="1:18" ht="14.4">
      <c r="A443" s="9" t="s">
        <v>1414</v>
      </c>
      <c r="B443" s="9" t="s">
        <v>1043</v>
      </c>
      <c r="C443" s="9" t="s">
        <v>38</v>
      </c>
      <c r="D443" s="9" t="s">
        <v>73</v>
      </c>
      <c r="E443" s="10" t="s">
        <v>657</v>
      </c>
      <c r="F443" s="9" t="s">
        <v>27</v>
      </c>
      <c r="G443" s="9" t="s">
        <v>23</v>
      </c>
      <c r="H443" s="9">
        <v>20486</v>
      </c>
      <c r="I443" s="9">
        <v>42</v>
      </c>
      <c r="J443" s="9">
        <v>14583</v>
      </c>
      <c r="K443" s="9">
        <v>19860</v>
      </c>
      <c r="L443" s="9">
        <v>2</v>
      </c>
      <c r="M443" s="9">
        <v>1718.5139999999999</v>
      </c>
      <c r="N443" s="4"/>
      <c r="O443" s="4"/>
      <c r="P443" s="4"/>
      <c r="Q443" s="4"/>
      <c r="R443" s="4"/>
    </row>
    <row r="444" spans="1:18" ht="14.4">
      <c r="A444" s="9" t="s">
        <v>1415</v>
      </c>
      <c r="B444" s="9" t="s">
        <v>1041</v>
      </c>
      <c r="C444" s="9" t="s">
        <v>38</v>
      </c>
      <c r="D444" s="9" t="s">
        <v>32</v>
      </c>
      <c r="E444" s="10" t="s">
        <v>663</v>
      </c>
      <c r="F444" s="9" t="s">
        <v>123</v>
      </c>
      <c r="G444" s="9" t="s">
        <v>23</v>
      </c>
      <c r="H444" s="9">
        <v>15047</v>
      </c>
      <c r="I444" s="9">
        <v>84</v>
      </c>
      <c r="J444" s="9">
        <v>5653</v>
      </c>
      <c r="K444" s="9">
        <v>14459</v>
      </c>
      <c r="L444" s="9">
        <v>4</v>
      </c>
      <c r="M444" s="9">
        <v>2127.4960000000001</v>
      </c>
      <c r="N444" s="4"/>
      <c r="O444" s="4"/>
      <c r="P444" s="4"/>
      <c r="Q444" s="4"/>
      <c r="R444" s="4"/>
    </row>
    <row r="445" spans="1:18" ht="14.4">
      <c r="A445" s="9" t="s">
        <v>664</v>
      </c>
      <c r="B445" s="9" t="s">
        <v>1043</v>
      </c>
      <c r="C445" s="9" t="s">
        <v>13</v>
      </c>
      <c r="D445" s="9" t="s">
        <v>30</v>
      </c>
      <c r="E445" s="10" t="s">
        <v>665</v>
      </c>
      <c r="F445" s="9" t="s">
        <v>159</v>
      </c>
      <c r="G445" s="9" t="s">
        <v>23</v>
      </c>
      <c r="H445" s="9">
        <v>41513</v>
      </c>
      <c r="I445" s="9">
        <v>113</v>
      </c>
      <c r="J445" s="9">
        <v>20872</v>
      </c>
      <c r="K445" s="9">
        <v>39250</v>
      </c>
      <c r="L445" s="9">
        <v>9</v>
      </c>
      <c r="M445" s="9">
        <v>6789.5330000000004</v>
      </c>
      <c r="N445" s="4"/>
      <c r="O445" s="4"/>
      <c r="P445" s="4"/>
      <c r="Q445" s="4"/>
      <c r="R445" s="4"/>
    </row>
    <row r="446" spans="1:18" ht="14.4">
      <c r="A446" s="9" t="s">
        <v>666</v>
      </c>
      <c r="B446" s="9" t="s">
        <v>1041</v>
      </c>
      <c r="C446" s="9" t="s">
        <v>29</v>
      </c>
      <c r="D446" s="9" t="s">
        <v>32</v>
      </c>
      <c r="E446" s="10" t="s">
        <v>665</v>
      </c>
      <c r="F446" s="9" t="s">
        <v>27</v>
      </c>
      <c r="G446" s="9" t="s">
        <v>23</v>
      </c>
      <c r="H446" s="9">
        <v>16503</v>
      </c>
      <c r="I446" s="9">
        <v>69</v>
      </c>
      <c r="J446" s="9">
        <v>8595</v>
      </c>
      <c r="K446" s="9">
        <v>14466</v>
      </c>
      <c r="L446" s="9">
        <v>7</v>
      </c>
      <c r="M446" s="9">
        <v>5714.5240000000003</v>
      </c>
      <c r="N446" s="4"/>
      <c r="O446" s="4"/>
      <c r="P446" s="4"/>
      <c r="Q446" s="4"/>
      <c r="R446" s="4"/>
    </row>
    <row r="447" spans="1:18" ht="14.4">
      <c r="A447" s="9" t="s">
        <v>1416</v>
      </c>
      <c r="B447" s="9" t="s">
        <v>1041</v>
      </c>
      <c r="C447" s="9" t="s">
        <v>13</v>
      </c>
      <c r="D447" s="9" t="s">
        <v>14</v>
      </c>
      <c r="E447" s="10" t="s">
        <v>665</v>
      </c>
      <c r="F447" s="9" t="s">
        <v>16</v>
      </c>
      <c r="G447" s="9" t="s">
        <v>23</v>
      </c>
      <c r="H447" s="9">
        <v>52006</v>
      </c>
      <c r="I447" s="9">
        <v>160</v>
      </c>
      <c r="J447" s="9">
        <v>24711</v>
      </c>
      <c r="K447" s="9">
        <v>48019</v>
      </c>
      <c r="L447" s="9">
        <v>12</v>
      </c>
      <c r="M447" s="9">
        <v>5200.01</v>
      </c>
      <c r="N447" s="4"/>
      <c r="O447" s="4"/>
      <c r="P447" s="4"/>
      <c r="Q447" s="4"/>
      <c r="R447" s="4"/>
    </row>
    <row r="448" spans="1:18" ht="14.4">
      <c r="A448" s="9" t="s">
        <v>668</v>
      </c>
      <c r="B448" s="9" t="s">
        <v>1041</v>
      </c>
      <c r="C448" s="9" t="s">
        <v>38</v>
      </c>
      <c r="D448" s="9" t="s">
        <v>61</v>
      </c>
      <c r="E448" s="10" t="s">
        <v>665</v>
      </c>
      <c r="F448" s="9" t="s">
        <v>27</v>
      </c>
      <c r="G448" s="9" t="s">
        <v>23</v>
      </c>
      <c r="H448" s="9">
        <v>8420</v>
      </c>
      <c r="I448" s="9">
        <v>80</v>
      </c>
      <c r="J448" s="9">
        <v>4430</v>
      </c>
      <c r="K448" s="9">
        <v>7869</v>
      </c>
      <c r="L448" s="9">
        <v>8</v>
      </c>
      <c r="M448" s="9">
        <v>5184.585</v>
      </c>
      <c r="N448" s="4"/>
      <c r="O448" s="4"/>
      <c r="P448" s="4"/>
      <c r="Q448" s="4"/>
      <c r="R448" s="4"/>
    </row>
    <row r="449" spans="1:18" ht="14.4">
      <c r="A449" s="9" t="s">
        <v>1417</v>
      </c>
      <c r="B449" s="9" t="s">
        <v>1060</v>
      </c>
      <c r="C449" s="9" t="s">
        <v>13</v>
      </c>
      <c r="D449" s="9" t="s">
        <v>41</v>
      </c>
      <c r="E449" s="10" t="s">
        <v>665</v>
      </c>
      <c r="F449" s="9" t="s">
        <v>16</v>
      </c>
      <c r="G449" s="9" t="s">
        <v>23</v>
      </c>
      <c r="H449" s="9">
        <v>63415</v>
      </c>
      <c r="I449" s="9">
        <v>185</v>
      </c>
      <c r="J449" s="9">
        <v>28161</v>
      </c>
      <c r="K449" s="9">
        <v>59169</v>
      </c>
      <c r="L449" s="9">
        <v>9</v>
      </c>
      <c r="M449" s="9">
        <v>1924.163</v>
      </c>
      <c r="N449" s="4"/>
      <c r="O449" s="4"/>
      <c r="P449" s="4"/>
      <c r="Q449" s="4"/>
      <c r="R449" s="4"/>
    </row>
    <row r="450" spans="1:18" ht="14.4">
      <c r="A450" s="9" t="s">
        <v>1418</v>
      </c>
      <c r="B450" s="9" t="s">
        <v>1043</v>
      </c>
      <c r="C450" s="9" t="s">
        <v>29</v>
      </c>
      <c r="D450" s="9" t="s">
        <v>14</v>
      </c>
      <c r="E450" s="10" t="s">
        <v>665</v>
      </c>
      <c r="F450" s="9" t="s">
        <v>22</v>
      </c>
      <c r="G450" s="9" t="s">
        <v>23</v>
      </c>
      <c r="H450" s="9">
        <v>73544</v>
      </c>
      <c r="I450" s="9">
        <v>223</v>
      </c>
      <c r="J450" s="9">
        <v>40405</v>
      </c>
      <c r="K450" s="9">
        <v>67406</v>
      </c>
      <c r="L450" s="9">
        <v>1</v>
      </c>
      <c r="M450" s="9">
        <v>1465.8720000000001</v>
      </c>
      <c r="N450" s="4"/>
      <c r="O450" s="4"/>
      <c r="P450" s="4"/>
      <c r="Q450" s="4"/>
      <c r="R450" s="4"/>
    </row>
    <row r="451" spans="1:18" ht="14.4">
      <c r="A451" s="9" t="s">
        <v>1419</v>
      </c>
      <c r="B451" s="9" t="s">
        <v>1043</v>
      </c>
      <c r="C451" s="9" t="s">
        <v>29</v>
      </c>
      <c r="D451" s="9" t="s">
        <v>30</v>
      </c>
      <c r="E451" s="10" t="s">
        <v>672</v>
      </c>
      <c r="F451" s="9" t="s">
        <v>159</v>
      </c>
      <c r="G451" s="9" t="s">
        <v>23</v>
      </c>
      <c r="H451" s="9">
        <v>16288</v>
      </c>
      <c r="I451" s="9">
        <v>56</v>
      </c>
      <c r="J451" s="9">
        <v>5304</v>
      </c>
      <c r="K451" s="9">
        <v>10731</v>
      </c>
      <c r="L451" s="9">
        <v>3</v>
      </c>
      <c r="M451" s="9">
        <v>2030.143</v>
      </c>
      <c r="N451" s="4"/>
      <c r="O451" s="4"/>
      <c r="P451" s="4"/>
      <c r="Q451" s="4"/>
      <c r="R451" s="4"/>
    </row>
    <row r="452" spans="1:18" ht="14.4">
      <c r="A452" s="9" t="s">
        <v>1420</v>
      </c>
      <c r="B452" s="9" t="s">
        <v>1041</v>
      </c>
      <c r="C452" s="9" t="s">
        <v>38</v>
      </c>
      <c r="D452" s="9" t="s">
        <v>179</v>
      </c>
      <c r="E452" s="10" t="s">
        <v>674</v>
      </c>
      <c r="F452" s="9" t="s">
        <v>16</v>
      </c>
      <c r="G452" s="9" t="s">
        <v>17</v>
      </c>
      <c r="H452" s="9">
        <v>7695</v>
      </c>
      <c r="I452" s="9">
        <v>20</v>
      </c>
      <c r="J452" s="9">
        <v>3481</v>
      </c>
      <c r="K452" s="9">
        <v>7050</v>
      </c>
      <c r="L452" s="9">
        <v>14</v>
      </c>
      <c r="M452" s="9">
        <v>6727.44</v>
      </c>
      <c r="N452" s="4"/>
      <c r="O452" s="4"/>
      <c r="P452" s="4"/>
      <c r="Q452" s="4"/>
      <c r="R452" s="4"/>
    </row>
    <row r="453" spans="1:18" ht="14.4">
      <c r="A453" s="9" t="s">
        <v>1421</v>
      </c>
      <c r="B453" s="9" t="s">
        <v>1060</v>
      </c>
      <c r="C453" s="9" t="s">
        <v>13</v>
      </c>
      <c r="D453" s="9" t="s">
        <v>179</v>
      </c>
      <c r="E453" s="10" t="s">
        <v>674</v>
      </c>
      <c r="F453" s="9" t="s">
        <v>16</v>
      </c>
      <c r="G453" s="9" t="s">
        <v>23</v>
      </c>
      <c r="H453" s="9">
        <v>15602</v>
      </c>
      <c r="I453" s="9">
        <v>50</v>
      </c>
      <c r="J453" s="9">
        <v>7676</v>
      </c>
      <c r="K453" s="9">
        <v>13775</v>
      </c>
      <c r="L453" s="9">
        <v>1</v>
      </c>
      <c r="M453" s="9">
        <v>2600.8939999999998</v>
      </c>
      <c r="N453" s="4"/>
      <c r="O453" s="4"/>
      <c r="P453" s="4"/>
      <c r="Q453" s="4"/>
      <c r="R453" s="4"/>
    </row>
    <row r="454" spans="1:18" ht="14.4">
      <c r="A454" s="9" t="s">
        <v>1422</v>
      </c>
      <c r="B454" s="9" t="s">
        <v>1041</v>
      </c>
      <c r="C454" s="9" t="s">
        <v>13</v>
      </c>
      <c r="D454" s="9" t="s">
        <v>35</v>
      </c>
      <c r="E454" s="10" t="s">
        <v>677</v>
      </c>
      <c r="F454" s="9" t="s">
        <v>54</v>
      </c>
      <c r="G454" s="9" t="s">
        <v>23</v>
      </c>
      <c r="H454" s="9">
        <v>8000</v>
      </c>
      <c r="I454" s="9">
        <v>10</v>
      </c>
      <c r="J454" s="9">
        <v>4400</v>
      </c>
      <c r="K454" s="9">
        <v>6379</v>
      </c>
      <c r="L454" s="9">
        <v>1</v>
      </c>
      <c r="M454" s="9">
        <v>6159.3670000000002</v>
      </c>
      <c r="N454" s="4"/>
      <c r="O454" s="4"/>
      <c r="P454" s="4"/>
      <c r="Q454" s="4"/>
      <c r="R454" s="4"/>
    </row>
    <row r="455" spans="1:18" ht="14.4">
      <c r="A455" s="9" t="s">
        <v>1423</v>
      </c>
      <c r="B455" s="9" t="s">
        <v>1043</v>
      </c>
      <c r="C455" s="9" t="s">
        <v>29</v>
      </c>
      <c r="D455" s="9" t="s">
        <v>14</v>
      </c>
      <c r="E455" s="10" t="s">
        <v>677</v>
      </c>
      <c r="F455" s="9" t="s">
        <v>130</v>
      </c>
      <c r="G455" s="9" t="s">
        <v>23</v>
      </c>
      <c r="H455" s="9">
        <v>13592</v>
      </c>
      <c r="I455" s="9">
        <v>85</v>
      </c>
      <c r="J455" s="9">
        <v>7747</v>
      </c>
      <c r="K455" s="9">
        <v>10690</v>
      </c>
      <c r="L455" s="9">
        <v>1</v>
      </c>
      <c r="M455" s="9">
        <v>1555.1120000000001</v>
      </c>
      <c r="N455" s="4"/>
      <c r="O455" s="4"/>
      <c r="P455" s="4"/>
      <c r="Q455" s="4"/>
      <c r="R455" s="4"/>
    </row>
    <row r="456" spans="1:18" ht="14.4">
      <c r="A456" s="9" t="s">
        <v>1424</v>
      </c>
      <c r="B456" s="9" t="s">
        <v>1043</v>
      </c>
      <c r="C456" s="9" t="s">
        <v>38</v>
      </c>
      <c r="D456" s="9" t="s">
        <v>73</v>
      </c>
      <c r="E456" s="10" t="s">
        <v>680</v>
      </c>
      <c r="F456" s="9" t="s">
        <v>22</v>
      </c>
      <c r="G456" s="9" t="s">
        <v>23</v>
      </c>
      <c r="H456" s="9">
        <v>15588</v>
      </c>
      <c r="I456" s="9">
        <v>80</v>
      </c>
      <c r="J456" s="9">
        <v>2089</v>
      </c>
      <c r="K456" s="9">
        <v>14526</v>
      </c>
      <c r="L456" s="9">
        <v>9</v>
      </c>
      <c r="M456" s="9">
        <v>3518.5329999999999</v>
      </c>
      <c r="N456" s="4"/>
      <c r="O456" s="4"/>
      <c r="P456" s="4"/>
      <c r="Q456" s="4"/>
      <c r="R456" s="4"/>
    </row>
    <row r="457" spans="1:18" ht="14.4">
      <c r="A457" s="9" t="s">
        <v>1425</v>
      </c>
      <c r="B457" s="9" t="s">
        <v>1043</v>
      </c>
      <c r="C457" s="9" t="s">
        <v>29</v>
      </c>
      <c r="D457" s="9" t="s">
        <v>25</v>
      </c>
      <c r="E457" s="10" t="s">
        <v>682</v>
      </c>
      <c r="F457" s="9" t="s">
        <v>16</v>
      </c>
      <c r="G457" s="9" t="s">
        <v>23</v>
      </c>
      <c r="H457" s="9">
        <v>14038</v>
      </c>
      <c r="I457" s="9">
        <v>63</v>
      </c>
      <c r="J457" s="9">
        <v>1600</v>
      </c>
      <c r="K457" s="9">
        <v>11345</v>
      </c>
      <c r="L457" s="9">
        <v>8</v>
      </c>
      <c r="M457" s="9">
        <v>6368.8630000000003</v>
      </c>
      <c r="N457" s="4"/>
      <c r="O457" s="4"/>
      <c r="P457" s="4"/>
      <c r="Q457" s="4"/>
      <c r="R457" s="4"/>
    </row>
    <row r="458" spans="1:18" ht="14.4">
      <c r="A458" s="9" t="s">
        <v>1426</v>
      </c>
      <c r="B458" s="9" t="s">
        <v>1060</v>
      </c>
      <c r="C458" s="9" t="s">
        <v>29</v>
      </c>
      <c r="D458" s="9" t="s">
        <v>50</v>
      </c>
      <c r="E458" s="10" t="s">
        <v>682</v>
      </c>
      <c r="F458" s="9" t="s">
        <v>52</v>
      </c>
      <c r="G458" s="9" t="s">
        <v>23</v>
      </c>
      <c r="H458" s="9">
        <v>140359</v>
      </c>
      <c r="I458" s="9">
        <v>352</v>
      </c>
      <c r="J458" s="9">
        <v>76130</v>
      </c>
      <c r="K458" s="9">
        <v>133578</v>
      </c>
      <c r="L458" s="9">
        <v>26</v>
      </c>
      <c r="M458" s="9">
        <v>6094.6670000000004</v>
      </c>
      <c r="N458" s="4"/>
      <c r="O458" s="4"/>
      <c r="P458" s="4"/>
      <c r="Q458" s="4"/>
      <c r="R458" s="4"/>
    </row>
    <row r="459" spans="1:18" ht="14.4">
      <c r="A459" s="9" t="s">
        <v>684</v>
      </c>
      <c r="B459" s="9" t="s">
        <v>1043</v>
      </c>
      <c r="C459" s="9" t="s">
        <v>29</v>
      </c>
      <c r="D459" s="9" t="s">
        <v>32</v>
      </c>
      <c r="E459" s="10" t="s">
        <v>682</v>
      </c>
      <c r="F459" s="9" t="s">
        <v>16</v>
      </c>
      <c r="G459" s="9" t="s">
        <v>23</v>
      </c>
      <c r="H459" s="9">
        <v>25377</v>
      </c>
      <c r="I459" s="9">
        <v>101</v>
      </c>
      <c r="J459" s="9">
        <v>16698</v>
      </c>
      <c r="K459" s="9">
        <v>23798</v>
      </c>
      <c r="L459" s="9">
        <v>2</v>
      </c>
      <c r="M459" s="9">
        <v>5175.143</v>
      </c>
      <c r="N459" s="4"/>
      <c r="O459" s="4"/>
      <c r="P459" s="4"/>
      <c r="Q459" s="4"/>
      <c r="R459" s="4"/>
    </row>
    <row r="460" spans="1:18" ht="14.4">
      <c r="A460" s="9" t="s">
        <v>685</v>
      </c>
      <c r="B460" s="9" t="s">
        <v>1043</v>
      </c>
      <c r="C460" s="9" t="s">
        <v>19</v>
      </c>
      <c r="D460" s="9" t="s">
        <v>50</v>
      </c>
      <c r="E460" s="10" t="s">
        <v>682</v>
      </c>
      <c r="F460" s="9" t="s">
        <v>16</v>
      </c>
      <c r="G460" s="9" t="s">
        <v>23</v>
      </c>
      <c r="H460" s="9">
        <v>29092</v>
      </c>
      <c r="I460" s="9">
        <v>75</v>
      </c>
      <c r="J460" s="9">
        <v>16986</v>
      </c>
      <c r="K460" s="9">
        <v>26606</v>
      </c>
      <c r="L460" s="9">
        <v>15</v>
      </c>
      <c r="M460" s="9">
        <v>1801.058</v>
      </c>
      <c r="N460" s="4"/>
      <c r="O460" s="4"/>
      <c r="P460" s="4"/>
      <c r="Q460" s="4"/>
      <c r="R460" s="4"/>
    </row>
    <row r="461" spans="1:18" ht="14.4">
      <c r="A461" s="9" t="s">
        <v>1427</v>
      </c>
      <c r="B461" s="9" t="s">
        <v>1041</v>
      </c>
      <c r="C461" s="9" t="s">
        <v>13</v>
      </c>
      <c r="D461" s="9" t="s">
        <v>90</v>
      </c>
      <c r="E461" s="10" t="s">
        <v>682</v>
      </c>
      <c r="F461" s="9" t="s">
        <v>22</v>
      </c>
      <c r="G461" s="9" t="s">
        <v>17</v>
      </c>
      <c r="H461" s="9">
        <v>73567</v>
      </c>
      <c r="I461" s="9">
        <v>197</v>
      </c>
      <c r="J461" s="9">
        <v>28800</v>
      </c>
      <c r="K461" s="9">
        <v>68566</v>
      </c>
      <c r="L461" s="9">
        <v>2</v>
      </c>
      <c r="M461" s="9">
        <v>1567.366</v>
      </c>
      <c r="N461" s="4"/>
      <c r="O461" s="4"/>
      <c r="P461" s="4"/>
      <c r="Q461" s="4"/>
      <c r="R461" s="4"/>
    </row>
    <row r="462" spans="1:18" ht="14.4">
      <c r="A462" s="9" t="s">
        <v>1428</v>
      </c>
      <c r="B462" s="9" t="s">
        <v>1043</v>
      </c>
      <c r="C462" s="9" t="s">
        <v>13</v>
      </c>
      <c r="D462" s="9" t="s">
        <v>32</v>
      </c>
      <c r="E462" s="10" t="s">
        <v>682</v>
      </c>
      <c r="F462" s="9" t="s">
        <v>16</v>
      </c>
      <c r="G462" s="9" t="s">
        <v>23</v>
      </c>
      <c r="H462" s="9">
        <v>152881</v>
      </c>
      <c r="I462" s="9">
        <v>426</v>
      </c>
      <c r="J462" s="9">
        <v>94895</v>
      </c>
      <c r="K462" s="9">
        <v>145113</v>
      </c>
      <c r="L462" s="9">
        <v>11</v>
      </c>
      <c r="M462" s="9">
        <v>1496.6690000000001</v>
      </c>
      <c r="N462" s="4"/>
      <c r="O462" s="4"/>
      <c r="P462" s="4"/>
      <c r="Q462" s="4"/>
      <c r="R462" s="4"/>
    </row>
    <row r="463" spans="1:18" ht="14.4">
      <c r="A463" s="9" t="s">
        <v>1429</v>
      </c>
      <c r="B463" s="9" t="s">
        <v>1043</v>
      </c>
      <c r="C463" s="9" t="s">
        <v>19</v>
      </c>
      <c r="D463" s="9" t="s">
        <v>32</v>
      </c>
      <c r="E463" s="10" t="s">
        <v>689</v>
      </c>
      <c r="F463" s="9" t="s">
        <v>16</v>
      </c>
      <c r="G463" s="9" t="s">
        <v>23</v>
      </c>
      <c r="H463" s="9">
        <v>16239</v>
      </c>
      <c r="I463" s="9">
        <v>78</v>
      </c>
      <c r="J463" s="9">
        <v>9375</v>
      </c>
      <c r="K463" s="9">
        <v>15562</v>
      </c>
      <c r="L463" s="9">
        <v>5</v>
      </c>
      <c r="M463" s="9">
        <v>2387.6860000000001</v>
      </c>
      <c r="N463" s="4"/>
      <c r="O463" s="4"/>
      <c r="P463" s="4"/>
      <c r="Q463" s="4"/>
      <c r="R463" s="4"/>
    </row>
    <row r="464" spans="1:18" ht="14.4">
      <c r="A464" s="9" t="s">
        <v>1430</v>
      </c>
      <c r="B464" s="9" t="s">
        <v>1041</v>
      </c>
      <c r="C464" s="9" t="s">
        <v>13</v>
      </c>
      <c r="D464" s="9" t="s">
        <v>32</v>
      </c>
      <c r="E464" s="10" t="s">
        <v>689</v>
      </c>
      <c r="F464" s="9" t="s">
        <v>42</v>
      </c>
      <c r="G464" s="9" t="s">
        <v>23</v>
      </c>
      <c r="H464" s="9">
        <v>14932</v>
      </c>
      <c r="I464" s="9">
        <v>90</v>
      </c>
      <c r="J464" s="9">
        <v>8947</v>
      </c>
      <c r="K464" s="9">
        <v>14256</v>
      </c>
      <c r="L464" s="9">
        <v>3</v>
      </c>
      <c r="M464" s="9">
        <v>1724.4179999999999</v>
      </c>
      <c r="N464" s="4"/>
      <c r="O464" s="4"/>
      <c r="P464" s="4"/>
      <c r="Q464" s="4"/>
      <c r="R464" s="4"/>
    </row>
    <row r="465" spans="1:18" ht="14.4">
      <c r="A465" s="9" t="s">
        <v>1431</v>
      </c>
      <c r="B465" s="9" t="s">
        <v>1041</v>
      </c>
      <c r="C465" s="9" t="s">
        <v>19</v>
      </c>
      <c r="D465" s="9" t="s">
        <v>20</v>
      </c>
      <c r="E465" s="10" t="s">
        <v>692</v>
      </c>
      <c r="F465" s="9" t="s">
        <v>42</v>
      </c>
      <c r="G465" s="9" t="s">
        <v>23</v>
      </c>
      <c r="H465" s="9">
        <v>13823</v>
      </c>
      <c r="I465" s="9">
        <v>58</v>
      </c>
      <c r="J465" s="9">
        <v>10671</v>
      </c>
      <c r="K465" s="9">
        <v>12937</v>
      </c>
      <c r="L465" s="9">
        <v>3</v>
      </c>
      <c r="M465" s="9">
        <v>1574.71</v>
      </c>
      <c r="N465" s="4"/>
      <c r="O465" s="4"/>
      <c r="P465" s="4"/>
      <c r="Q465" s="4"/>
      <c r="R465" s="4"/>
    </row>
    <row r="466" spans="1:18" ht="14.4">
      <c r="A466" s="9" t="s">
        <v>1432</v>
      </c>
      <c r="B466" s="9" t="s">
        <v>1041</v>
      </c>
      <c r="C466" s="9" t="s">
        <v>13</v>
      </c>
      <c r="D466" s="9" t="s">
        <v>30</v>
      </c>
      <c r="E466" s="10" t="s">
        <v>692</v>
      </c>
      <c r="F466" s="9" t="s">
        <v>16</v>
      </c>
      <c r="G466" s="9" t="s">
        <v>23</v>
      </c>
      <c r="H466" s="9">
        <v>11214</v>
      </c>
      <c r="I466" s="9">
        <v>49</v>
      </c>
      <c r="J466" s="9">
        <v>5523</v>
      </c>
      <c r="K466" s="9">
        <v>10267</v>
      </c>
      <c r="L466" s="9">
        <v>2</v>
      </c>
      <c r="M466" s="9">
        <v>1554.3889999999999</v>
      </c>
      <c r="N466" s="4"/>
      <c r="O466" s="4"/>
      <c r="P466" s="4"/>
      <c r="Q466" s="4"/>
      <c r="R466" s="4"/>
    </row>
    <row r="467" spans="1:18" ht="14.4">
      <c r="A467" s="9" t="s">
        <v>1433</v>
      </c>
      <c r="B467" s="9" t="s">
        <v>1043</v>
      </c>
      <c r="C467" s="9" t="s">
        <v>38</v>
      </c>
      <c r="D467" s="9" t="s">
        <v>695</v>
      </c>
      <c r="E467" s="10" t="s">
        <v>696</v>
      </c>
      <c r="F467" s="9" t="s">
        <v>42</v>
      </c>
      <c r="G467" s="9" t="s">
        <v>23</v>
      </c>
      <c r="H467" s="9">
        <v>19829</v>
      </c>
      <c r="I467" s="9">
        <v>42</v>
      </c>
      <c r="J467" s="9">
        <v>15071</v>
      </c>
      <c r="K467" s="9">
        <v>19095</v>
      </c>
      <c r="L467" s="9">
        <v>2</v>
      </c>
      <c r="M467" s="9">
        <v>1952.4639999999999</v>
      </c>
      <c r="N467" s="4"/>
      <c r="O467" s="4"/>
      <c r="P467" s="4"/>
      <c r="Q467" s="4"/>
      <c r="R467" s="4"/>
    </row>
    <row r="468" spans="1:18" ht="14.4">
      <c r="A468" s="9" t="s">
        <v>1434</v>
      </c>
      <c r="B468" s="9" t="s">
        <v>1043</v>
      </c>
      <c r="C468" s="9" t="s">
        <v>19</v>
      </c>
      <c r="D468" s="9" t="s">
        <v>35</v>
      </c>
      <c r="E468" s="10" t="s">
        <v>698</v>
      </c>
      <c r="F468" s="9" t="s">
        <v>52</v>
      </c>
      <c r="G468" s="9" t="s">
        <v>23</v>
      </c>
      <c r="H468" s="9">
        <v>183230</v>
      </c>
      <c r="I468" s="9">
        <v>666</v>
      </c>
      <c r="J468" s="9">
        <v>155260</v>
      </c>
      <c r="K468" s="9">
        <v>169583</v>
      </c>
      <c r="L468" s="9">
        <v>34</v>
      </c>
      <c r="M468" s="9">
        <v>7863.47</v>
      </c>
      <c r="N468" s="4"/>
      <c r="O468" s="4"/>
      <c r="P468" s="4"/>
      <c r="Q468" s="4"/>
      <c r="R468" s="4"/>
    </row>
    <row r="469" spans="1:18" ht="14.4">
      <c r="A469" s="9" t="s">
        <v>699</v>
      </c>
      <c r="B469" s="9" t="s">
        <v>1043</v>
      </c>
      <c r="C469" s="9" t="s">
        <v>38</v>
      </c>
      <c r="D469" s="9" t="s">
        <v>79</v>
      </c>
      <c r="E469" s="10" t="s">
        <v>698</v>
      </c>
      <c r="F469" s="9" t="s">
        <v>123</v>
      </c>
      <c r="G469" s="9" t="s">
        <v>23</v>
      </c>
      <c r="H469" s="9">
        <v>113262</v>
      </c>
      <c r="I469" s="9">
        <v>380</v>
      </c>
      <c r="J469" s="9">
        <v>95762</v>
      </c>
      <c r="K469" s="9">
        <v>104612</v>
      </c>
      <c r="L469" s="9">
        <v>4</v>
      </c>
      <c r="M469" s="9">
        <v>7443.4830000000002</v>
      </c>
      <c r="N469" s="4"/>
      <c r="O469" s="4"/>
      <c r="P469" s="4"/>
      <c r="Q469" s="4"/>
      <c r="R469" s="4"/>
    </row>
    <row r="470" spans="1:18" ht="14.4">
      <c r="A470" s="9" t="s">
        <v>700</v>
      </c>
      <c r="B470" s="9" t="s">
        <v>1041</v>
      </c>
      <c r="C470" s="9" t="s">
        <v>29</v>
      </c>
      <c r="D470" s="9" t="s">
        <v>25</v>
      </c>
      <c r="E470" s="10" t="s">
        <v>698</v>
      </c>
      <c r="F470" s="9" t="s">
        <v>16</v>
      </c>
      <c r="G470" s="9" t="s">
        <v>23</v>
      </c>
      <c r="H470" s="9">
        <v>75531</v>
      </c>
      <c r="I470" s="9">
        <v>200</v>
      </c>
      <c r="J470" s="9">
        <v>63816</v>
      </c>
      <c r="K470" s="9">
        <v>70011</v>
      </c>
      <c r="L470" s="9">
        <v>9</v>
      </c>
      <c r="M470" s="9">
        <v>7261.8649999999998</v>
      </c>
      <c r="N470" s="4"/>
      <c r="O470" s="4"/>
      <c r="P470" s="4"/>
      <c r="Q470" s="4"/>
      <c r="R470" s="4"/>
    </row>
    <row r="471" spans="1:18" ht="14.4">
      <c r="A471" s="9" t="s">
        <v>1435</v>
      </c>
      <c r="B471" s="9" t="s">
        <v>1041</v>
      </c>
      <c r="C471" s="9" t="s">
        <v>38</v>
      </c>
      <c r="D471" s="9" t="s">
        <v>14</v>
      </c>
      <c r="E471" s="10" t="s">
        <v>698</v>
      </c>
      <c r="F471" s="9" t="s">
        <v>16</v>
      </c>
      <c r="G471" s="9" t="s">
        <v>47</v>
      </c>
      <c r="H471" s="9">
        <v>102958</v>
      </c>
      <c r="I471" s="9">
        <v>320</v>
      </c>
      <c r="J471" s="9">
        <v>86884</v>
      </c>
      <c r="K471" s="9">
        <v>94687</v>
      </c>
      <c r="L471" s="9">
        <v>12</v>
      </c>
      <c r="M471" s="9">
        <v>6624.2209999999995</v>
      </c>
      <c r="N471" s="4"/>
      <c r="O471" s="4"/>
      <c r="P471" s="4"/>
      <c r="Q471" s="4"/>
      <c r="R471" s="4"/>
    </row>
    <row r="472" spans="1:18" ht="14.4">
      <c r="A472" s="9" t="s">
        <v>702</v>
      </c>
      <c r="B472" s="9" t="s">
        <v>1041</v>
      </c>
      <c r="C472" s="9" t="s">
        <v>19</v>
      </c>
      <c r="D472" s="9" t="s">
        <v>32</v>
      </c>
      <c r="E472" s="10" t="s">
        <v>698</v>
      </c>
      <c r="F472" s="9" t="s">
        <v>54</v>
      </c>
      <c r="G472" s="9" t="s">
        <v>17</v>
      </c>
      <c r="H472" s="9">
        <v>42755</v>
      </c>
      <c r="I472" s="9">
        <v>117</v>
      </c>
      <c r="J472" s="9">
        <v>36503</v>
      </c>
      <c r="K472" s="9">
        <v>40051</v>
      </c>
      <c r="L472" s="9">
        <v>12</v>
      </c>
      <c r="M472" s="9">
        <v>6550.3029999999999</v>
      </c>
      <c r="N472" s="4"/>
      <c r="O472" s="4"/>
      <c r="P472" s="4"/>
      <c r="Q472" s="4"/>
      <c r="R472" s="4"/>
    </row>
    <row r="473" spans="1:18" ht="14.4">
      <c r="A473" s="9" t="s">
        <v>1436</v>
      </c>
      <c r="B473" s="9" t="s">
        <v>1043</v>
      </c>
      <c r="C473" s="9" t="s">
        <v>29</v>
      </c>
      <c r="D473" s="9" t="s">
        <v>50</v>
      </c>
      <c r="E473" s="10" t="s">
        <v>698</v>
      </c>
      <c r="F473" s="9" t="s">
        <v>27</v>
      </c>
      <c r="G473" s="9" t="s">
        <v>23</v>
      </c>
      <c r="H473" s="9">
        <v>264580</v>
      </c>
      <c r="I473" s="9">
        <v>691</v>
      </c>
      <c r="J473" s="9">
        <v>217526</v>
      </c>
      <c r="K473" s="9">
        <v>240731</v>
      </c>
      <c r="L473" s="9">
        <v>9</v>
      </c>
      <c r="M473" s="9">
        <v>4874.652</v>
      </c>
      <c r="N473" s="4"/>
      <c r="O473" s="4"/>
      <c r="P473" s="4"/>
      <c r="Q473" s="4"/>
      <c r="R473" s="4"/>
    </row>
    <row r="474" spans="1:18" ht="14.4">
      <c r="A474" s="9" t="s">
        <v>1437</v>
      </c>
      <c r="B474" s="9" t="s">
        <v>1043</v>
      </c>
      <c r="C474" s="9" t="s">
        <v>38</v>
      </c>
      <c r="D474" s="9" t="s">
        <v>30</v>
      </c>
      <c r="E474" s="10" t="s">
        <v>698</v>
      </c>
      <c r="F474" s="9" t="s">
        <v>16</v>
      </c>
      <c r="G474" s="9" t="s">
        <v>23</v>
      </c>
      <c r="H474" s="9">
        <v>42833</v>
      </c>
      <c r="I474" s="9">
        <v>120</v>
      </c>
      <c r="J474" s="9">
        <v>37438</v>
      </c>
      <c r="K474" s="9">
        <v>40447</v>
      </c>
      <c r="L474" s="9">
        <v>9</v>
      </c>
      <c r="M474" s="9">
        <v>2040.9349999999999</v>
      </c>
      <c r="N474" s="4"/>
      <c r="O474" s="4"/>
      <c r="P474" s="4"/>
      <c r="Q474" s="4"/>
      <c r="R474" s="4"/>
    </row>
    <row r="475" spans="1:18" ht="14.4">
      <c r="A475" s="9" t="s">
        <v>1438</v>
      </c>
      <c r="B475" s="9" t="s">
        <v>1043</v>
      </c>
      <c r="C475" s="9" t="s">
        <v>13</v>
      </c>
      <c r="D475" s="9" t="s">
        <v>35</v>
      </c>
      <c r="E475" s="10" t="s">
        <v>698</v>
      </c>
      <c r="F475" s="9" t="s">
        <v>42</v>
      </c>
      <c r="G475" s="9" t="s">
        <v>23</v>
      </c>
      <c r="H475" s="9">
        <v>481526</v>
      </c>
      <c r="I475" s="9">
        <v>1235</v>
      </c>
      <c r="J475" s="9">
        <v>396802</v>
      </c>
      <c r="K475" s="9">
        <v>437639</v>
      </c>
      <c r="L475" s="9">
        <v>23</v>
      </c>
      <c r="M475" s="9">
        <v>2037.866</v>
      </c>
      <c r="N475" s="4"/>
      <c r="O475" s="4"/>
      <c r="P475" s="4"/>
      <c r="Q475" s="4"/>
      <c r="R475" s="4"/>
    </row>
    <row r="476" spans="1:18" ht="14.4">
      <c r="A476" s="9" t="s">
        <v>1439</v>
      </c>
      <c r="B476" s="9" t="s">
        <v>1041</v>
      </c>
      <c r="C476" s="9" t="s">
        <v>38</v>
      </c>
      <c r="D476" s="9" t="s">
        <v>73</v>
      </c>
      <c r="E476" s="10" t="s">
        <v>698</v>
      </c>
      <c r="F476" s="9" t="s">
        <v>16</v>
      </c>
      <c r="G476" s="9" t="s">
        <v>17</v>
      </c>
      <c r="H476" s="9">
        <v>50183</v>
      </c>
      <c r="I476" s="9">
        <v>199</v>
      </c>
      <c r="J476" s="9">
        <v>41506</v>
      </c>
      <c r="K476" s="9">
        <v>46163</v>
      </c>
      <c r="L476" s="9">
        <v>15</v>
      </c>
      <c r="M476" s="9">
        <v>1628.883</v>
      </c>
      <c r="N476" s="4"/>
      <c r="O476" s="4"/>
      <c r="P476" s="4"/>
      <c r="Q476" s="4"/>
      <c r="R476" s="4"/>
    </row>
    <row r="477" spans="1:18" ht="14.4">
      <c r="A477" s="9" t="s">
        <v>1440</v>
      </c>
      <c r="B477" s="9" t="s">
        <v>1041</v>
      </c>
      <c r="C477" s="9" t="s">
        <v>38</v>
      </c>
      <c r="D477" s="9" t="s">
        <v>14</v>
      </c>
      <c r="E477" s="10" t="s">
        <v>698</v>
      </c>
      <c r="F477" s="9" t="s">
        <v>16</v>
      </c>
      <c r="G477" s="9" t="s">
        <v>23</v>
      </c>
      <c r="H477" s="9">
        <v>21088</v>
      </c>
      <c r="I477" s="9">
        <v>60</v>
      </c>
      <c r="J477" s="9">
        <v>17930</v>
      </c>
      <c r="K477" s="9">
        <v>19822</v>
      </c>
      <c r="L477" s="9">
        <v>4</v>
      </c>
      <c r="M477" s="9">
        <v>1623.682</v>
      </c>
      <c r="N477" s="4"/>
      <c r="O477" s="4"/>
      <c r="P477" s="4"/>
      <c r="Q477" s="4"/>
      <c r="R477" s="4"/>
    </row>
    <row r="478" spans="1:18" ht="14.4">
      <c r="A478" s="9" t="s">
        <v>1441</v>
      </c>
      <c r="B478" s="9" t="s">
        <v>1041</v>
      </c>
      <c r="C478" s="9" t="s">
        <v>19</v>
      </c>
      <c r="D478" s="9" t="s">
        <v>25</v>
      </c>
      <c r="E478" s="10" t="s">
        <v>698</v>
      </c>
      <c r="F478" s="9" t="s">
        <v>16</v>
      </c>
      <c r="G478" s="9" t="s">
        <v>23</v>
      </c>
      <c r="H478" s="9">
        <v>284783</v>
      </c>
      <c r="I478" s="9">
        <v>756</v>
      </c>
      <c r="J478" s="9">
        <v>239363</v>
      </c>
      <c r="K478" s="9">
        <v>261467</v>
      </c>
      <c r="L478" s="9">
        <v>9</v>
      </c>
      <c r="M478" s="9">
        <v>1605.538</v>
      </c>
      <c r="N478" s="4"/>
      <c r="O478" s="4"/>
      <c r="P478" s="4"/>
      <c r="Q478" s="4"/>
      <c r="R478" s="4"/>
    </row>
    <row r="479" spans="1:18" ht="14.4">
      <c r="A479" s="9" t="s">
        <v>1442</v>
      </c>
      <c r="B479" s="9" t="s">
        <v>1043</v>
      </c>
      <c r="C479" s="9" t="s">
        <v>38</v>
      </c>
      <c r="D479" s="9" t="s">
        <v>527</v>
      </c>
      <c r="E479" s="10" t="s">
        <v>698</v>
      </c>
      <c r="F479" s="9" t="s">
        <v>16</v>
      </c>
      <c r="G479" s="9" t="s">
        <v>23</v>
      </c>
      <c r="H479" s="9">
        <v>21229</v>
      </c>
      <c r="I479" s="9">
        <v>80</v>
      </c>
      <c r="J479" s="9">
        <v>18073</v>
      </c>
      <c r="K479" s="9">
        <v>19655</v>
      </c>
      <c r="L479" s="9">
        <v>10</v>
      </c>
      <c r="M479" s="9">
        <v>1550.077</v>
      </c>
      <c r="N479" s="4"/>
      <c r="O479" s="4"/>
      <c r="P479" s="4"/>
      <c r="Q479" s="4"/>
      <c r="R479" s="4"/>
    </row>
    <row r="480" spans="1:18" ht="14.4">
      <c r="A480" s="9" t="s">
        <v>1443</v>
      </c>
      <c r="B480" s="9" t="s">
        <v>1043</v>
      </c>
      <c r="C480" s="9" t="s">
        <v>38</v>
      </c>
      <c r="D480" s="9" t="s">
        <v>210</v>
      </c>
      <c r="E480" s="10" t="s">
        <v>698</v>
      </c>
      <c r="F480" s="9" t="s">
        <v>16</v>
      </c>
      <c r="G480" s="9" t="s">
        <v>23</v>
      </c>
      <c r="H480" s="9">
        <v>55274</v>
      </c>
      <c r="I480" s="9">
        <v>219</v>
      </c>
      <c r="J480" s="9">
        <v>47583</v>
      </c>
      <c r="K480" s="9">
        <v>51275</v>
      </c>
      <c r="L480" s="9">
        <v>3</v>
      </c>
      <c r="M480" s="9">
        <v>1532.758</v>
      </c>
      <c r="N480" s="4"/>
      <c r="O480" s="4"/>
      <c r="P480" s="4"/>
      <c r="Q480" s="4"/>
      <c r="R480" s="4"/>
    </row>
    <row r="481" spans="1:18" ht="14.4">
      <c r="A481" s="9" t="s">
        <v>1444</v>
      </c>
      <c r="B481" s="9" t="s">
        <v>1043</v>
      </c>
      <c r="C481" s="9" t="s">
        <v>29</v>
      </c>
      <c r="D481" s="9" t="s">
        <v>50</v>
      </c>
      <c r="E481" s="10" t="s">
        <v>698</v>
      </c>
      <c r="F481" s="9" t="s">
        <v>42</v>
      </c>
      <c r="G481" s="9" t="s">
        <v>23</v>
      </c>
      <c r="H481" s="9">
        <v>8278</v>
      </c>
      <c r="I481" s="9">
        <v>40</v>
      </c>
      <c r="J481" s="9">
        <v>6758</v>
      </c>
      <c r="K481" s="9">
        <v>7537</v>
      </c>
      <c r="L481" s="9">
        <v>1</v>
      </c>
      <c r="M481" s="9">
        <v>1526.297</v>
      </c>
      <c r="N481" s="4"/>
      <c r="O481" s="4"/>
      <c r="P481" s="4"/>
      <c r="Q481" s="4"/>
      <c r="R481" s="4"/>
    </row>
    <row r="482" spans="1:18" ht="14.4">
      <c r="A482" s="9" t="s">
        <v>1445</v>
      </c>
      <c r="B482" s="9" t="s">
        <v>1041</v>
      </c>
      <c r="C482" s="9" t="s">
        <v>29</v>
      </c>
      <c r="D482" s="9" t="s">
        <v>25</v>
      </c>
      <c r="E482" s="10" t="s">
        <v>698</v>
      </c>
      <c r="F482" s="9" t="s">
        <v>27</v>
      </c>
      <c r="G482" s="9" t="s">
        <v>17</v>
      </c>
      <c r="H482" s="9">
        <v>87245</v>
      </c>
      <c r="I482" s="9">
        <v>350</v>
      </c>
      <c r="J482" s="9">
        <v>71903</v>
      </c>
      <c r="K482" s="9">
        <v>80390</v>
      </c>
      <c r="L482" s="9">
        <v>2</v>
      </c>
      <c r="M482" s="9">
        <v>1500.8389999999999</v>
      </c>
      <c r="N482" s="4"/>
      <c r="O482" s="4"/>
      <c r="P482" s="4"/>
      <c r="Q482" s="4"/>
      <c r="R482" s="4"/>
    </row>
    <row r="483" spans="1:18" ht="14.4">
      <c r="A483" s="9" t="s">
        <v>1446</v>
      </c>
      <c r="B483" s="9" t="s">
        <v>1041</v>
      </c>
      <c r="C483" s="9" t="s">
        <v>38</v>
      </c>
      <c r="D483" s="9" t="s">
        <v>32</v>
      </c>
      <c r="E483" s="10" t="s">
        <v>714</v>
      </c>
      <c r="F483" s="9" t="s">
        <v>16</v>
      </c>
      <c r="G483" s="9" t="s">
        <v>47</v>
      </c>
      <c r="H483" s="9">
        <v>24962</v>
      </c>
      <c r="I483" s="9">
        <v>75</v>
      </c>
      <c r="J483" s="9">
        <v>18450</v>
      </c>
      <c r="K483" s="9">
        <v>24128</v>
      </c>
      <c r="L483" s="9">
        <v>16</v>
      </c>
      <c r="M483" s="9">
        <v>6809.0559999999996</v>
      </c>
      <c r="N483" s="4"/>
      <c r="O483" s="4"/>
      <c r="P483" s="4"/>
      <c r="Q483" s="4"/>
      <c r="R483" s="4"/>
    </row>
    <row r="484" spans="1:18" ht="14.4">
      <c r="A484" s="9" t="s">
        <v>1447</v>
      </c>
      <c r="B484" s="9" t="s">
        <v>1041</v>
      </c>
      <c r="C484" s="9" t="s">
        <v>38</v>
      </c>
      <c r="D484" s="9" t="s">
        <v>90</v>
      </c>
      <c r="E484" s="10" t="s">
        <v>714</v>
      </c>
      <c r="F484" s="9" t="s">
        <v>42</v>
      </c>
      <c r="G484" s="9" t="s">
        <v>23</v>
      </c>
      <c r="H484" s="9">
        <v>57168</v>
      </c>
      <c r="I484" s="9">
        <v>160</v>
      </c>
      <c r="J484" s="9">
        <v>43261</v>
      </c>
      <c r="K484" s="9">
        <v>55261</v>
      </c>
      <c r="L484" s="9">
        <v>12</v>
      </c>
      <c r="M484" s="9">
        <v>5841.1509999999998</v>
      </c>
      <c r="N484" s="4"/>
      <c r="O484" s="4"/>
      <c r="P484" s="4"/>
      <c r="Q484" s="4"/>
      <c r="R484" s="4"/>
    </row>
    <row r="485" spans="1:18" ht="14.4">
      <c r="A485" s="9" t="s">
        <v>716</v>
      </c>
      <c r="B485" s="9" t="s">
        <v>1041</v>
      </c>
      <c r="C485" s="9" t="s">
        <v>13</v>
      </c>
      <c r="D485" s="9" t="s">
        <v>50</v>
      </c>
      <c r="E485" s="10" t="s">
        <v>714</v>
      </c>
      <c r="F485" s="9" t="s">
        <v>52</v>
      </c>
      <c r="G485" s="9" t="s">
        <v>23</v>
      </c>
      <c r="H485" s="9">
        <v>58477</v>
      </c>
      <c r="I485" s="9">
        <v>135</v>
      </c>
      <c r="J485" s="9">
        <v>43554</v>
      </c>
      <c r="K485" s="9">
        <v>56558</v>
      </c>
      <c r="L485" s="9">
        <v>19</v>
      </c>
      <c r="M485" s="9">
        <v>5247.6239999999998</v>
      </c>
      <c r="N485" s="4"/>
      <c r="O485" s="4"/>
      <c r="P485" s="4"/>
      <c r="Q485" s="4"/>
      <c r="R485" s="4"/>
    </row>
    <row r="486" spans="1:18" ht="14.4">
      <c r="A486" s="9" t="s">
        <v>1448</v>
      </c>
      <c r="B486" s="9" t="s">
        <v>1041</v>
      </c>
      <c r="C486" s="9" t="s">
        <v>29</v>
      </c>
      <c r="D486" s="9" t="s">
        <v>170</v>
      </c>
      <c r="E486" s="10" t="s">
        <v>714</v>
      </c>
      <c r="F486" s="9" t="s">
        <v>16</v>
      </c>
      <c r="G486" s="9" t="s">
        <v>23</v>
      </c>
      <c r="H486" s="9">
        <v>13202</v>
      </c>
      <c r="I486" s="9">
        <v>101</v>
      </c>
      <c r="J486" s="9">
        <v>10871</v>
      </c>
      <c r="K486" s="9">
        <v>12885</v>
      </c>
      <c r="L486" s="9">
        <v>3</v>
      </c>
      <c r="M486" s="9">
        <v>1699.0609999999999</v>
      </c>
      <c r="N486" s="4"/>
      <c r="O486" s="4"/>
      <c r="P486" s="4"/>
      <c r="Q486" s="4"/>
      <c r="R486" s="4"/>
    </row>
    <row r="487" spans="1:18" ht="14.4">
      <c r="A487" s="9" t="s">
        <v>718</v>
      </c>
      <c r="B487" s="9" t="s">
        <v>1041</v>
      </c>
      <c r="C487" s="9" t="s">
        <v>38</v>
      </c>
      <c r="D487" s="9" t="s">
        <v>50</v>
      </c>
      <c r="E487" s="10" t="s">
        <v>719</v>
      </c>
      <c r="F487" s="9" t="s">
        <v>46</v>
      </c>
      <c r="G487" s="9" t="s">
        <v>23</v>
      </c>
      <c r="H487" s="9">
        <v>8187</v>
      </c>
      <c r="I487" s="9">
        <v>20</v>
      </c>
      <c r="J487" s="9">
        <v>4888</v>
      </c>
      <c r="K487" s="9">
        <v>7510</v>
      </c>
      <c r="L487" s="9">
        <v>3</v>
      </c>
      <c r="M487" s="9">
        <v>6980.2290000000003</v>
      </c>
      <c r="N487" s="4"/>
      <c r="O487" s="4"/>
      <c r="P487" s="4"/>
      <c r="Q487" s="4"/>
      <c r="R487" s="4"/>
    </row>
    <row r="488" spans="1:18" ht="14.4">
      <c r="A488" s="9" t="s">
        <v>720</v>
      </c>
      <c r="B488" s="9" t="s">
        <v>1041</v>
      </c>
      <c r="C488" s="9" t="s">
        <v>19</v>
      </c>
      <c r="D488" s="9" t="s">
        <v>79</v>
      </c>
      <c r="E488" s="10" t="s">
        <v>719</v>
      </c>
      <c r="F488" s="9" t="s">
        <v>22</v>
      </c>
      <c r="G488" s="9" t="s">
        <v>23</v>
      </c>
      <c r="H488" s="9">
        <v>21280</v>
      </c>
      <c r="I488" s="9">
        <v>70</v>
      </c>
      <c r="J488" s="9">
        <v>15309</v>
      </c>
      <c r="K488" s="9">
        <v>20244</v>
      </c>
      <c r="L488" s="9">
        <v>6</v>
      </c>
      <c r="M488" s="9">
        <v>6837.5110000000004</v>
      </c>
      <c r="N488" s="4"/>
      <c r="O488" s="4"/>
      <c r="P488" s="4"/>
      <c r="Q488" s="4"/>
      <c r="R488" s="4"/>
    </row>
    <row r="489" spans="1:18" ht="14.4">
      <c r="A489" s="9" t="s">
        <v>1449</v>
      </c>
      <c r="B489" s="9" t="s">
        <v>1043</v>
      </c>
      <c r="C489" s="9" t="s">
        <v>19</v>
      </c>
      <c r="D489" s="9" t="s">
        <v>115</v>
      </c>
      <c r="E489" s="10" t="s">
        <v>719</v>
      </c>
      <c r="F489" s="9" t="s">
        <v>16</v>
      </c>
      <c r="G489" s="9" t="s">
        <v>23</v>
      </c>
      <c r="H489" s="9">
        <v>81567</v>
      </c>
      <c r="I489" s="9">
        <v>440</v>
      </c>
      <c r="J489" s="9">
        <v>53264</v>
      </c>
      <c r="K489" s="9">
        <v>68123</v>
      </c>
      <c r="L489" s="9">
        <v>4</v>
      </c>
      <c r="M489" s="9">
        <v>6392.4719999999998</v>
      </c>
      <c r="N489" s="4"/>
      <c r="O489" s="4"/>
      <c r="P489" s="4"/>
      <c r="Q489" s="4"/>
      <c r="R489" s="4"/>
    </row>
    <row r="490" spans="1:18" ht="14.4">
      <c r="A490" s="9" t="s">
        <v>1450</v>
      </c>
      <c r="B490" s="9" t="s">
        <v>1041</v>
      </c>
      <c r="C490" s="9" t="s">
        <v>13</v>
      </c>
      <c r="D490" s="9" t="s">
        <v>352</v>
      </c>
      <c r="E490" s="10" t="s">
        <v>719</v>
      </c>
      <c r="F490" s="9" t="s">
        <v>16</v>
      </c>
      <c r="G490" s="9" t="s">
        <v>23</v>
      </c>
      <c r="H490" s="9">
        <v>17620</v>
      </c>
      <c r="I490" s="9">
        <v>52</v>
      </c>
      <c r="J490" s="9">
        <v>11197</v>
      </c>
      <c r="K490" s="9">
        <v>16687</v>
      </c>
      <c r="L490" s="9">
        <v>9</v>
      </c>
      <c r="M490" s="9">
        <v>2407.7939999999999</v>
      </c>
      <c r="N490" s="4"/>
      <c r="O490" s="4"/>
      <c r="P490" s="4"/>
      <c r="Q490" s="4"/>
      <c r="R490" s="4"/>
    </row>
    <row r="491" spans="1:18" ht="14.4">
      <c r="A491" s="9" t="s">
        <v>1451</v>
      </c>
      <c r="B491" s="9" t="s">
        <v>1041</v>
      </c>
      <c r="C491" s="9" t="s">
        <v>19</v>
      </c>
      <c r="D491" s="9" t="s">
        <v>14</v>
      </c>
      <c r="E491" s="10" t="s">
        <v>719</v>
      </c>
      <c r="F491" s="9" t="s">
        <v>16</v>
      </c>
      <c r="G491" s="9" t="s">
        <v>47</v>
      </c>
      <c r="H491" s="9">
        <v>31625</v>
      </c>
      <c r="I491" s="9">
        <v>99</v>
      </c>
      <c r="J491" s="9">
        <v>23764</v>
      </c>
      <c r="K491" s="9">
        <v>29364</v>
      </c>
      <c r="L491" s="9">
        <v>6</v>
      </c>
      <c r="M491" s="9">
        <v>2360.5549999999998</v>
      </c>
      <c r="N491" s="4"/>
      <c r="O491" s="4"/>
      <c r="P491" s="4"/>
      <c r="Q491" s="4"/>
      <c r="R491" s="4"/>
    </row>
    <row r="492" spans="1:18" ht="14.4">
      <c r="A492" s="9" t="s">
        <v>1452</v>
      </c>
      <c r="B492" s="9" t="s">
        <v>1043</v>
      </c>
      <c r="C492" s="9" t="s">
        <v>29</v>
      </c>
      <c r="D492" s="9" t="s">
        <v>79</v>
      </c>
      <c r="E492" s="10" t="s">
        <v>719</v>
      </c>
      <c r="F492" s="9" t="s">
        <v>163</v>
      </c>
      <c r="G492" s="9" t="s">
        <v>23</v>
      </c>
      <c r="H492" s="9">
        <v>22175</v>
      </c>
      <c r="I492" s="9">
        <v>140</v>
      </c>
      <c r="J492" s="9">
        <v>14910</v>
      </c>
      <c r="K492" s="9">
        <v>20074</v>
      </c>
      <c r="L492" s="9">
        <v>6</v>
      </c>
      <c r="M492" s="9">
        <v>1909.277</v>
      </c>
      <c r="N492" s="4"/>
      <c r="O492" s="4"/>
      <c r="P492" s="4"/>
      <c r="Q492" s="4"/>
      <c r="R492" s="4"/>
    </row>
    <row r="493" spans="1:18" ht="14.4">
      <c r="A493" s="9" t="s">
        <v>1453</v>
      </c>
      <c r="B493" s="9" t="s">
        <v>1043</v>
      </c>
      <c r="C493" s="9" t="s">
        <v>13</v>
      </c>
      <c r="D493" s="9" t="s">
        <v>32</v>
      </c>
      <c r="E493" s="10" t="s">
        <v>726</v>
      </c>
      <c r="F493" s="9" t="s">
        <v>314</v>
      </c>
      <c r="G493" s="9" t="s">
        <v>23</v>
      </c>
      <c r="H493" s="9">
        <v>56927</v>
      </c>
      <c r="I493" s="9">
        <v>165</v>
      </c>
      <c r="J493" s="9">
        <v>20980</v>
      </c>
      <c r="K493" s="9">
        <v>55050</v>
      </c>
      <c r="L493" s="9">
        <v>5</v>
      </c>
      <c r="M493" s="9">
        <v>2463.8220000000001</v>
      </c>
      <c r="N493" s="4"/>
      <c r="O493" s="4"/>
      <c r="P493" s="4"/>
      <c r="Q493" s="4"/>
      <c r="R493" s="4"/>
    </row>
    <row r="494" spans="1:18" ht="14.4">
      <c r="A494" s="9" t="s">
        <v>1454</v>
      </c>
      <c r="B494" s="9" t="s">
        <v>1043</v>
      </c>
      <c r="C494" s="9" t="s">
        <v>19</v>
      </c>
      <c r="D494" s="9" t="s">
        <v>50</v>
      </c>
      <c r="E494" s="10" t="s">
        <v>728</v>
      </c>
      <c r="F494" s="9" t="s">
        <v>27</v>
      </c>
      <c r="G494" s="9" t="s">
        <v>23</v>
      </c>
      <c r="H494" s="9">
        <v>20165</v>
      </c>
      <c r="I494" s="9">
        <v>60</v>
      </c>
      <c r="J494" s="9">
        <v>6601</v>
      </c>
      <c r="K494" s="9">
        <v>18909</v>
      </c>
      <c r="L494" s="9">
        <v>10</v>
      </c>
      <c r="M494" s="9">
        <v>1743.079</v>
      </c>
      <c r="N494" s="4"/>
      <c r="O494" s="4"/>
      <c r="P494" s="4"/>
      <c r="Q494" s="4"/>
      <c r="R494" s="4"/>
    </row>
    <row r="495" spans="1:18" ht="14.4">
      <c r="A495" s="9" t="s">
        <v>1455</v>
      </c>
      <c r="B495" s="9" t="s">
        <v>1041</v>
      </c>
      <c r="C495" s="9" t="s">
        <v>19</v>
      </c>
      <c r="D495" s="9" t="s">
        <v>50</v>
      </c>
      <c r="E495" s="10" t="s">
        <v>728</v>
      </c>
      <c r="F495" s="9" t="s">
        <v>16</v>
      </c>
      <c r="G495" s="9" t="s">
        <v>47</v>
      </c>
      <c r="H495" s="9">
        <v>22501</v>
      </c>
      <c r="I495" s="9">
        <v>120</v>
      </c>
      <c r="J495" s="9">
        <v>13003</v>
      </c>
      <c r="K495" s="9">
        <v>21286</v>
      </c>
      <c r="L495" s="9">
        <v>9</v>
      </c>
      <c r="M495" s="9">
        <v>1522.518</v>
      </c>
      <c r="N495" s="4"/>
      <c r="O495" s="4"/>
      <c r="P495" s="4"/>
      <c r="Q495" s="4"/>
      <c r="R495" s="4"/>
    </row>
    <row r="496" spans="1:18" ht="14.4">
      <c r="A496" s="9" t="s">
        <v>730</v>
      </c>
      <c r="B496" s="9" t="s">
        <v>1041</v>
      </c>
      <c r="C496" s="9" t="s">
        <v>13</v>
      </c>
      <c r="D496" s="9" t="s">
        <v>30</v>
      </c>
      <c r="E496" s="10" t="s">
        <v>731</v>
      </c>
      <c r="F496" s="9" t="s">
        <v>123</v>
      </c>
      <c r="G496" s="9" t="s">
        <v>17</v>
      </c>
      <c r="H496" s="9">
        <v>123430</v>
      </c>
      <c r="I496" s="9">
        <v>360</v>
      </c>
      <c r="J496" s="9">
        <v>45294</v>
      </c>
      <c r="K496" s="9">
        <v>77646</v>
      </c>
      <c r="L496" s="9">
        <v>15</v>
      </c>
      <c r="M496" s="9">
        <v>6808.5630000000001</v>
      </c>
      <c r="N496" s="4"/>
      <c r="O496" s="4"/>
      <c r="P496" s="4"/>
      <c r="Q496" s="4"/>
      <c r="R496" s="4"/>
    </row>
    <row r="497" spans="1:18" ht="14.4">
      <c r="A497" s="9" t="s">
        <v>1456</v>
      </c>
      <c r="B497" s="9" t="s">
        <v>1043</v>
      </c>
      <c r="C497" s="9" t="s">
        <v>13</v>
      </c>
      <c r="D497" s="9" t="s">
        <v>126</v>
      </c>
      <c r="E497" s="10" t="s">
        <v>731</v>
      </c>
      <c r="F497" s="9" t="s">
        <v>16</v>
      </c>
      <c r="G497" s="9" t="s">
        <v>23</v>
      </c>
      <c r="H497" s="9">
        <v>268811</v>
      </c>
      <c r="I497" s="9">
        <v>799</v>
      </c>
      <c r="J497" s="9">
        <v>95989</v>
      </c>
      <c r="K497" s="9">
        <v>173923</v>
      </c>
      <c r="L497" s="9">
        <v>4</v>
      </c>
      <c r="M497" s="9">
        <v>2549.1149999999998</v>
      </c>
      <c r="N497" s="4"/>
      <c r="O497" s="4"/>
      <c r="P497" s="4"/>
      <c r="Q497" s="4"/>
      <c r="R497" s="4"/>
    </row>
    <row r="498" spans="1:18" ht="14.4">
      <c r="A498" s="9" t="s">
        <v>1457</v>
      </c>
      <c r="B498" s="9" t="s">
        <v>1041</v>
      </c>
      <c r="C498" s="9" t="s">
        <v>38</v>
      </c>
      <c r="D498" s="9" t="s">
        <v>115</v>
      </c>
      <c r="E498" s="10" t="s">
        <v>731</v>
      </c>
      <c r="F498" s="9" t="s">
        <v>42</v>
      </c>
      <c r="G498" s="9" t="s">
        <v>47</v>
      </c>
      <c r="H498" s="9">
        <v>16669</v>
      </c>
      <c r="I498" s="9">
        <v>26</v>
      </c>
      <c r="J498" s="9">
        <v>10961</v>
      </c>
      <c r="K498" s="9">
        <v>15451</v>
      </c>
      <c r="L498" s="9">
        <v>5</v>
      </c>
      <c r="M498" s="9">
        <v>1658.3589999999999</v>
      </c>
      <c r="N498" s="4"/>
      <c r="O498" s="4"/>
      <c r="P498" s="4"/>
      <c r="Q498" s="4"/>
      <c r="R498" s="4"/>
    </row>
    <row r="499" spans="1:18" ht="14.4">
      <c r="A499" s="9" t="s">
        <v>1458</v>
      </c>
      <c r="B499" s="9" t="s">
        <v>1041</v>
      </c>
      <c r="C499" s="9" t="s">
        <v>13</v>
      </c>
      <c r="D499" s="9" t="s">
        <v>30</v>
      </c>
      <c r="E499" s="10" t="s">
        <v>731</v>
      </c>
      <c r="F499" s="9" t="s">
        <v>16</v>
      </c>
      <c r="G499" s="9" t="s">
        <v>23</v>
      </c>
      <c r="H499" s="9">
        <v>9130</v>
      </c>
      <c r="I499" s="9">
        <v>33</v>
      </c>
      <c r="J499" s="9">
        <v>3721</v>
      </c>
      <c r="K499" s="9">
        <v>5564</v>
      </c>
      <c r="L499" s="9">
        <v>1</v>
      </c>
      <c r="M499" s="9">
        <v>1655.7929999999999</v>
      </c>
      <c r="N499" s="4"/>
      <c r="O499" s="4"/>
      <c r="P499" s="4"/>
      <c r="Q499" s="4"/>
      <c r="R499" s="4"/>
    </row>
    <row r="500" spans="1:18" ht="14.4">
      <c r="A500" s="9" t="s">
        <v>1459</v>
      </c>
      <c r="B500" s="9" t="s">
        <v>1041</v>
      </c>
      <c r="C500" s="9" t="s">
        <v>38</v>
      </c>
      <c r="D500" s="9" t="s">
        <v>50</v>
      </c>
      <c r="E500" s="10" t="s">
        <v>736</v>
      </c>
      <c r="F500" s="9" t="s">
        <v>16</v>
      </c>
      <c r="G500" s="9" t="s">
        <v>23</v>
      </c>
      <c r="H500" s="9">
        <v>8097</v>
      </c>
      <c r="I500" s="9">
        <v>20</v>
      </c>
      <c r="J500" s="9">
        <v>4942</v>
      </c>
      <c r="K500" s="9">
        <v>6868</v>
      </c>
      <c r="L500" s="9">
        <v>1</v>
      </c>
      <c r="M500" s="9">
        <v>6177.4650000000001</v>
      </c>
      <c r="N500" s="4"/>
      <c r="O500" s="4"/>
      <c r="P500" s="4"/>
      <c r="Q500" s="4"/>
      <c r="R500" s="4"/>
    </row>
    <row r="501" spans="1:18" ht="14.4">
      <c r="A501" s="9" t="s">
        <v>1460</v>
      </c>
      <c r="B501" s="9" t="s">
        <v>1041</v>
      </c>
      <c r="C501" s="9" t="s">
        <v>19</v>
      </c>
      <c r="D501" s="9" t="s">
        <v>14</v>
      </c>
      <c r="E501" s="10" t="s">
        <v>736</v>
      </c>
      <c r="F501" s="9" t="s">
        <v>27</v>
      </c>
      <c r="G501" s="9" t="s">
        <v>47</v>
      </c>
      <c r="H501" s="9">
        <v>65243</v>
      </c>
      <c r="I501" s="9">
        <v>120</v>
      </c>
      <c r="J501" s="9">
        <v>39543</v>
      </c>
      <c r="K501" s="9">
        <v>54290</v>
      </c>
      <c r="L501" s="9">
        <v>4</v>
      </c>
      <c r="M501" s="9">
        <v>3754.6849999999999</v>
      </c>
      <c r="N501" s="4"/>
      <c r="O501" s="4"/>
      <c r="P501" s="4"/>
      <c r="Q501" s="4"/>
      <c r="R501" s="4"/>
    </row>
    <row r="502" spans="1:18" ht="14.4">
      <c r="A502" s="9" t="s">
        <v>738</v>
      </c>
      <c r="B502" s="9" t="s">
        <v>1041</v>
      </c>
      <c r="C502" s="9" t="s">
        <v>13</v>
      </c>
      <c r="D502" s="9" t="s">
        <v>35</v>
      </c>
      <c r="E502" s="10" t="s">
        <v>739</v>
      </c>
      <c r="F502" s="9" t="s">
        <v>16</v>
      </c>
      <c r="G502" s="9" t="s">
        <v>23</v>
      </c>
      <c r="H502" s="9">
        <v>224877</v>
      </c>
      <c r="I502" s="9">
        <v>805</v>
      </c>
      <c r="J502" s="9">
        <v>121175</v>
      </c>
      <c r="K502" s="9">
        <v>213280</v>
      </c>
      <c r="L502" s="9">
        <v>11</v>
      </c>
      <c r="M502" s="9">
        <v>7360.9930000000004</v>
      </c>
      <c r="N502" s="4"/>
      <c r="O502" s="4"/>
      <c r="P502" s="4"/>
      <c r="Q502" s="4"/>
      <c r="R502" s="4"/>
    </row>
    <row r="503" spans="1:18" ht="14.4">
      <c r="A503" s="9" t="s">
        <v>740</v>
      </c>
      <c r="B503" s="9" t="s">
        <v>1041</v>
      </c>
      <c r="C503" s="9" t="s">
        <v>19</v>
      </c>
      <c r="D503" s="9" t="s">
        <v>73</v>
      </c>
      <c r="E503" s="10" t="s">
        <v>739</v>
      </c>
      <c r="F503" s="9" t="s">
        <v>27</v>
      </c>
      <c r="G503" s="9" t="s">
        <v>47</v>
      </c>
      <c r="H503" s="9">
        <v>109372</v>
      </c>
      <c r="I503" s="9">
        <v>364</v>
      </c>
      <c r="J503" s="9">
        <v>58336</v>
      </c>
      <c r="K503" s="9">
        <v>103569</v>
      </c>
      <c r="L503" s="9">
        <v>21</v>
      </c>
      <c r="M503" s="9">
        <v>6928.0060000000003</v>
      </c>
      <c r="N503" s="4"/>
      <c r="O503" s="4"/>
      <c r="P503" s="4"/>
      <c r="Q503" s="4"/>
      <c r="R503" s="4"/>
    </row>
    <row r="504" spans="1:18" ht="14.4">
      <c r="A504" s="9" t="s">
        <v>741</v>
      </c>
      <c r="B504" s="9" t="s">
        <v>1043</v>
      </c>
      <c r="C504" s="9" t="s">
        <v>19</v>
      </c>
      <c r="D504" s="9" t="s">
        <v>179</v>
      </c>
      <c r="E504" s="10" t="s">
        <v>739</v>
      </c>
      <c r="F504" s="9" t="s">
        <v>54</v>
      </c>
      <c r="G504" s="9" t="s">
        <v>23</v>
      </c>
      <c r="H504" s="9">
        <v>44889</v>
      </c>
      <c r="I504" s="9">
        <v>125</v>
      </c>
      <c r="J504" s="9">
        <v>17477</v>
      </c>
      <c r="K504" s="9">
        <v>38621</v>
      </c>
      <c r="L504" s="9">
        <v>25</v>
      </c>
      <c r="M504" s="9">
        <v>6644.9539999999997</v>
      </c>
      <c r="N504" s="4"/>
      <c r="O504" s="4"/>
      <c r="P504" s="4"/>
      <c r="Q504" s="4"/>
      <c r="R504" s="4"/>
    </row>
    <row r="505" spans="1:18" ht="14.4">
      <c r="A505" s="9" t="s">
        <v>1461</v>
      </c>
      <c r="B505" s="9" t="s">
        <v>1043</v>
      </c>
      <c r="C505" s="9" t="s">
        <v>13</v>
      </c>
      <c r="D505" s="9" t="s">
        <v>200</v>
      </c>
      <c r="E505" s="10" t="s">
        <v>739</v>
      </c>
      <c r="F505" s="9" t="s">
        <v>123</v>
      </c>
      <c r="G505" s="9" t="s">
        <v>23</v>
      </c>
      <c r="H505" s="9">
        <v>42459</v>
      </c>
      <c r="I505" s="9">
        <v>121</v>
      </c>
      <c r="J505" s="9">
        <v>15187</v>
      </c>
      <c r="K505" s="9">
        <v>37408</v>
      </c>
      <c r="L505" s="9">
        <v>11</v>
      </c>
      <c r="M505" s="9">
        <v>6321.4920000000002</v>
      </c>
      <c r="N505" s="4"/>
      <c r="O505" s="4"/>
      <c r="P505" s="4"/>
      <c r="Q505" s="4"/>
      <c r="R505" s="4"/>
    </row>
    <row r="506" spans="1:18" ht="14.4">
      <c r="A506" s="9" t="s">
        <v>1462</v>
      </c>
      <c r="B506" s="9" t="s">
        <v>1041</v>
      </c>
      <c r="C506" s="9" t="s">
        <v>19</v>
      </c>
      <c r="D506" s="9" t="s">
        <v>50</v>
      </c>
      <c r="E506" s="10" t="s">
        <v>739</v>
      </c>
      <c r="F506" s="9" t="s">
        <v>123</v>
      </c>
      <c r="G506" s="9" t="s">
        <v>23</v>
      </c>
      <c r="H506" s="9">
        <v>69928</v>
      </c>
      <c r="I506" s="9">
        <v>210</v>
      </c>
      <c r="J506" s="9">
        <v>30196</v>
      </c>
      <c r="K506" s="9">
        <v>62327</v>
      </c>
      <c r="L506" s="9">
        <v>9</v>
      </c>
      <c r="M506" s="9">
        <v>6318.4129999999996</v>
      </c>
      <c r="N506" s="4"/>
      <c r="O506" s="4"/>
      <c r="P506" s="4"/>
      <c r="Q506" s="4"/>
      <c r="R506" s="4"/>
    </row>
    <row r="507" spans="1:18" ht="14.4">
      <c r="A507" s="9" t="s">
        <v>1463</v>
      </c>
      <c r="B507" s="9" t="s">
        <v>1043</v>
      </c>
      <c r="C507" s="9" t="s">
        <v>29</v>
      </c>
      <c r="D507" s="9" t="s">
        <v>14</v>
      </c>
      <c r="E507" s="10" t="s">
        <v>739</v>
      </c>
      <c r="F507" s="9" t="s">
        <v>16</v>
      </c>
      <c r="G507" s="9" t="s">
        <v>23</v>
      </c>
      <c r="H507" s="9">
        <v>40859</v>
      </c>
      <c r="I507" s="9">
        <v>144</v>
      </c>
      <c r="J507" s="9">
        <v>17695</v>
      </c>
      <c r="K507" s="9">
        <v>37108</v>
      </c>
      <c r="L507" s="9">
        <v>4</v>
      </c>
      <c r="M507" s="9">
        <v>6130.3680000000004</v>
      </c>
      <c r="N507" s="4"/>
      <c r="O507" s="4"/>
      <c r="P507" s="4"/>
      <c r="Q507" s="4"/>
      <c r="R507" s="4"/>
    </row>
    <row r="508" spans="1:18" ht="14.4">
      <c r="A508" s="9" t="s">
        <v>1464</v>
      </c>
      <c r="B508" s="9" t="s">
        <v>1041</v>
      </c>
      <c r="C508" s="9" t="s">
        <v>38</v>
      </c>
      <c r="D508" s="9" t="s">
        <v>32</v>
      </c>
      <c r="E508" s="10" t="s">
        <v>739</v>
      </c>
      <c r="F508" s="9" t="s">
        <v>123</v>
      </c>
      <c r="G508" s="9" t="s">
        <v>47</v>
      </c>
      <c r="H508" s="9">
        <v>16978</v>
      </c>
      <c r="I508" s="9">
        <v>30</v>
      </c>
      <c r="J508" s="9">
        <v>8367</v>
      </c>
      <c r="K508" s="9">
        <v>15731</v>
      </c>
      <c r="L508" s="9">
        <v>9</v>
      </c>
      <c r="M508" s="9">
        <v>5886.0709999999999</v>
      </c>
      <c r="N508" s="4"/>
      <c r="O508" s="4"/>
      <c r="P508" s="4"/>
      <c r="Q508" s="4"/>
      <c r="R508" s="4"/>
    </row>
    <row r="509" spans="1:18" ht="14.4">
      <c r="A509" s="9" t="s">
        <v>746</v>
      </c>
      <c r="B509" s="9" t="s">
        <v>1043</v>
      </c>
      <c r="C509" s="9" t="s">
        <v>13</v>
      </c>
      <c r="D509" s="9" t="s">
        <v>50</v>
      </c>
      <c r="E509" s="10" t="s">
        <v>739</v>
      </c>
      <c r="F509" s="9" t="s">
        <v>42</v>
      </c>
      <c r="G509" s="9" t="s">
        <v>23</v>
      </c>
      <c r="H509" s="9">
        <v>14581</v>
      </c>
      <c r="I509" s="9">
        <v>45</v>
      </c>
      <c r="J509" s="9">
        <v>3821</v>
      </c>
      <c r="K509" s="9">
        <v>12741</v>
      </c>
      <c r="L509" s="9">
        <v>6</v>
      </c>
      <c r="M509" s="9">
        <v>5296.97</v>
      </c>
      <c r="N509" s="4"/>
      <c r="O509" s="4"/>
      <c r="P509" s="4"/>
      <c r="Q509" s="4"/>
      <c r="R509" s="4"/>
    </row>
    <row r="510" spans="1:18" ht="14.4">
      <c r="A510" s="9" t="s">
        <v>1465</v>
      </c>
      <c r="B510" s="9" t="s">
        <v>1041</v>
      </c>
      <c r="C510" s="9" t="s">
        <v>38</v>
      </c>
      <c r="D510" s="9" t="s">
        <v>32</v>
      </c>
      <c r="E510" s="10" t="s">
        <v>739</v>
      </c>
      <c r="F510" s="9" t="s">
        <v>27</v>
      </c>
      <c r="G510" s="9" t="s">
        <v>17</v>
      </c>
      <c r="H510" s="9">
        <v>10815</v>
      </c>
      <c r="I510" s="9">
        <v>25</v>
      </c>
      <c r="J510" s="9">
        <v>4321</v>
      </c>
      <c r="K510" s="9">
        <v>9646</v>
      </c>
      <c r="L510" s="9">
        <v>2</v>
      </c>
      <c r="M510" s="9">
        <v>4921.5950000000003</v>
      </c>
      <c r="N510" s="4"/>
      <c r="O510" s="4"/>
      <c r="P510" s="4"/>
      <c r="Q510" s="4"/>
      <c r="R510" s="4"/>
    </row>
    <row r="511" spans="1:18" ht="14.4">
      <c r="A511" s="9" t="s">
        <v>1466</v>
      </c>
      <c r="B511" s="9" t="s">
        <v>1041</v>
      </c>
      <c r="C511" s="9" t="s">
        <v>38</v>
      </c>
      <c r="D511" s="9" t="s">
        <v>236</v>
      </c>
      <c r="E511" s="10" t="s">
        <v>739</v>
      </c>
      <c r="F511" s="9" t="s">
        <v>54</v>
      </c>
      <c r="G511" s="9" t="s">
        <v>17</v>
      </c>
      <c r="H511" s="9">
        <v>114194</v>
      </c>
      <c r="I511" s="9">
        <v>380</v>
      </c>
      <c r="J511" s="9">
        <v>50923</v>
      </c>
      <c r="K511" s="9">
        <v>104074</v>
      </c>
      <c r="L511" s="9">
        <v>2</v>
      </c>
      <c r="M511" s="9">
        <v>4036.0889999999999</v>
      </c>
      <c r="N511" s="4"/>
      <c r="O511" s="4"/>
      <c r="P511" s="4"/>
      <c r="Q511" s="4"/>
      <c r="R511" s="4"/>
    </row>
    <row r="512" spans="1:18" ht="14.4">
      <c r="A512" s="9" t="s">
        <v>1467</v>
      </c>
      <c r="B512" s="9" t="s">
        <v>1041</v>
      </c>
      <c r="C512" s="9" t="s">
        <v>13</v>
      </c>
      <c r="D512" s="9" t="s">
        <v>352</v>
      </c>
      <c r="E512" s="10" t="s">
        <v>739</v>
      </c>
      <c r="F512" s="9" t="s">
        <v>16</v>
      </c>
      <c r="G512" s="9" t="s">
        <v>23</v>
      </c>
      <c r="H512" s="9">
        <v>15449</v>
      </c>
      <c r="I512" s="9">
        <v>50</v>
      </c>
      <c r="J512" s="9">
        <v>4595</v>
      </c>
      <c r="K512" s="9">
        <v>13765</v>
      </c>
      <c r="L512" s="9">
        <v>1</v>
      </c>
      <c r="M512" s="9">
        <v>3122.9430000000002</v>
      </c>
      <c r="N512" s="4"/>
      <c r="O512" s="4"/>
      <c r="P512" s="4"/>
      <c r="Q512" s="4"/>
      <c r="R512" s="4"/>
    </row>
    <row r="513" spans="1:18" ht="14.4">
      <c r="A513" s="9" t="s">
        <v>1468</v>
      </c>
      <c r="B513" s="9" t="s">
        <v>1041</v>
      </c>
      <c r="C513" s="9" t="s">
        <v>29</v>
      </c>
      <c r="D513" s="9" t="s">
        <v>73</v>
      </c>
      <c r="E513" s="10" t="s">
        <v>739</v>
      </c>
      <c r="F513" s="9" t="s">
        <v>189</v>
      </c>
      <c r="G513" s="9" t="s">
        <v>23</v>
      </c>
      <c r="H513" s="9">
        <v>114267</v>
      </c>
      <c r="I513" s="9">
        <v>110</v>
      </c>
      <c r="J513" s="9">
        <v>60964</v>
      </c>
      <c r="K513" s="9">
        <v>108301</v>
      </c>
      <c r="L513" s="9">
        <v>5</v>
      </c>
      <c r="M513" s="9">
        <v>2679.154</v>
      </c>
      <c r="N513" s="4"/>
      <c r="O513" s="4"/>
      <c r="P513" s="4"/>
      <c r="Q513" s="4"/>
      <c r="R513" s="4"/>
    </row>
    <row r="514" spans="1:18" ht="14.4">
      <c r="A514" s="9" t="s">
        <v>1469</v>
      </c>
      <c r="B514" s="9" t="s">
        <v>1041</v>
      </c>
      <c r="C514" s="9" t="s">
        <v>13</v>
      </c>
      <c r="D514" s="9" t="s">
        <v>168</v>
      </c>
      <c r="E514" s="10" t="s">
        <v>739</v>
      </c>
      <c r="F514" s="9" t="s">
        <v>22</v>
      </c>
      <c r="G514" s="9" t="s">
        <v>17</v>
      </c>
      <c r="H514" s="9">
        <v>65043</v>
      </c>
      <c r="I514" s="9">
        <v>160</v>
      </c>
      <c r="J514" s="9">
        <v>25871</v>
      </c>
      <c r="K514" s="9">
        <v>53969</v>
      </c>
      <c r="L514" s="9">
        <v>4</v>
      </c>
      <c r="M514" s="9">
        <v>2347.9189999999999</v>
      </c>
      <c r="N514" s="4"/>
      <c r="O514" s="4"/>
      <c r="P514" s="4"/>
      <c r="Q514" s="4"/>
      <c r="R514" s="4"/>
    </row>
    <row r="515" spans="1:18" ht="14.4">
      <c r="A515" s="9" t="s">
        <v>1470</v>
      </c>
      <c r="B515" s="9" t="s">
        <v>1043</v>
      </c>
      <c r="C515" s="9" t="s">
        <v>19</v>
      </c>
      <c r="D515" s="9" t="s">
        <v>32</v>
      </c>
      <c r="E515" s="10" t="s">
        <v>739</v>
      </c>
      <c r="F515" s="9" t="s">
        <v>16</v>
      </c>
      <c r="G515" s="9" t="s">
        <v>23</v>
      </c>
      <c r="H515" s="9">
        <v>85280</v>
      </c>
      <c r="I515" s="9">
        <v>211</v>
      </c>
      <c r="J515" s="9">
        <v>35860</v>
      </c>
      <c r="K515" s="9">
        <v>79837</v>
      </c>
      <c r="L515" s="9">
        <v>5</v>
      </c>
      <c r="M515" s="9">
        <v>2217.9319999999998</v>
      </c>
      <c r="N515" s="4"/>
      <c r="O515" s="4"/>
      <c r="P515" s="4"/>
      <c r="Q515" s="4"/>
      <c r="R515" s="4"/>
    </row>
    <row r="516" spans="1:18" ht="14.4">
      <c r="A516" s="9" t="s">
        <v>1471</v>
      </c>
      <c r="B516" s="9" t="s">
        <v>1043</v>
      </c>
      <c r="C516" s="9" t="s">
        <v>13</v>
      </c>
      <c r="D516" s="9" t="s">
        <v>32</v>
      </c>
      <c r="E516" s="10" t="s">
        <v>739</v>
      </c>
      <c r="F516" s="9" t="s">
        <v>42</v>
      </c>
      <c r="G516" s="9" t="s">
        <v>23</v>
      </c>
      <c r="H516" s="9">
        <v>51515</v>
      </c>
      <c r="I516" s="9">
        <v>144</v>
      </c>
      <c r="J516" s="9">
        <v>18304</v>
      </c>
      <c r="K516" s="9">
        <v>44891</v>
      </c>
      <c r="L516" s="9">
        <v>14</v>
      </c>
      <c r="M516" s="9">
        <v>2160.3069999999998</v>
      </c>
      <c r="N516" s="4"/>
      <c r="O516" s="4"/>
      <c r="P516" s="4"/>
      <c r="Q516" s="4"/>
      <c r="R516" s="4"/>
    </row>
    <row r="517" spans="1:18" ht="14.4">
      <c r="A517" s="9" t="s">
        <v>1472</v>
      </c>
      <c r="B517" s="9" t="s">
        <v>1043</v>
      </c>
      <c r="C517" s="9" t="s">
        <v>38</v>
      </c>
      <c r="D517" s="9" t="s">
        <v>61</v>
      </c>
      <c r="E517" s="10" t="s">
        <v>739</v>
      </c>
      <c r="F517" s="9" t="s">
        <v>27</v>
      </c>
      <c r="G517" s="9" t="s">
        <v>23</v>
      </c>
      <c r="H517" s="9">
        <v>43666</v>
      </c>
      <c r="I517" s="9">
        <v>133</v>
      </c>
      <c r="J517" s="9">
        <v>18513</v>
      </c>
      <c r="K517" s="9">
        <v>40506</v>
      </c>
      <c r="L517" s="9">
        <v>18</v>
      </c>
      <c r="M517" s="9">
        <v>1980.394</v>
      </c>
      <c r="N517" s="4"/>
      <c r="O517" s="4"/>
      <c r="P517" s="4"/>
      <c r="Q517" s="4"/>
      <c r="R517" s="4"/>
    </row>
    <row r="518" spans="1:18" ht="14.4">
      <c r="A518" s="9" t="s">
        <v>1473</v>
      </c>
      <c r="B518" s="9" t="s">
        <v>1041</v>
      </c>
      <c r="C518" s="9" t="s">
        <v>29</v>
      </c>
      <c r="D518" s="9" t="s">
        <v>32</v>
      </c>
      <c r="E518" s="10" t="s">
        <v>739</v>
      </c>
      <c r="F518" s="9" t="s">
        <v>16</v>
      </c>
      <c r="G518" s="9" t="s">
        <v>17</v>
      </c>
      <c r="H518" s="9">
        <v>48892</v>
      </c>
      <c r="I518" s="9">
        <v>110</v>
      </c>
      <c r="J518" s="9">
        <v>32060</v>
      </c>
      <c r="K518" s="9">
        <v>45251</v>
      </c>
      <c r="L518" s="9">
        <v>9</v>
      </c>
      <c r="M518" s="9">
        <v>1978.61</v>
      </c>
      <c r="N518" s="4"/>
      <c r="O518" s="4"/>
      <c r="P518" s="4"/>
      <c r="Q518" s="4"/>
      <c r="R518" s="4"/>
    </row>
    <row r="519" spans="1:18" ht="14.4">
      <c r="A519" s="9" t="s">
        <v>1474</v>
      </c>
      <c r="B519" s="9" t="s">
        <v>1043</v>
      </c>
      <c r="C519" s="9" t="s">
        <v>13</v>
      </c>
      <c r="D519" s="9" t="s">
        <v>50</v>
      </c>
      <c r="E519" s="10" t="s">
        <v>739</v>
      </c>
      <c r="F519" s="9" t="s">
        <v>16</v>
      </c>
      <c r="G519" s="9" t="s">
        <v>23</v>
      </c>
      <c r="H519" s="9">
        <v>104814</v>
      </c>
      <c r="I519" s="9">
        <v>369</v>
      </c>
      <c r="J519" s="9">
        <v>55984</v>
      </c>
      <c r="K519" s="9">
        <v>99432</v>
      </c>
      <c r="L519" s="9">
        <v>5</v>
      </c>
      <c r="M519" s="9">
        <v>1942.848</v>
      </c>
      <c r="N519" s="4"/>
      <c r="O519" s="4"/>
      <c r="P519" s="4"/>
      <c r="Q519" s="4"/>
      <c r="R519" s="4"/>
    </row>
    <row r="520" spans="1:18" ht="14.4">
      <c r="A520" s="9" t="s">
        <v>1475</v>
      </c>
      <c r="B520" s="9" t="s">
        <v>1043</v>
      </c>
      <c r="C520" s="9" t="s">
        <v>38</v>
      </c>
      <c r="D520" s="9" t="s">
        <v>25</v>
      </c>
      <c r="E520" s="10" t="s">
        <v>739</v>
      </c>
      <c r="F520" s="9" t="s">
        <v>27</v>
      </c>
      <c r="G520" s="9" t="s">
        <v>23</v>
      </c>
      <c r="H520" s="9">
        <v>64577</v>
      </c>
      <c r="I520" s="9">
        <v>240</v>
      </c>
      <c r="J520" s="9">
        <v>37732</v>
      </c>
      <c r="K520" s="9">
        <v>60357</v>
      </c>
      <c r="L520" s="9">
        <v>11</v>
      </c>
      <c r="M520" s="9">
        <v>1801.3489999999999</v>
      </c>
      <c r="N520" s="4"/>
      <c r="O520" s="4"/>
      <c r="P520" s="4"/>
      <c r="Q520" s="4"/>
      <c r="R520" s="4"/>
    </row>
    <row r="521" spans="1:18" ht="14.4">
      <c r="A521" s="9" t="s">
        <v>1476</v>
      </c>
      <c r="B521" s="9" t="s">
        <v>1041</v>
      </c>
      <c r="C521" s="9" t="s">
        <v>19</v>
      </c>
      <c r="D521" s="9" t="s">
        <v>35</v>
      </c>
      <c r="E521" s="10" t="s">
        <v>739</v>
      </c>
      <c r="F521" s="9" t="s">
        <v>27</v>
      </c>
      <c r="G521" s="9" t="s">
        <v>17</v>
      </c>
      <c r="H521" s="9">
        <v>49412</v>
      </c>
      <c r="I521" s="9">
        <v>170</v>
      </c>
      <c r="J521" s="9">
        <v>22155</v>
      </c>
      <c r="K521" s="9">
        <v>43802</v>
      </c>
      <c r="L521" s="9">
        <v>3</v>
      </c>
      <c r="M521" s="9">
        <v>1595.6590000000001</v>
      </c>
      <c r="N521" s="4"/>
      <c r="O521" s="4"/>
      <c r="P521" s="4"/>
      <c r="Q521" s="4"/>
      <c r="R521" s="4"/>
    </row>
    <row r="522" spans="1:18" ht="14.4">
      <c r="A522" s="9" t="s">
        <v>1477</v>
      </c>
      <c r="B522" s="9" t="s">
        <v>1041</v>
      </c>
      <c r="C522" s="9" t="s">
        <v>13</v>
      </c>
      <c r="D522" s="9" t="s">
        <v>30</v>
      </c>
      <c r="E522" s="10" t="s">
        <v>739</v>
      </c>
      <c r="F522" s="9" t="s">
        <v>22</v>
      </c>
      <c r="G522" s="9" t="s">
        <v>17</v>
      </c>
      <c r="H522" s="9">
        <v>11269</v>
      </c>
      <c r="I522" s="9">
        <v>63</v>
      </c>
      <c r="J522" s="9">
        <v>4992</v>
      </c>
      <c r="K522" s="9">
        <v>10245</v>
      </c>
      <c r="L522" s="9">
        <v>3</v>
      </c>
      <c r="M522" s="9">
        <v>1576.3889999999999</v>
      </c>
      <c r="N522" s="4"/>
      <c r="O522" s="4"/>
      <c r="P522" s="4"/>
      <c r="Q522" s="4"/>
      <c r="R522" s="4"/>
    </row>
    <row r="523" spans="1:18" ht="14.4">
      <c r="A523" s="9" t="s">
        <v>1478</v>
      </c>
      <c r="B523" s="9" t="s">
        <v>1043</v>
      </c>
      <c r="C523" s="9" t="s">
        <v>13</v>
      </c>
      <c r="D523" s="9" t="s">
        <v>73</v>
      </c>
      <c r="E523" s="10" t="s">
        <v>739</v>
      </c>
      <c r="F523" s="9" t="s">
        <v>27</v>
      </c>
      <c r="G523" s="9" t="s">
        <v>23</v>
      </c>
      <c r="H523" s="9">
        <v>15318</v>
      </c>
      <c r="I523" s="9">
        <v>30</v>
      </c>
      <c r="J523" s="9">
        <v>5928</v>
      </c>
      <c r="K523" s="9">
        <v>13298</v>
      </c>
      <c r="L523" s="9">
        <v>19</v>
      </c>
      <c r="M523" s="9">
        <v>1570.297</v>
      </c>
      <c r="N523" s="4"/>
      <c r="O523" s="4"/>
      <c r="P523" s="4"/>
      <c r="Q523" s="4"/>
      <c r="R523" s="4"/>
    </row>
    <row r="524" spans="1:18" ht="14.4">
      <c r="A524" s="9" t="s">
        <v>1479</v>
      </c>
      <c r="B524" s="9" t="s">
        <v>1060</v>
      </c>
      <c r="C524" s="9" t="s">
        <v>38</v>
      </c>
      <c r="D524" s="9" t="s">
        <v>25</v>
      </c>
      <c r="E524" s="10" t="s">
        <v>739</v>
      </c>
      <c r="F524" s="9" t="s">
        <v>27</v>
      </c>
      <c r="G524" s="9" t="s">
        <v>23</v>
      </c>
      <c r="H524" s="9">
        <v>10819</v>
      </c>
      <c r="I524" s="9">
        <v>20</v>
      </c>
      <c r="J524" s="9">
        <v>4168</v>
      </c>
      <c r="K524" s="9">
        <v>9768</v>
      </c>
      <c r="L524" s="9">
        <v>2</v>
      </c>
      <c r="M524" s="9">
        <v>1504.329</v>
      </c>
      <c r="N524" s="4"/>
      <c r="O524" s="4"/>
      <c r="P524" s="4"/>
      <c r="Q524" s="4"/>
      <c r="R524" s="4"/>
    </row>
    <row r="525" spans="1:18" ht="14.4">
      <c r="A525" s="9" t="s">
        <v>1480</v>
      </c>
      <c r="B525" s="9" t="s">
        <v>1041</v>
      </c>
      <c r="C525" s="9" t="s">
        <v>13</v>
      </c>
      <c r="D525" s="9" t="s">
        <v>30</v>
      </c>
      <c r="E525" s="10" t="s">
        <v>739</v>
      </c>
      <c r="F525" s="9" t="s">
        <v>27</v>
      </c>
      <c r="G525" s="9" t="s">
        <v>23</v>
      </c>
      <c r="H525" s="9">
        <v>30714</v>
      </c>
      <c r="I525" s="9">
        <v>111</v>
      </c>
      <c r="J525" s="9">
        <v>12531</v>
      </c>
      <c r="K525" s="9">
        <v>28461</v>
      </c>
      <c r="L525" s="9">
        <v>9</v>
      </c>
      <c r="M525" s="9">
        <v>1503.4839999999999</v>
      </c>
      <c r="N525" s="4"/>
      <c r="O525" s="4"/>
      <c r="P525" s="4"/>
      <c r="Q525" s="4"/>
      <c r="R525" s="4"/>
    </row>
    <row r="526" spans="1:18" ht="14.4">
      <c r="A526" s="9" t="s">
        <v>1481</v>
      </c>
      <c r="B526" s="9" t="s">
        <v>1043</v>
      </c>
      <c r="C526" s="9" t="s">
        <v>13</v>
      </c>
      <c r="D526" s="9" t="s">
        <v>14</v>
      </c>
      <c r="E526" s="10" t="s">
        <v>764</v>
      </c>
      <c r="F526" s="9" t="s">
        <v>46</v>
      </c>
      <c r="G526" s="9" t="s">
        <v>23</v>
      </c>
      <c r="H526" s="9">
        <v>37617</v>
      </c>
      <c r="I526" s="9">
        <v>85</v>
      </c>
      <c r="J526" s="9">
        <v>5092</v>
      </c>
      <c r="K526" s="9">
        <v>34373</v>
      </c>
      <c r="L526" s="9">
        <v>6</v>
      </c>
      <c r="M526" s="9">
        <v>1608.883</v>
      </c>
      <c r="N526" s="4"/>
      <c r="O526" s="4"/>
      <c r="P526" s="4"/>
      <c r="Q526" s="4"/>
      <c r="R526" s="4"/>
    </row>
    <row r="527" spans="1:18" ht="14.4">
      <c r="A527" s="9" t="s">
        <v>1482</v>
      </c>
      <c r="B527" s="9" t="s">
        <v>1041</v>
      </c>
      <c r="C527" s="9" t="s">
        <v>19</v>
      </c>
      <c r="D527" s="9" t="s">
        <v>50</v>
      </c>
      <c r="E527" s="10" t="s">
        <v>766</v>
      </c>
      <c r="F527" s="9" t="s">
        <v>16</v>
      </c>
      <c r="G527" s="9" t="s">
        <v>47</v>
      </c>
      <c r="H527" s="9">
        <v>219088</v>
      </c>
      <c r="I527" s="9">
        <v>541</v>
      </c>
      <c r="J527" s="9">
        <v>75638</v>
      </c>
      <c r="K527" s="9">
        <v>153987</v>
      </c>
      <c r="L527" s="9">
        <v>17</v>
      </c>
      <c r="M527" s="9">
        <v>6761.0739999999996</v>
      </c>
      <c r="N527" s="4"/>
      <c r="O527" s="4"/>
      <c r="P527" s="4"/>
      <c r="Q527" s="4"/>
      <c r="R527" s="4"/>
    </row>
    <row r="528" spans="1:18" ht="14.4">
      <c r="A528" s="9" t="s">
        <v>1483</v>
      </c>
      <c r="B528" s="9" t="s">
        <v>1041</v>
      </c>
      <c r="C528" s="9" t="s">
        <v>29</v>
      </c>
      <c r="D528" s="9" t="s">
        <v>20</v>
      </c>
      <c r="E528" s="10" t="s">
        <v>768</v>
      </c>
      <c r="F528" s="9" t="s">
        <v>27</v>
      </c>
      <c r="G528" s="9" t="s">
        <v>23</v>
      </c>
      <c r="H528" s="9">
        <v>15277</v>
      </c>
      <c r="I528" s="9">
        <v>69</v>
      </c>
      <c r="J528" s="9">
        <v>3089</v>
      </c>
      <c r="K528" s="9">
        <v>13644</v>
      </c>
      <c r="L528" s="9">
        <v>4</v>
      </c>
      <c r="M528" s="9">
        <v>1904.5640000000001</v>
      </c>
      <c r="N528" s="4"/>
      <c r="O528" s="4"/>
      <c r="P528" s="4"/>
      <c r="Q528" s="4"/>
      <c r="R528" s="4"/>
    </row>
    <row r="529" spans="1:18" ht="14.4">
      <c r="A529" s="9" t="s">
        <v>1484</v>
      </c>
      <c r="B529" s="9" t="s">
        <v>1041</v>
      </c>
      <c r="C529" s="9" t="s">
        <v>38</v>
      </c>
      <c r="D529" s="9" t="s">
        <v>200</v>
      </c>
      <c r="E529" s="10" t="s">
        <v>768</v>
      </c>
      <c r="F529" s="9" t="s">
        <v>16</v>
      </c>
      <c r="G529" s="9" t="s">
        <v>47</v>
      </c>
      <c r="H529" s="9">
        <v>34278</v>
      </c>
      <c r="I529" s="9">
        <v>100</v>
      </c>
      <c r="J529" s="9">
        <v>3704</v>
      </c>
      <c r="K529" s="9">
        <v>30227</v>
      </c>
      <c r="L529" s="9">
        <v>6</v>
      </c>
      <c r="M529" s="9">
        <v>1689.0830000000001</v>
      </c>
      <c r="N529" s="4"/>
      <c r="O529" s="4"/>
      <c r="P529" s="4"/>
      <c r="Q529" s="4"/>
      <c r="R529" s="4"/>
    </row>
    <row r="530" spans="1:18" ht="14.4">
      <c r="A530" s="9" t="s">
        <v>1485</v>
      </c>
      <c r="B530" s="9" t="s">
        <v>1041</v>
      </c>
      <c r="C530" s="9" t="s">
        <v>29</v>
      </c>
      <c r="D530" s="9" t="s">
        <v>73</v>
      </c>
      <c r="E530" s="10" t="s">
        <v>771</v>
      </c>
      <c r="F530" s="9" t="s">
        <v>54</v>
      </c>
      <c r="G530" s="9" t="s">
        <v>23</v>
      </c>
      <c r="H530" s="9">
        <v>13382</v>
      </c>
      <c r="I530" s="9">
        <v>68</v>
      </c>
      <c r="J530" s="9">
        <v>3340</v>
      </c>
      <c r="K530" s="9">
        <v>11662</v>
      </c>
      <c r="L530" s="9">
        <v>1</v>
      </c>
      <c r="M530" s="9">
        <v>1447.9269999999999</v>
      </c>
      <c r="N530" s="4"/>
      <c r="O530" s="4"/>
      <c r="P530" s="4"/>
      <c r="Q530" s="4"/>
      <c r="R530" s="4"/>
    </row>
    <row r="531" spans="1:18" ht="14.4">
      <c r="A531" s="9" t="s">
        <v>1486</v>
      </c>
      <c r="B531" s="9" t="s">
        <v>1043</v>
      </c>
      <c r="C531" s="9" t="s">
        <v>19</v>
      </c>
      <c r="D531" s="9" t="s">
        <v>773</v>
      </c>
      <c r="E531" s="10" t="s">
        <v>774</v>
      </c>
      <c r="F531" s="9" t="s">
        <v>42</v>
      </c>
      <c r="G531" s="9" t="s">
        <v>23</v>
      </c>
      <c r="H531" s="9">
        <v>9319</v>
      </c>
      <c r="I531" s="9">
        <v>30</v>
      </c>
      <c r="J531" s="9">
        <v>6193</v>
      </c>
      <c r="K531" s="9">
        <v>8682</v>
      </c>
      <c r="L531" s="9">
        <v>12</v>
      </c>
      <c r="M531" s="9">
        <v>4594.6040000000003</v>
      </c>
      <c r="N531" s="4"/>
      <c r="O531" s="4"/>
      <c r="P531" s="4"/>
      <c r="Q531" s="4"/>
      <c r="R531" s="4"/>
    </row>
    <row r="532" spans="1:18" ht="14.4">
      <c r="A532" s="9" t="s">
        <v>1487</v>
      </c>
      <c r="B532" s="9" t="s">
        <v>1043</v>
      </c>
      <c r="C532" s="9" t="s">
        <v>29</v>
      </c>
      <c r="D532" s="9" t="s">
        <v>32</v>
      </c>
      <c r="E532" s="10" t="s">
        <v>774</v>
      </c>
      <c r="F532" s="9" t="s">
        <v>75</v>
      </c>
      <c r="G532" s="9" t="s">
        <v>23</v>
      </c>
      <c r="H532" s="9">
        <v>16791</v>
      </c>
      <c r="I532" s="9">
        <v>40</v>
      </c>
      <c r="J532" s="9">
        <v>11402</v>
      </c>
      <c r="K532" s="9">
        <v>14231</v>
      </c>
      <c r="L532" s="9">
        <v>3</v>
      </c>
      <c r="M532" s="9">
        <v>1522.5119999999999</v>
      </c>
      <c r="N532" s="4"/>
      <c r="O532" s="4"/>
      <c r="P532" s="4"/>
      <c r="Q532" s="4"/>
      <c r="R532" s="4"/>
    </row>
    <row r="533" spans="1:18" ht="14.4">
      <c r="A533" s="9" t="s">
        <v>1488</v>
      </c>
      <c r="B533" s="9" t="s">
        <v>1043</v>
      </c>
      <c r="C533" s="9" t="s">
        <v>29</v>
      </c>
      <c r="D533" s="9" t="s">
        <v>73</v>
      </c>
      <c r="E533" s="10" t="s">
        <v>777</v>
      </c>
      <c r="F533" s="9" t="s">
        <v>130</v>
      </c>
      <c r="G533" s="9" t="s">
        <v>23</v>
      </c>
      <c r="H533" s="9">
        <v>19334</v>
      </c>
      <c r="I533" s="9">
        <v>40</v>
      </c>
      <c r="J533" s="9">
        <v>8673</v>
      </c>
      <c r="K533" s="9">
        <v>18578</v>
      </c>
      <c r="L533" s="9">
        <v>11</v>
      </c>
      <c r="M533" s="9">
        <v>7292.1350000000002</v>
      </c>
      <c r="N533" s="4"/>
      <c r="O533" s="4"/>
      <c r="P533" s="4"/>
      <c r="Q533" s="4"/>
      <c r="R533" s="4"/>
    </row>
    <row r="534" spans="1:18" ht="14.4">
      <c r="A534" s="9" t="s">
        <v>1489</v>
      </c>
      <c r="B534" s="9" t="s">
        <v>1043</v>
      </c>
      <c r="C534" s="9" t="s">
        <v>19</v>
      </c>
      <c r="D534" s="9" t="s">
        <v>73</v>
      </c>
      <c r="E534" s="10" t="s">
        <v>777</v>
      </c>
      <c r="F534" s="9" t="s">
        <v>16</v>
      </c>
      <c r="G534" s="9" t="s">
        <v>23</v>
      </c>
      <c r="H534" s="9">
        <v>25835</v>
      </c>
      <c r="I534" s="9">
        <v>69</v>
      </c>
      <c r="J534" s="9">
        <v>3753</v>
      </c>
      <c r="K534" s="9">
        <v>20808</v>
      </c>
      <c r="L534" s="9">
        <v>11</v>
      </c>
      <c r="M534" s="9">
        <v>5751.9120000000003</v>
      </c>
      <c r="N534" s="4"/>
      <c r="O534" s="4"/>
      <c r="P534" s="4"/>
      <c r="Q534" s="4"/>
      <c r="R534" s="4"/>
    </row>
    <row r="535" spans="1:18" ht="14.4">
      <c r="A535" s="9" t="s">
        <v>1490</v>
      </c>
      <c r="B535" s="9" t="s">
        <v>1041</v>
      </c>
      <c r="C535" s="9" t="s">
        <v>29</v>
      </c>
      <c r="D535" s="9" t="s">
        <v>73</v>
      </c>
      <c r="E535" s="10" t="s">
        <v>777</v>
      </c>
      <c r="F535" s="9" t="s">
        <v>16</v>
      </c>
      <c r="G535" s="9" t="s">
        <v>47</v>
      </c>
      <c r="H535" s="9">
        <v>33650</v>
      </c>
      <c r="I535" s="9">
        <v>100</v>
      </c>
      <c r="J535" s="9">
        <v>15621</v>
      </c>
      <c r="K535" s="9">
        <v>32539</v>
      </c>
      <c r="L535" s="9">
        <v>9</v>
      </c>
      <c r="M535" s="9">
        <v>3844.991</v>
      </c>
      <c r="N535" s="4"/>
      <c r="O535" s="4"/>
      <c r="P535" s="4"/>
      <c r="Q535" s="4"/>
      <c r="R535" s="4"/>
    </row>
    <row r="536" spans="1:18" ht="14.4">
      <c r="A536" s="9" t="s">
        <v>1491</v>
      </c>
      <c r="B536" s="9" t="s">
        <v>1043</v>
      </c>
      <c r="C536" s="9" t="s">
        <v>13</v>
      </c>
      <c r="D536" s="9" t="s">
        <v>142</v>
      </c>
      <c r="E536" s="10" t="s">
        <v>781</v>
      </c>
      <c r="F536" s="9" t="s">
        <v>16</v>
      </c>
      <c r="G536" s="9" t="s">
        <v>23</v>
      </c>
      <c r="H536" s="9">
        <v>13168</v>
      </c>
      <c r="I536" s="9">
        <v>84</v>
      </c>
      <c r="J536" s="9">
        <v>8527</v>
      </c>
      <c r="K536" s="9">
        <v>12625</v>
      </c>
      <c r="L536" s="9">
        <v>4</v>
      </c>
      <c r="M536" s="9">
        <v>1639.723</v>
      </c>
      <c r="N536" s="4"/>
      <c r="O536" s="4"/>
      <c r="P536" s="4"/>
      <c r="Q536" s="4"/>
      <c r="R536" s="4"/>
    </row>
    <row r="537" spans="1:18" ht="14.4">
      <c r="A537" s="9" t="s">
        <v>1492</v>
      </c>
      <c r="B537" s="9" t="s">
        <v>1041</v>
      </c>
      <c r="C537" s="9" t="s">
        <v>13</v>
      </c>
      <c r="D537" s="9" t="s">
        <v>32</v>
      </c>
      <c r="E537" s="10" t="s">
        <v>783</v>
      </c>
      <c r="F537" s="9" t="s">
        <v>16</v>
      </c>
      <c r="G537" s="9" t="s">
        <v>47</v>
      </c>
      <c r="H537" s="9">
        <v>26415</v>
      </c>
      <c r="I537" s="9">
        <v>60</v>
      </c>
      <c r="J537" s="9">
        <v>13791</v>
      </c>
      <c r="K537" s="9">
        <v>25315</v>
      </c>
      <c r="L537" s="9">
        <v>11</v>
      </c>
      <c r="M537" s="9">
        <v>6450.9189999999999</v>
      </c>
      <c r="N537" s="4"/>
      <c r="O537" s="4"/>
      <c r="P537" s="4"/>
      <c r="Q537" s="4"/>
      <c r="R537" s="4"/>
    </row>
    <row r="538" spans="1:18" ht="14.4">
      <c r="A538" s="9" t="s">
        <v>1493</v>
      </c>
      <c r="B538" s="9" t="s">
        <v>1041</v>
      </c>
      <c r="C538" s="9" t="s">
        <v>19</v>
      </c>
      <c r="D538" s="9" t="s">
        <v>30</v>
      </c>
      <c r="E538" s="10" t="s">
        <v>785</v>
      </c>
      <c r="F538" s="9" t="s">
        <v>27</v>
      </c>
      <c r="G538" s="9" t="s">
        <v>23</v>
      </c>
      <c r="H538" s="9">
        <v>13347</v>
      </c>
      <c r="I538" s="9">
        <v>80</v>
      </c>
      <c r="J538" s="9">
        <v>8357</v>
      </c>
      <c r="K538" s="9">
        <v>11461</v>
      </c>
      <c r="L538" s="9">
        <v>10</v>
      </c>
      <c r="M538" s="9">
        <v>1543.6610000000001</v>
      </c>
      <c r="N538" s="4"/>
      <c r="O538" s="4"/>
      <c r="P538" s="4"/>
      <c r="Q538" s="4"/>
      <c r="R538" s="4"/>
    </row>
    <row r="539" spans="1:18" ht="14.4">
      <c r="A539" s="9" t="s">
        <v>1494</v>
      </c>
      <c r="B539" s="9" t="s">
        <v>1043</v>
      </c>
      <c r="C539" s="9" t="s">
        <v>29</v>
      </c>
      <c r="D539" s="9" t="s">
        <v>73</v>
      </c>
      <c r="E539" s="10" t="s">
        <v>787</v>
      </c>
      <c r="F539" s="9" t="s">
        <v>46</v>
      </c>
      <c r="G539" s="9" t="s">
        <v>23</v>
      </c>
      <c r="H539" s="9">
        <v>20885</v>
      </c>
      <c r="I539" s="9">
        <v>99</v>
      </c>
      <c r="J539" s="9">
        <v>9901</v>
      </c>
      <c r="K539" s="9">
        <v>16266</v>
      </c>
      <c r="L539" s="9">
        <v>15</v>
      </c>
      <c r="M539" s="9">
        <v>2496.7849999999999</v>
      </c>
      <c r="N539" s="4"/>
      <c r="O539" s="4"/>
      <c r="P539" s="4"/>
      <c r="Q539" s="4"/>
      <c r="R539" s="4"/>
    </row>
    <row r="540" spans="1:18" ht="14.4">
      <c r="A540" s="9" t="s">
        <v>788</v>
      </c>
      <c r="B540" s="9" t="s">
        <v>1041</v>
      </c>
      <c r="C540" s="9" t="s">
        <v>38</v>
      </c>
      <c r="D540" s="9" t="s">
        <v>32</v>
      </c>
      <c r="E540" s="10" t="s">
        <v>789</v>
      </c>
      <c r="F540" s="9" t="s">
        <v>123</v>
      </c>
      <c r="G540" s="9" t="s">
        <v>23</v>
      </c>
      <c r="H540" s="9">
        <v>11289</v>
      </c>
      <c r="I540" s="9">
        <v>97</v>
      </c>
      <c r="J540" s="9">
        <v>1345</v>
      </c>
      <c r="K540" s="9">
        <v>8187</v>
      </c>
      <c r="L540" s="9">
        <v>3</v>
      </c>
      <c r="M540" s="9">
        <v>1665.16</v>
      </c>
      <c r="N540" s="4"/>
      <c r="O540" s="4"/>
      <c r="P540" s="4"/>
      <c r="Q540" s="4"/>
      <c r="R540" s="4"/>
    </row>
    <row r="541" spans="1:18" ht="14.4">
      <c r="A541" s="9" t="s">
        <v>1495</v>
      </c>
      <c r="B541" s="9" t="s">
        <v>1041</v>
      </c>
      <c r="C541" s="9" t="s">
        <v>29</v>
      </c>
      <c r="D541" s="9" t="s">
        <v>20</v>
      </c>
      <c r="E541" s="10" t="s">
        <v>791</v>
      </c>
      <c r="F541" s="9" t="s">
        <v>42</v>
      </c>
      <c r="G541" s="9" t="s">
        <v>23</v>
      </c>
      <c r="H541" s="9">
        <v>10389</v>
      </c>
      <c r="I541" s="9">
        <v>55</v>
      </c>
      <c r="J541" s="9">
        <v>8161</v>
      </c>
      <c r="K541" s="9">
        <v>9951</v>
      </c>
      <c r="L541" s="9">
        <v>2</v>
      </c>
      <c r="M541" s="9">
        <v>2582.4940000000001</v>
      </c>
      <c r="N541" s="4"/>
      <c r="O541" s="4"/>
      <c r="P541" s="4"/>
      <c r="Q541" s="4"/>
      <c r="R541" s="4"/>
    </row>
    <row r="542" spans="1:18" ht="14.4">
      <c r="A542" s="9" t="s">
        <v>1496</v>
      </c>
      <c r="B542" s="9" t="s">
        <v>1041</v>
      </c>
      <c r="C542" s="9" t="s">
        <v>38</v>
      </c>
      <c r="D542" s="9" t="s">
        <v>32</v>
      </c>
      <c r="E542" s="10" t="s">
        <v>791</v>
      </c>
      <c r="F542" s="9" t="s">
        <v>16</v>
      </c>
      <c r="G542" s="9" t="s">
        <v>47</v>
      </c>
      <c r="H542" s="9">
        <v>62040</v>
      </c>
      <c r="I542" s="9">
        <v>174</v>
      </c>
      <c r="J542" s="9">
        <v>43853</v>
      </c>
      <c r="K542" s="9">
        <v>58642</v>
      </c>
      <c r="L542" s="9">
        <v>15</v>
      </c>
      <c r="M542" s="9">
        <v>2139.0659999999998</v>
      </c>
      <c r="N542" s="4"/>
      <c r="O542" s="4"/>
      <c r="P542" s="4"/>
      <c r="Q542" s="4"/>
      <c r="R542" s="4"/>
    </row>
    <row r="543" spans="1:18" ht="14.4">
      <c r="A543" s="9" t="s">
        <v>1497</v>
      </c>
      <c r="B543" s="9" t="s">
        <v>1041</v>
      </c>
      <c r="C543" s="9" t="s">
        <v>38</v>
      </c>
      <c r="D543" s="9" t="s">
        <v>73</v>
      </c>
      <c r="E543" s="10" t="s">
        <v>791</v>
      </c>
      <c r="F543" s="9" t="s">
        <v>27</v>
      </c>
      <c r="G543" s="9" t="s">
        <v>23</v>
      </c>
      <c r="H543" s="9">
        <v>83537</v>
      </c>
      <c r="I543" s="9">
        <v>222</v>
      </c>
      <c r="J543" s="9">
        <v>67987</v>
      </c>
      <c r="K543" s="9">
        <v>79409</v>
      </c>
      <c r="L543" s="9">
        <v>4</v>
      </c>
      <c r="M543" s="9">
        <v>1761.079</v>
      </c>
      <c r="N543" s="4"/>
      <c r="O543" s="4"/>
      <c r="P543" s="4"/>
      <c r="Q543" s="4"/>
      <c r="R543" s="4"/>
    </row>
    <row r="544" spans="1:18" ht="14.4">
      <c r="A544" s="9" t="s">
        <v>1498</v>
      </c>
      <c r="B544" s="9" t="s">
        <v>1060</v>
      </c>
      <c r="C544" s="9" t="s">
        <v>19</v>
      </c>
      <c r="D544" s="9" t="s">
        <v>41</v>
      </c>
      <c r="E544" s="10" t="s">
        <v>791</v>
      </c>
      <c r="F544" s="9" t="s">
        <v>16</v>
      </c>
      <c r="G544" s="9" t="s">
        <v>23</v>
      </c>
      <c r="H544" s="9">
        <v>81054</v>
      </c>
      <c r="I544" s="9">
        <v>265</v>
      </c>
      <c r="J544" s="9">
        <v>56762</v>
      </c>
      <c r="K544" s="9">
        <v>76198</v>
      </c>
      <c r="L544" s="9">
        <v>16</v>
      </c>
      <c r="M544" s="9">
        <v>1532.3579999999999</v>
      </c>
      <c r="N544" s="4"/>
      <c r="O544" s="4"/>
      <c r="P544" s="4"/>
      <c r="Q544" s="4"/>
      <c r="R544" s="4"/>
    </row>
    <row r="545" spans="1:18" ht="14.4">
      <c r="A545" s="9" t="s">
        <v>1499</v>
      </c>
      <c r="B545" s="9" t="s">
        <v>1041</v>
      </c>
      <c r="C545" s="9" t="s">
        <v>38</v>
      </c>
      <c r="D545" s="9" t="s">
        <v>168</v>
      </c>
      <c r="E545" s="10" t="s">
        <v>791</v>
      </c>
      <c r="F545" s="9" t="s">
        <v>189</v>
      </c>
      <c r="G545" s="9" t="s">
        <v>47</v>
      </c>
      <c r="H545" s="9">
        <v>35043</v>
      </c>
      <c r="I545" s="9">
        <v>140</v>
      </c>
      <c r="J545" s="9">
        <v>20942</v>
      </c>
      <c r="K545" s="9">
        <v>33479</v>
      </c>
      <c r="L545" s="9">
        <v>24</v>
      </c>
      <c r="M545" s="9">
        <v>1527.9760000000001</v>
      </c>
      <c r="N545" s="4"/>
      <c r="O545" s="4"/>
      <c r="P545" s="4"/>
      <c r="Q545" s="4"/>
      <c r="R545" s="4"/>
    </row>
    <row r="546" spans="1:18" ht="14.4">
      <c r="A546" s="9" t="s">
        <v>1500</v>
      </c>
      <c r="B546" s="9" t="s">
        <v>1043</v>
      </c>
      <c r="C546" s="9" t="s">
        <v>19</v>
      </c>
      <c r="D546" s="9" t="s">
        <v>176</v>
      </c>
      <c r="E546" s="10" t="s">
        <v>797</v>
      </c>
      <c r="F546" s="9" t="s">
        <v>16</v>
      </c>
      <c r="G546" s="9" t="s">
        <v>23</v>
      </c>
      <c r="H546" s="9">
        <v>14509</v>
      </c>
      <c r="I546" s="9">
        <v>90</v>
      </c>
      <c r="J546" s="9">
        <v>866</v>
      </c>
      <c r="K546" s="9">
        <v>13268</v>
      </c>
      <c r="L546" s="9">
        <v>8</v>
      </c>
      <c r="M546" s="9">
        <v>5521.1890000000003</v>
      </c>
      <c r="N546" s="4"/>
      <c r="O546" s="4"/>
      <c r="P546" s="4"/>
      <c r="Q546" s="4"/>
      <c r="R546" s="4"/>
    </row>
    <row r="547" spans="1:18" ht="14.4">
      <c r="A547" s="9" t="s">
        <v>1501</v>
      </c>
      <c r="B547" s="9" t="s">
        <v>1041</v>
      </c>
      <c r="C547" s="9" t="s">
        <v>19</v>
      </c>
      <c r="D547" s="9" t="s">
        <v>20</v>
      </c>
      <c r="E547" s="10" t="s">
        <v>799</v>
      </c>
      <c r="F547" s="9" t="s">
        <v>46</v>
      </c>
      <c r="G547" s="9" t="s">
        <v>47</v>
      </c>
      <c r="H547" s="9">
        <v>16325</v>
      </c>
      <c r="I547" s="9">
        <v>78</v>
      </c>
      <c r="J547" s="9">
        <v>9558</v>
      </c>
      <c r="K547" s="9">
        <v>15426</v>
      </c>
      <c r="L547" s="9">
        <v>21</v>
      </c>
      <c r="M547" s="9">
        <v>1814.0989999999999</v>
      </c>
      <c r="N547" s="4"/>
      <c r="O547" s="4"/>
      <c r="P547" s="4"/>
      <c r="Q547" s="4"/>
      <c r="R547" s="4"/>
    </row>
    <row r="548" spans="1:18" ht="14.4">
      <c r="A548" s="9" t="s">
        <v>1502</v>
      </c>
      <c r="B548" s="9" t="s">
        <v>1041</v>
      </c>
      <c r="C548" s="9" t="s">
        <v>19</v>
      </c>
      <c r="D548" s="9" t="s">
        <v>179</v>
      </c>
      <c r="E548" s="10" t="s">
        <v>801</v>
      </c>
      <c r="F548" s="9" t="s">
        <v>16</v>
      </c>
      <c r="G548" s="9" t="s">
        <v>23</v>
      </c>
      <c r="H548" s="9">
        <v>10485</v>
      </c>
      <c r="I548" s="9">
        <v>84</v>
      </c>
      <c r="J548" s="9">
        <v>4255</v>
      </c>
      <c r="K548" s="9">
        <v>7669</v>
      </c>
      <c r="L548" s="9">
        <v>2</v>
      </c>
      <c r="M548" s="9">
        <v>2239.2629999999999</v>
      </c>
      <c r="N548" s="4"/>
      <c r="O548" s="4"/>
      <c r="P548" s="4"/>
      <c r="Q548" s="4"/>
      <c r="R548" s="4"/>
    </row>
    <row r="549" spans="1:18" ht="14.4">
      <c r="A549" s="9" t="s">
        <v>1503</v>
      </c>
      <c r="B549" s="9" t="s">
        <v>1043</v>
      </c>
      <c r="C549" s="9" t="s">
        <v>13</v>
      </c>
      <c r="D549" s="9" t="s">
        <v>14</v>
      </c>
      <c r="E549" s="10" t="s">
        <v>803</v>
      </c>
      <c r="F549" s="9" t="s">
        <v>159</v>
      </c>
      <c r="G549" s="9" t="s">
        <v>23</v>
      </c>
      <c r="H549" s="9">
        <v>11561</v>
      </c>
      <c r="I549" s="9">
        <v>87</v>
      </c>
      <c r="J549" s="9">
        <v>4063</v>
      </c>
      <c r="K549" s="9">
        <v>9941</v>
      </c>
      <c r="L549" s="9">
        <v>5</v>
      </c>
      <c r="M549" s="9">
        <v>1911.932</v>
      </c>
      <c r="N549" s="4"/>
      <c r="O549" s="4"/>
      <c r="P549" s="4"/>
      <c r="Q549" s="4"/>
      <c r="R549" s="4"/>
    </row>
    <row r="550" spans="1:18" ht="14.4">
      <c r="A550" s="9" t="s">
        <v>804</v>
      </c>
      <c r="B550" s="9" t="s">
        <v>1043</v>
      </c>
      <c r="C550" s="9" t="s">
        <v>29</v>
      </c>
      <c r="D550" s="9" t="s">
        <v>79</v>
      </c>
      <c r="E550" s="10" t="s">
        <v>805</v>
      </c>
      <c r="F550" s="9" t="s">
        <v>54</v>
      </c>
      <c r="G550" s="9" t="s">
        <v>23</v>
      </c>
      <c r="H550" s="9">
        <v>18136</v>
      </c>
      <c r="I550" s="9">
        <v>69</v>
      </c>
      <c r="J550" s="9">
        <v>10842</v>
      </c>
      <c r="K550" s="9">
        <v>14953</v>
      </c>
      <c r="L550" s="9">
        <v>9</v>
      </c>
      <c r="M550" s="9">
        <v>6860.36</v>
      </c>
      <c r="N550" s="4"/>
      <c r="O550" s="4"/>
      <c r="P550" s="4"/>
      <c r="Q550" s="4"/>
      <c r="R550" s="4"/>
    </row>
    <row r="551" spans="1:18" ht="14.4">
      <c r="A551" s="9" t="s">
        <v>1504</v>
      </c>
      <c r="B551" s="9" t="s">
        <v>1041</v>
      </c>
      <c r="C551" s="9" t="s">
        <v>19</v>
      </c>
      <c r="D551" s="9" t="s">
        <v>14</v>
      </c>
      <c r="E551" s="10" t="s">
        <v>805</v>
      </c>
      <c r="F551" s="9" t="s">
        <v>159</v>
      </c>
      <c r="G551" s="9" t="s">
        <v>23</v>
      </c>
      <c r="H551" s="9">
        <v>8437</v>
      </c>
      <c r="I551" s="9">
        <v>63</v>
      </c>
      <c r="J551" s="9">
        <v>5271</v>
      </c>
      <c r="K551" s="9">
        <v>7065</v>
      </c>
      <c r="L551" s="9">
        <v>2</v>
      </c>
      <c r="M551" s="9">
        <v>1880.5329999999999</v>
      </c>
      <c r="N551" s="4"/>
      <c r="O551" s="4"/>
      <c r="P551" s="4"/>
      <c r="Q551" s="4"/>
      <c r="R551" s="4"/>
    </row>
    <row r="552" spans="1:18" ht="14.4">
      <c r="A552" s="9" t="s">
        <v>1505</v>
      </c>
      <c r="B552" s="9" t="s">
        <v>1041</v>
      </c>
      <c r="C552" s="9" t="s">
        <v>19</v>
      </c>
      <c r="D552" s="9" t="s">
        <v>14</v>
      </c>
      <c r="E552" s="10" t="s">
        <v>808</v>
      </c>
      <c r="F552" s="9" t="s">
        <v>42</v>
      </c>
      <c r="G552" s="9" t="s">
        <v>17</v>
      </c>
      <c r="H552" s="9">
        <v>7965</v>
      </c>
      <c r="I552" s="9">
        <v>50</v>
      </c>
      <c r="J552" s="9">
        <v>5230</v>
      </c>
      <c r="K552" s="9">
        <v>6923</v>
      </c>
      <c r="L552" s="9">
        <v>10</v>
      </c>
      <c r="M552" s="9">
        <v>6298.5140000000001</v>
      </c>
      <c r="N552" s="4"/>
      <c r="O552" s="4"/>
      <c r="P552" s="4"/>
      <c r="Q552" s="4"/>
      <c r="R552" s="4"/>
    </row>
    <row r="553" spans="1:18" ht="14.4">
      <c r="A553" s="9" t="s">
        <v>1506</v>
      </c>
      <c r="B553" s="9" t="s">
        <v>1041</v>
      </c>
      <c r="C553" s="9" t="s">
        <v>13</v>
      </c>
      <c r="D553" s="9" t="s">
        <v>79</v>
      </c>
      <c r="E553" s="10" t="s">
        <v>808</v>
      </c>
      <c r="F553" s="9" t="s">
        <v>27</v>
      </c>
      <c r="G553" s="9" t="s">
        <v>23</v>
      </c>
      <c r="H553" s="9">
        <v>14350</v>
      </c>
      <c r="I553" s="9">
        <v>60</v>
      </c>
      <c r="J553" s="9">
        <v>8228</v>
      </c>
      <c r="K553" s="9">
        <v>13396</v>
      </c>
      <c r="L553" s="9">
        <v>6</v>
      </c>
      <c r="M553" s="9">
        <v>6114.0349999999999</v>
      </c>
      <c r="N553" s="4"/>
      <c r="O553" s="4"/>
      <c r="P553" s="4"/>
      <c r="Q553" s="4"/>
      <c r="R553" s="4"/>
    </row>
    <row r="554" spans="1:18" ht="14.4">
      <c r="A554" s="9" t="s">
        <v>1507</v>
      </c>
      <c r="B554" s="9" t="s">
        <v>1043</v>
      </c>
      <c r="C554" s="9" t="s">
        <v>13</v>
      </c>
      <c r="D554" s="9" t="s">
        <v>126</v>
      </c>
      <c r="E554" s="10" t="s">
        <v>808</v>
      </c>
      <c r="F554" s="9" t="s">
        <v>22</v>
      </c>
      <c r="G554" s="9" t="s">
        <v>23</v>
      </c>
      <c r="H554" s="9">
        <v>24100</v>
      </c>
      <c r="I554" s="9">
        <v>110</v>
      </c>
      <c r="J554" s="9">
        <v>11355</v>
      </c>
      <c r="K554" s="9">
        <v>21740</v>
      </c>
      <c r="L554" s="9">
        <v>5</v>
      </c>
      <c r="M554" s="9">
        <v>5912.2610000000004</v>
      </c>
      <c r="N554" s="4"/>
      <c r="O554" s="4"/>
      <c r="P554" s="4"/>
      <c r="Q554" s="4"/>
      <c r="R554" s="4"/>
    </row>
    <row r="555" spans="1:18" ht="14.4">
      <c r="A555" s="9" t="s">
        <v>1508</v>
      </c>
      <c r="B555" s="9" t="s">
        <v>1041</v>
      </c>
      <c r="C555" s="9" t="s">
        <v>13</v>
      </c>
      <c r="D555" s="9" t="s">
        <v>145</v>
      </c>
      <c r="E555" s="10" t="s">
        <v>808</v>
      </c>
      <c r="F555" s="9" t="s">
        <v>16</v>
      </c>
      <c r="G555" s="9" t="s">
        <v>17</v>
      </c>
      <c r="H555" s="9">
        <v>21599</v>
      </c>
      <c r="I555" s="9">
        <v>66</v>
      </c>
      <c r="J555" s="9">
        <v>13600</v>
      </c>
      <c r="K555" s="9">
        <v>20256</v>
      </c>
      <c r="L555" s="9">
        <v>9</v>
      </c>
      <c r="M555" s="9">
        <v>5551.3869999999997</v>
      </c>
      <c r="N555" s="4"/>
      <c r="O555" s="4"/>
      <c r="P555" s="4"/>
      <c r="Q555" s="4"/>
      <c r="R555" s="4"/>
    </row>
    <row r="556" spans="1:18" ht="14.4">
      <c r="A556" s="9" t="s">
        <v>1509</v>
      </c>
      <c r="B556" s="9" t="s">
        <v>1041</v>
      </c>
      <c r="C556" s="9" t="s">
        <v>19</v>
      </c>
      <c r="D556" s="9" t="s">
        <v>32</v>
      </c>
      <c r="E556" s="10" t="s">
        <v>808</v>
      </c>
      <c r="F556" s="9" t="s">
        <v>42</v>
      </c>
      <c r="G556" s="9" t="s">
        <v>47</v>
      </c>
      <c r="H556" s="9">
        <v>35335</v>
      </c>
      <c r="I556" s="9">
        <v>120</v>
      </c>
      <c r="J556" s="9">
        <v>22566</v>
      </c>
      <c r="K556" s="9">
        <v>30685</v>
      </c>
      <c r="L556" s="9">
        <v>15</v>
      </c>
      <c r="M556" s="9">
        <v>1866.347</v>
      </c>
      <c r="N556" s="4"/>
      <c r="O556" s="4"/>
      <c r="P556" s="4"/>
      <c r="Q556" s="4"/>
      <c r="R556" s="4"/>
    </row>
    <row r="557" spans="1:18" ht="14.4">
      <c r="A557" s="9" t="s">
        <v>1510</v>
      </c>
      <c r="B557" s="9" t="s">
        <v>1041</v>
      </c>
      <c r="C557" s="9" t="s">
        <v>38</v>
      </c>
      <c r="D557" s="9" t="s">
        <v>25</v>
      </c>
      <c r="E557" s="10" t="s">
        <v>808</v>
      </c>
      <c r="F557" s="9" t="s">
        <v>16</v>
      </c>
      <c r="G557" s="9" t="s">
        <v>23</v>
      </c>
      <c r="H557" s="9">
        <v>14763</v>
      </c>
      <c r="I557" s="9">
        <v>40</v>
      </c>
      <c r="J557" s="9">
        <v>8955</v>
      </c>
      <c r="K557" s="9">
        <v>13829</v>
      </c>
      <c r="L557" s="9">
        <v>2</v>
      </c>
      <c r="M557" s="9">
        <v>1531.9269999999999</v>
      </c>
      <c r="N557" s="4"/>
      <c r="O557" s="4"/>
      <c r="P557" s="4"/>
      <c r="Q557" s="4"/>
      <c r="R557" s="4"/>
    </row>
    <row r="558" spans="1:18" ht="14.4">
      <c r="A558" s="9" t="s">
        <v>1511</v>
      </c>
      <c r="B558" s="9" t="s">
        <v>1043</v>
      </c>
      <c r="C558" s="9" t="s">
        <v>38</v>
      </c>
      <c r="D558" s="9" t="s">
        <v>25</v>
      </c>
      <c r="E558" s="10" t="s">
        <v>815</v>
      </c>
      <c r="F558" s="9" t="s">
        <v>123</v>
      </c>
      <c r="G558" s="9" t="s">
        <v>23</v>
      </c>
      <c r="H558" s="9">
        <v>47360</v>
      </c>
      <c r="I558" s="9">
        <v>126</v>
      </c>
      <c r="J558" s="9">
        <v>8047</v>
      </c>
      <c r="K558" s="9">
        <v>33641</v>
      </c>
      <c r="L558" s="9">
        <v>9</v>
      </c>
      <c r="M558" s="9">
        <v>6502.2749999999996</v>
      </c>
      <c r="N558" s="4"/>
      <c r="O558" s="4"/>
      <c r="P558" s="4"/>
      <c r="Q558" s="4"/>
      <c r="R558" s="4"/>
    </row>
    <row r="559" spans="1:18" ht="14.4">
      <c r="A559" s="9" t="s">
        <v>816</v>
      </c>
      <c r="B559" s="9" t="s">
        <v>1060</v>
      </c>
      <c r="C559" s="9" t="s">
        <v>19</v>
      </c>
      <c r="D559" s="9" t="s">
        <v>79</v>
      </c>
      <c r="E559" s="10" t="s">
        <v>815</v>
      </c>
      <c r="F559" s="9" t="s">
        <v>42</v>
      </c>
      <c r="G559" s="9" t="s">
        <v>23</v>
      </c>
      <c r="H559" s="9">
        <v>19408</v>
      </c>
      <c r="I559" s="9">
        <v>58</v>
      </c>
      <c r="J559" s="9">
        <v>6596</v>
      </c>
      <c r="K559" s="9">
        <v>13880</v>
      </c>
      <c r="L559" s="9">
        <v>2</v>
      </c>
      <c r="M559" s="9">
        <v>5492.8220000000001</v>
      </c>
      <c r="N559" s="4"/>
      <c r="O559" s="4"/>
      <c r="P559" s="4"/>
      <c r="Q559" s="4"/>
      <c r="R559" s="4"/>
    </row>
    <row r="560" spans="1:18" ht="14.4">
      <c r="A560" s="9" t="s">
        <v>817</v>
      </c>
      <c r="B560" s="9" t="s">
        <v>1060</v>
      </c>
      <c r="C560" s="9" t="s">
        <v>19</v>
      </c>
      <c r="D560" s="9" t="s">
        <v>50</v>
      </c>
      <c r="E560" s="10" t="s">
        <v>815</v>
      </c>
      <c r="F560" s="9" t="s">
        <v>22</v>
      </c>
      <c r="G560" s="9" t="s">
        <v>23</v>
      </c>
      <c r="H560" s="9">
        <v>46190</v>
      </c>
      <c r="I560" s="9">
        <v>130</v>
      </c>
      <c r="J560" s="9">
        <v>8618</v>
      </c>
      <c r="K560" s="9">
        <v>41618</v>
      </c>
      <c r="L560" s="9">
        <v>1</v>
      </c>
      <c r="M560" s="9">
        <v>5464.11</v>
      </c>
      <c r="N560" s="4"/>
      <c r="O560" s="4"/>
      <c r="P560" s="4"/>
      <c r="Q560" s="4"/>
      <c r="R560" s="4"/>
    </row>
    <row r="561" spans="1:18" ht="14.4">
      <c r="A561" s="9" t="s">
        <v>818</v>
      </c>
      <c r="B561" s="9" t="s">
        <v>1041</v>
      </c>
      <c r="C561" s="9" t="s">
        <v>19</v>
      </c>
      <c r="D561" s="9" t="s">
        <v>32</v>
      </c>
      <c r="E561" s="10" t="s">
        <v>815</v>
      </c>
      <c r="F561" s="9" t="s">
        <v>46</v>
      </c>
      <c r="G561" s="9" t="s">
        <v>47</v>
      </c>
      <c r="H561" s="9">
        <v>18537</v>
      </c>
      <c r="I561" s="9">
        <v>95</v>
      </c>
      <c r="J561" s="9">
        <v>6473</v>
      </c>
      <c r="K561" s="9">
        <v>17081</v>
      </c>
      <c r="L561" s="9">
        <v>4</v>
      </c>
      <c r="M561" s="9">
        <v>5206.2389999999996</v>
      </c>
      <c r="N561" s="4"/>
      <c r="O561" s="4"/>
      <c r="P561" s="4"/>
      <c r="Q561" s="4"/>
      <c r="R561" s="4"/>
    </row>
    <row r="562" spans="1:18" ht="14.4">
      <c r="A562" s="9" t="s">
        <v>1512</v>
      </c>
      <c r="B562" s="9" t="s">
        <v>1043</v>
      </c>
      <c r="C562" s="9" t="s">
        <v>13</v>
      </c>
      <c r="D562" s="9" t="s">
        <v>35</v>
      </c>
      <c r="E562" s="10" t="s">
        <v>815</v>
      </c>
      <c r="F562" s="9" t="s">
        <v>22</v>
      </c>
      <c r="G562" s="9" t="s">
        <v>23</v>
      </c>
      <c r="H562" s="9">
        <v>12488</v>
      </c>
      <c r="I562" s="9">
        <v>99</v>
      </c>
      <c r="J562" s="9">
        <v>4021</v>
      </c>
      <c r="K562" s="9">
        <v>11403</v>
      </c>
      <c r="L562" s="9">
        <v>4</v>
      </c>
      <c r="M562" s="9">
        <v>2176.6570000000002</v>
      </c>
      <c r="N562" s="4"/>
      <c r="O562" s="4"/>
      <c r="P562" s="4"/>
      <c r="Q562" s="4"/>
      <c r="R562" s="4"/>
    </row>
    <row r="563" spans="1:18" ht="14.4">
      <c r="A563" s="9" t="s">
        <v>1513</v>
      </c>
      <c r="B563" s="9" t="s">
        <v>1043</v>
      </c>
      <c r="C563" s="9" t="s">
        <v>38</v>
      </c>
      <c r="D563" s="9" t="s">
        <v>32</v>
      </c>
      <c r="E563" s="10" t="s">
        <v>815</v>
      </c>
      <c r="F563" s="9" t="s">
        <v>16</v>
      </c>
      <c r="G563" s="9" t="s">
        <v>23</v>
      </c>
      <c r="H563" s="9">
        <v>19212</v>
      </c>
      <c r="I563" s="9">
        <v>54</v>
      </c>
      <c r="J563" s="9">
        <v>6872</v>
      </c>
      <c r="K563" s="9">
        <v>14248</v>
      </c>
      <c r="L563" s="9">
        <v>10</v>
      </c>
      <c r="M563" s="9">
        <v>2133.0770000000002</v>
      </c>
      <c r="N563" s="4"/>
      <c r="O563" s="4"/>
      <c r="P563" s="4"/>
      <c r="Q563" s="4"/>
      <c r="R563" s="4"/>
    </row>
    <row r="564" spans="1:18" ht="14.4">
      <c r="A564" s="9" t="s">
        <v>1514</v>
      </c>
      <c r="B564" s="9" t="s">
        <v>1041</v>
      </c>
      <c r="C564" s="9" t="s">
        <v>38</v>
      </c>
      <c r="D564" s="9" t="s">
        <v>179</v>
      </c>
      <c r="E564" s="10" t="s">
        <v>815</v>
      </c>
      <c r="F564" s="9" t="s">
        <v>16</v>
      </c>
      <c r="G564" s="9" t="s">
        <v>23</v>
      </c>
      <c r="H564" s="9">
        <v>37554</v>
      </c>
      <c r="I564" s="9">
        <v>92</v>
      </c>
      <c r="J564" s="9">
        <v>13128</v>
      </c>
      <c r="K564" s="9">
        <v>27596</v>
      </c>
      <c r="L564" s="9">
        <v>8</v>
      </c>
      <c r="M564" s="9">
        <v>1737.8430000000001</v>
      </c>
      <c r="N564" s="4"/>
      <c r="O564" s="4"/>
      <c r="P564" s="4"/>
      <c r="Q564" s="4"/>
      <c r="R564" s="4"/>
    </row>
    <row r="565" spans="1:18" ht="14.4">
      <c r="A565" s="9" t="s">
        <v>1515</v>
      </c>
      <c r="B565" s="9" t="s">
        <v>1043</v>
      </c>
      <c r="C565" s="9" t="s">
        <v>29</v>
      </c>
      <c r="D565" s="9" t="s">
        <v>50</v>
      </c>
      <c r="E565" s="10" t="s">
        <v>815</v>
      </c>
      <c r="F565" s="9" t="s">
        <v>27</v>
      </c>
      <c r="G565" s="9" t="s">
        <v>23</v>
      </c>
      <c r="H565" s="9">
        <v>12510</v>
      </c>
      <c r="I565" s="9">
        <v>74</v>
      </c>
      <c r="J565" s="9">
        <v>4391</v>
      </c>
      <c r="K565" s="9">
        <v>9098</v>
      </c>
      <c r="L565" s="9">
        <v>6</v>
      </c>
      <c r="M565" s="9">
        <v>1524.471</v>
      </c>
      <c r="N565" s="4"/>
      <c r="O565" s="4"/>
      <c r="P565" s="4"/>
      <c r="Q565" s="4"/>
      <c r="R565" s="4"/>
    </row>
    <row r="566" spans="1:18" ht="14.4">
      <c r="A566" s="9" t="s">
        <v>1516</v>
      </c>
      <c r="B566" s="9" t="s">
        <v>1060</v>
      </c>
      <c r="C566" s="9" t="s">
        <v>13</v>
      </c>
      <c r="D566" s="9" t="s">
        <v>25</v>
      </c>
      <c r="E566" s="10" t="s">
        <v>824</v>
      </c>
      <c r="F566" s="9" t="s">
        <v>22</v>
      </c>
      <c r="G566" s="9" t="s">
        <v>23</v>
      </c>
      <c r="H566" s="9">
        <v>15475</v>
      </c>
      <c r="I566" s="9">
        <v>110</v>
      </c>
      <c r="J566" s="9">
        <v>6019</v>
      </c>
      <c r="K566" s="9">
        <v>10952</v>
      </c>
      <c r="L566" s="9">
        <v>9</v>
      </c>
      <c r="M566" s="9">
        <v>4156.7129999999997</v>
      </c>
      <c r="N566" s="4"/>
      <c r="O566" s="4"/>
      <c r="P566" s="4"/>
      <c r="Q566" s="4"/>
      <c r="R566" s="4"/>
    </row>
    <row r="567" spans="1:18" ht="14.4">
      <c r="A567" s="9" t="s">
        <v>1517</v>
      </c>
      <c r="B567" s="9" t="s">
        <v>1043</v>
      </c>
      <c r="C567" s="9" t="s">
        <v>19</v>
      </c>
      <c r="D567" s="9" t="s">
        <v>90</v>
      </c>
      <c r="E567" s="10" t="s">
        <v>826</v>
      </c>
      <c r="F567" s="9" t="s">
        <v>16</v>
      </c>
      <c r="G567" s="9" t="s">
        <v>23</v>
      </c>
      <c r="H567" s="9">
        <v>20572</v>
      </c>
      <c r="I567" s="9">
        <v>90</v>
      </c>
      <c r="J567" s="9">
        <v>2226</v>
      </c>
      <c r="K567" s="9">
        <v>16510</v>
      </c>
      <c r="L567" s="9">
        <v>10</v>
      </c>
      <c r="M567" s="9">
        <v>1529.307</v>
      </c>
      <c r="N567" s="4"/>
      <c r="O567" s="4"/>
      <c r="P567" s="4"/>
      <c r="Q567" s="4"/>
      <c r="R567" s="4"/>
    </row>
    <row r="568" spans="1:18" ht="14.4">
      <c r="A568" s="9" t="s">
        <v>1518</v>
      </c>
      <c r="B568" s="9" t="s">
        <v>1043</v>
      </c>
      <c r="C568" s="9" t="s">
        <v>19</v>
      </c>
      <c r="D568" s="9" t="s">
        <v>79</v>
      </c>
      <c r="E568" s="10" t="s">
        <v>828</v>
      </c>
      <c r="F568" s="9" t="s">
        <v>314</v>
      </c>
      <c r="G568" s="9" t="s">
        <v>23</v>
      </c>
      <c r="H568" s="9">
        <v>16956</v>
      </c>
      <c r="I568" s="9">
        <v>65</v>
      </c>
      <c r="J568" s="9">
        <v>7553</v>
      </c>
      <c r="K568" s="9">
        <v>15201</v>
      </c>
      <c r="L568" s="9">
        <v>3</v>
      </c>
      <c r="M568" s="9">
        <v>1502.68</v>
      </c>
      <c r="N568" s="4"/>
      <c r="O568" s="4"/>
      <c r="P568" s="4"/>
      <c r="Q568" s="4"/>
      <c r="R568" s="4"/>
    </row>
    <row r="569" spans="1:18" ht="14.4">
      <c r="A569" s="9" t="s">
        <v>1519</v>
      </c>
      <c r="B569" s="9" t="s">
        <v>1041</v>
      </c>
      <c r="C569" s="9" t="s">
        <v>13</v>
      </c>
      <c r="D569" s="9" t="s">
        <v>32</v>
      </c>
      <c r="E569" s="10" t="s">
        <v>830</v>
      </c>
      <c r="F569" s="9" t="s">
        <v>123</v>
      </c>
      <c r="G569" s="9" t="s">
        <v>47</v>
      </c>
      <c r="H569" s="9">
        <v>17075</v>
      </c>
      <c r="I569" s="9">
        <v>44</v>
      </c>
      <c r="J569" s="9">
        <v>5508</v>
      </c>
      <c r="K569" s="9">
        <v>11539</v>
      </c>
      <c r="L569" s="9">
        <v>10</v>
      </c>
      <c r="M569" s="9">
        <v>5086.09</v>
      </c>
      <c r="N569" s="4"/>
      <c r="O569" s="4"/>
      <c r="P569" s="4"/>
      <c r="Q569" s="4"/>
      <c r="R569" s="4"/>
    </row>
    <row r="570" spans="1:18" ht="14.4">
      <c r="A570" s="9" t="s">
        <v>831</v>
      </c>
      <c r="B570" s="9" t="s">
        <v>1043</v>
      </c>
      <c r="C570" s="9" t="s">
        <v>19</v>
      </c>
      <c r="D570" s="9" t="s">
        <v>79</v>
      </c>
      <c r="E570" s="10" t="s">
        <v>832</v>
      </c>
      <c r="F570" s="9" t="s">
        <v>16</v>
      </c>
      <c r="G570" s="9" t="s">
        <v>23</v>
      </c>
      <c r="H570" s="9">
        <v>9709</v>
      </c>
      <c r="I570" s="9">
        <v>58</v>
      </c>
      <c r="J570" s="9">
        <v>3339</v>
      </c>
      <c r="K570" s="9">
        <v>7891</v>
      </c>
      <c r="L570" s="9">
        <v>3</v>
      </c>
      <c r="M570" s="9">
        <v>6994.085</v>
      </c>
      <c r="N570" s="4"/>
      <c r="O570" s="4"/>
      <c r="P570" s="4"/>
      <c r="Q570" s="4"/>
      <c r="R570" s="4"/>
    </row>
    <row r="571" spans="1:18" ht="14.4">
      <c r="A571" s="9" t="s">
        <v>1520</v>
      </c>
      <c r="B571" s="9" t="s">
        <v>1043</v>
      </c>
      <c r="C571" s="9" t="s">
        <v>13</v>
      </c>
      <c r="D571" s="9" t="s">
        <v>25</v>
      </c>
      <c r="E571" s="10" t="s">
        <v>832</v>
      </c>
      <c r="F571" s="9" t="s">
        <v>27</v>
      </c>
      <c r="G571" s="9" t="s">
        <v>23</v>
      </c>
      <c r="H571" s="9">
        <v>7769</v>
      </c>
      <c r="I571" s="9">
        <v>10</v>
      </c>
      <c r="J571" s="9">
        <v>3152</v>
      </c>
      <c r="K571" s="9">
        <v>6464</v>
      </c>
      <c r="L571" s="9">
        <v>1</v>
      </c>
      <c r="M571" s="9">
        <v>5603.0479999999998</v>
      </c>
      <c r="N571" s="4"/>
      <c r="O571" s="4"/>
      <c r="P571" s="4"/>
      <c r="Q571" s="4"/>
      <c r="R571" s="4"/>
    </row>
    <row r="572" spans="1:18" ht="14.4">
      <c r="A572" s="9" t="s">
        <v>834</v>
      </c>
      <c r="B572" s="9" t="s">
        <v>1041</v>
      </c>
      <c r="C572" s="9" t="s">
        <v>38</v>
      </c>
      <c r="D572" s="9" t="s">
        <v>14</v>
      </c>
      <c r="E572" s="10" t="s">
        <v>835</v>
      </c>
      <c r="F572" s="9" t="s">
        <v>16</v>
      </c>
      <c r="G572" s="9" t="s">
        <v>17</v>
      </c>
      <c r="H572" s="9">
        <v>28888</v>
      </c>
      <c r="I572" s="9">
        <v>85</v>
      </c>
      <c r="J572" s="9">
        <v>21437</v>
      </c>
      <c r="K572" s="9">
        <v>27586</v>
      </c>
      <c r="L572" s="9">
        <v>19</v>
      </c>
      <c r="M572" s="9">
        <v>6858.5780000000004</v>
      </c>
      <c r="N572" s="4"/>
      <c r="O572" s="4"/>
      <c r="P572" s="4"/>
      <c r="Q572" s="4"/>
      <c r="R572" s="4"/>
    </row>
    <row r="573" spans="1:18" ht="14.4">
      <c r="A573" s="9" t="s">
        <v>1521</v>
      </c>
      <c r="B573" s="9" t="s">
        <v>1041</v>
      </c>
      <c r="C573" s="9" t="s">
        <v>19</v>
      </c>
      <c r="D573" s="9" t="s">
        <v>32</v>
      </c>
      <c r="E573" s="10" t="s">
        <v>835</v>
      </c>
      <c r="F573" s="9" t="s">
        <v>16</v>
      </c>
      <c r="G573" s="9" t="s">
        <v>23</v>
      </c>
      <c r="H573" s="9">
        <v>756687</v>
      </c>
      <c r="I573" s="9">
        <v>1984</v>
      </c>
      <c r="J573" s="9">
        <v>442979</v>
      </c>
      <c r="K573" s="9">
        <v>611813</v>
      </c>
      <c r="L573" s="9">
        <v>14</v>
      </c>
      <c r="M573" s="9">
        <v>2452.998</v>
      </c>
      <c r="N573" s="4"/>
      <c r="O573" s="4"/>
      <c r="P573" s="4"/>
      <c r="Q573" s="4"/>
      <c r="R573" s="4"/>
    </row>
    <row r="574" spans="1:18" ht="14.4">
      <c r="A574" s="9" t="s">
        <v>1522</v>
      </c>
      <c r="B574" s="9" t="s">
        <v>1041</v>
      </c>
      <c r="C574" s="9" t="s">
        <v>13</v>
      </c>
      <c r="D574" s="9" t="s">
        <v>79</v>
      </c>
      <c r="E574" s="10" t="s">
        <v>835</v>
      </c>
      <c r="F574" s="9" t="s">
        <v>16</v>
      </c>
      <c r="G574" s="9" t="s">
        <v>47</v>
      </c>
      <c r="H574" s="9">
        <v>56737</v>
      </c>
      <c r="I574" s="9">
        <v>145</v>
      </c>
      <c r="J574" s="9">
        <v>41296</v>
      </c>
      <c r="K574" s="9">
        <v>53472</v>
      </c>
      <c r="L574" s="9">
        <v>5</v>
      </c>
      <c r="M574" s="9">
        <v>2028.37</v>
      </c>
      <c r="N574" s="4"/>
      <c r="O574" s="4"/>
      <c r="P574" s="4"/>
      <c r="Q574" s="4"/>
      <c r="R574" s="4"/>
    </row>
    <row r="575" spans="1:18" ht="14.4">
      <c r="A575" s="9" t="s">
        <v>1523</v>
      </c>
      <c r="B575" s="9" t="s">
        <v>1041</v>
      </c>
      <c r="C575" s="9" t="s">
        <v>38</v>
      </c>
      <c r="D575" s="9" t="s">
        <v>90</v>
      </c>
      <c r="E575" s="10" t="s">
        <v>839</v>
      </c>
      <c r="F575" s="9" t="s">
        <v>159</v>
      </c>
      <c r="G575" s="9" t="s">
        <v>23</v>
      </c>
      <c r="H575" s="9">
        <v>217824</v>
      </c>
      <c r="I575" s="9">
        <v>560</v>
      </c>
      <c r="J575" s="9">
        <v>75089</v>
      </c>
      <c r="K575" s="9">
        <v>179723</v>
      </c>
      <c r="L575" s="9">
        <v>16</v>
      </c>
      <c r="M575" s="9">
        <v>1451.809</v>
      </c>
      <c r="N575" s="4"/>
      <c r="O575" s="4"/>
      <c r="P575" s="4"/>
      <c r="Q575" s="4"/>
      <c r="R575" s="4"/>
    </row>
    <row r="576" spans="1:18" ht="14.4">
      <c r="A576" s="9" t="s">
        <v>1524</v>
      </c>
      <c r="B576" s="9" t="s">
        <v>1043</v>
      </c>
      <c r="C576" s="9" t="s">
        <v>19</v>
      </c>
      <c r="D576" s="9" t="s">
        <v>32</v>
      </c>
      <c r="E576" s="10" t="s">
        <v>841</v>
      </c>
      <c r="F576" s="9" t="s">
        <v>16</v>
      </c>
      <c r="G576" s="9" t="s">
        <v>23</v>
      </c>
      <c r="H576" s="9">
        <v>9153</v>
      </c>
      <c r="I576" s="9">
        <v>23</v>
      </c>
      <c r="J576" s="9">
        <v>4345</v>
      </c>
      <c r="K576" s="9">
        <v>8376</v>
      </c>
      <c r="L576" s="9">
        <v>14</v>
      </c>
      <c r="M576" s="9">
        <v>5007.5259999999998</v>
      </c>
      <c r="N576" s="4"/>
      <c r="O576" s="4"/>
      <c r="P576" s="4"/>
      <c r="Q576" s="4"/>
      <c r="R576" s="4"/>
    </row>
    <row r="577" spans="1:18" ht="14.4">
      <c r="A577" s="9" t="s">
        <v>1525</v>
      </c>
      <c r="B577" s="9" t="s">
        <v>1043</v>
      </c>
      <c r="C577" s="9" t="s">
        <v>29</v>
      </c>
      <c r="D577" s="9" t="s">
        <v>39</v>
      </c>
      <c r="E577" s="10" t="s">
        <v>843</v>
      </c>
      <c r="F577" s="9" t="s">
        <v>27</v>
      </c>
      <c r="G577" s="9" t="s">
        <v>23</v>
      </c>
      <c r="H577" s="9">
        <v>21962</v>
      </c>
      <c r="I577" s="9">
        <v>120</v>
      </c>
      <c r="J577" s="9">
        <v>10702</v>
      </c>
      <c r="K577" s="9">
        <v>21034</v>
      </c>
      <c r="L577" s="9">
        <v>11</v>
      </c>
      <c r="M577" s="9">
        <v>6404.0029999999997</v>
      </c>
      <c r="N577" s="4"/>
      <c r="O577" s="4"/>
      <c r="P577" s="4"/>
      <c r="Q577" s="4"/>
      <c r="R577" s="4"/>
    </row>
    <row r="578" spans="1:18" ht="14.4">
      <c r="A578" s="9" t="s">
        <v>844</v>
      </c>
      <c r="B578" s="9" t="s">
        <v>1043</v>
      </c>
      <c r="C578" s="9" t="s">
        <v>19</v>
      </c>
      <c r="D578" s="9" t="s">
        <v>30</v>
      </c>
      <c r="E578" s="10" t="s">
        <v>845</v>
      </c>
      <c r="F578" s="9" t="s">
        <v>16</v>
      </c>
      <c r="G578" s="9" t="s">
        <v>23</v>
      </c>
      <c r="H578" s="9">
        <v>12161</v>
      </c>
      <c r="I578" s="9">
        <v>20</v>
      </c>
      <c r="J578" s="9">
        <v>6284</v>
      </c>
      <c r="K578" s="9">
        <v>10919</v>
      </c>
      <c r="L578" s="9">
        <v>4</v>
      </c>
      <c r="M578" s="9">
        <v>7273.2659999999996</v>
      </c>
      <c r="N578" s="4"/>
      <c r="O578" s="4"/>
      <c r="P578" s="4"/>
      <c r="Q578" s="4"/>
      <c r="R578" s="4"/>
    </row>
    <row r="579" spans="1:18" ht="14.4">
      <c r="A579" s="9" t="s">
        <v>1526</v>
      </c>
      <c r="B579" s="9" t="s">
        <v>1041</v>
      </c>
      <c r="C579" s="9" t="s">
        <v>13</v>
      </c>
      <c r="D579" s="9" t="s">
        <v>25</v>
      </c>
      <c r="E579" s="10" t="s">
        <v>854</v>
      </c>
      <c r="F579" s="9" t="s">
        <v>27</v>
      </c>
      <c r="G579" s="9" t="s">
        <v>23</v>
      </c>
      <c r="H579" s="9">
        <v>10653</v>
      </c>
      <c r="I579" s="9">
        <v>68</v>
      </c>
      <c r="J579" s="9">
        <v>5263</v>
      </c>
      <c r="K579" s="9">
        <v>9921</v>
      </c>
      <c r="L579" s="9">
        <v>11</v>
      </c>
      <c r="M579" s="9">
        <v>2641.4780000000001</v>
      </c>
      <c r="N579" s="4"/>
      <c r="O579" s="4"/>
      <c r="P579" s="4"/>
      <c r="Q579" s="4"/>
      <c r="R579" s="4"/>
    </row>
    <row r="580" spans="1:18" ht="14.4">
      <c r="A580" s="9" t="s">
        <v>1527</v>
      </c>
      <c r="B580" s="9" t="s">
        <v>1041</v>
      </c>
      <c r="C580" s="9" t="s">
        <v>19</v>
      </c>
      <c r="D580" s="9" t="s">
        <v>32</v>
      </c>
      <c r="E580" s="10" t="s">
        <v>856</v>
      </c>
      <c r="F580" s="9" t="s">
        <v>27</v>
      </c>
      <c r="G580" s="9" t="s">
        <v>23</v>
      </c>
      <c r="H580" s="9">
        <v>7691</v>
      </c>
      <c r="I580" s="9">
        <v>0</v>
      </c>
      <c r="J580" s="9">
        <v>3890</v>
      </c>
      <c r="K580" s="9">
        <v>5905</v>
      </c>
      <c r="L580" s="9">
        <v>1</v>
      </c>
      <c r="M580" s="9">
        <v>5927.8069999999998</v>
      </c>
      <c r="N580" s="4"/>
      <c r="O580" s="4"/>
      <c r="P580" s="4"/>
      <c r="Q580" s="4"/>
      <c r="R580" s="4"/>
    </row>
    <row r="581" spans="1:18" ht="14.4">
      <c r="A581" s="9" t="s">
        <v>1528</v>
      </c>
      <c r="B581" s="9" t="s">
        <v>1041</v>
      </c>
      <c r="C581" s="9" t="s">
        <v>13</v>
      </c>
      <c r="D581" s="9" t="s">
        <v>32</v>
      </c>
      <c r="E581" s="10" t="s">
        <v>858</v>
      </c>
      <c r="F581" s="9" t="s">
        <v>27</v>
      </c>
      <c r="G581" s="9" t="s">
        <v>23</v>
      </c>
      <c r="H581" s="9">
        <v>8362</v>
      </c>
      <c r="I581" s="9">
        <v>31</v>
      </c>
      <c r="J581" s="9">
        <v>5959</v>
      </c>
      <c r="K581" s="9">
        <v>7947</v>
      </c>
      <c r="L581" s="9">
        <v>7</v>
      </c>
      <c r="M581" s="9">
        <v>6997.4690000000001</v>
      </c>
      <c r="N581" s="4"/>
      <c r="O581" s="4"/>
      <c r="P581" s="4"/>
      <c r="Q581" s="4"/>
      <c r="R581" s="4"/>
    </row>
    <row r="582" spans="1:18" ht="14.4">
      <c r="A582" s="9" t="s">
        <v>1529</v>
      </c>
      <c r="B582" s="9" t="s">
        <v>1060</v>
      </c>
      <c r="C582" s="9" t="s">
        <v>13</v>
      </c>
      <c r="D582" s="9" t="s">
        <v>61</v>
      </c>
      <c r="E582" s="10" t="s">
        <v>860</v>
      </c>
      <c r="F582" s="9" t="s">
        <v>22</v>
      </c>
      <c r="G582" s="9" t="s">
        <v>23</v>
      </c>
      <c r="H582" s="9">
        <v>7531</v>
      </c>
      <c r="I582" s="9">
        <v>10</v>
      </c>
      <c r="J582" s="9">
        <v>3059</v>
      </c>
      <c r="K582" s="9">
        <v>6523</v>
      </c>
      <c r="L582" s="9">
        <v>1</v>
      </c>
      <c r="M582" s="9">
        <v>1937.058</v>
      </c>
      <c r="N582" s="4"/>
      <c r="O582" s="4"/>
      <c r="P582" s="4"/>
      <c r="Q582" s="4"/>
      <c r="R582" s="4"/>
    </row>
    <row r="583" spans="1:18" ht="14.4">
      <c r="A583" s="9" t="s">
        <v>1530</v>
      </c>
      <c r="B583" s="9" t="s">
        <v>1041</v>
      </c>
      <c r="C583" s="9" t="s">
        <v>38</v>
      </c>
      <c r="D583" s="9" t="s">
        <v>32</v>
      </c>
      <c r="E583" s="10" t="s">
        <v>862</v>
      </c>
      <c r="F583" s="9" t="s">
        <v>42</v>
      </c>
      <c r="G583" s="9" t="s">
        <v>23</v>
      </c>
      <c r="H583" s="9">
        <v>11417</v>
      </c>
      <c r="I583" s="9">
        <v>78</v>
      </c>
      <c r="J583" s="9">
        <v>1387</v>
      </c>
      <c r="K583" s="9">
        <v>9924</v>
      </c>
      <c r="L583" s="9">
        <v>9</v>
      </c>
      <c r="M583" s="9">
        <v>6206.6369999999997</v>
      </c>
      <c r="N583" s="4"/>
      <c r="O583" s="4"/>
      <c r="P583" s="4"/>
      <c r="Q583" s="4"/>
      <c r="R583" s="4"/>
    </row>
    <row r="584" spans="1:18" ht="14.4">
      <c r="A584" s="9" t="s">
        <v>1531</v>
      </c>
      <c r="B584" s="9" t="s">
        <v>1043</v>
      </c>
      <c r="C584" s="9" t="s">
        <v>13</v>
      </c>
      <c r="D584" s="9" t="s">
        <v>25</v>
      </c>
      <c r="E584" s="10" t="s">
        <v>864</v>
      </c>
      <c r="F584" s="9" t="s">
        <v>123</v>
      </c>
      <c r="G584" s="9" t="s">
        <v>23</v>
      </c>
      <c r="H584" s="9">
        <v>9157</v>
      </c>
      <c r="I584" s="9">
        <v>60</v>
      </c>
      <c r="J584" s="9">
        <v>4520</v>
      </c>
      <c r="K584" s="9">
        <v>8037</v>
      </c>
      <c r="L584" s="9">
        <v>2</v>
      </c>
      <c r="M584" s="9">
        <v>1449.1780000000001</v>
      </c>
      <c r="N584" s="4"/>
      <c r="O584" s="4"/>
      <c r="P584" s="4"/>
      <c r="Q584" s="4"/>
      <c r="R584" s="4"/>
    </row>
    <row r="585" spans="1:18" ht="14.4">
      <c r="A585" s="9" t="s">
        <v>1532</v>
      </c>
      <c r="B585" s="9" t="s">
        <v>1041</v>
      </c>
      <c r="C585" s="9" t="s">
        <v>29</v>
      </c>
      <c r="D585" s="9" t="s">
        <v>32</v>
      </c>
      <c r="E585" s="10" t="s">
        <v>866</v>
      </c>
      <c r="F585" s="9" t="s">
        <v>16</v>
      </c>
      <c r="G585" s="9" t="s">
        <v>23</v>
      </c>
      <c r="H585" s="9">
        <v>15547</v>
      </c>
      <c r="I585" s="9">
        <v>70</v>
      </c>
      <c r="J585" s="9">
        <v>7615</v>
      </c>
      <c r="K585" s="9">
        <v>14939</v>
      </c>
      <c r="L585" s="9">
        <v>3</v>
      </c>
      <c r="M585" s="9">
        <v>1767.4639999999999</v>
      </c>
      <c r="N585" s="4"/>
      <c r="O585" s="4"/>
      <c r="P585" s="4"/>
      <c r="Q585" s="4"/>
      <c r="R585" s="4"/>
    </row>
    <row r="586" spans="1:18" ht="14.4">
      <c r="A586" s="9" t="s">
        <v>855</v>
      </c>
      <c r="B586" s="9" t="s">
        <v>1043</v>
      </c>
      <c r="C586" s="9" t="s">
        <v>19</v>
      </c>
      <c r="D586" s="9" t="s">
        <v>73</v>
      </c>
      <c r="E586" s="10" t="s">
        <v>868</v>
      </c>
      <c r="F586" s="9" t="s">
        <v>16</v>
      </c>
      <c r="G586" s="9" t="s">
        <v>23</v>
      </c>
      <c r="H586" s="9">
        <v>55445</v>
      </c>
      <c r="I586" s="9">
        <v>155</v>
      </c>
      <c r="J586" s="9">
        <v>4565</v>
      </c>
      <c r="K586" s="9">
        <v>53407</v>
      </c>
      <c r="L586" s="9">
        <v>36</v>
      </c>
      <c r="M586" s="9">
        <v>7948.4809999999998</v>
      </c>
      <c r="N586" s="4"/>
      <c r="O586" s="4"/>
      <c r="P586" s="4"/>
      <c r="Q586" s="4"/>
      <c r="R586" s="4"/>
    </row>
    <row r="587" spans="1:18" ht="14.4">
      <c r="A587" s="9" t="s">
        <v>857</v>
      </c>
      <c r="B587" s="9" t="s">
        <v>1043</v>
      </c>
      <c r="C587" s="9" t="s">
        <v>38</v>
      </c>
      <c r="D587" s="9" t="s">
        <v>73</v>
      </c>
      <c r="E587" s="10" t="s">
        <v>868</v>
      </c>
      <c r="F587" s="9" t="s">
        <v>16</v>
      </c>
      <c r="G587" s="9" t="s">
        <v>23</v>
      </c>
      <c r="H587" s="9">
        <v>18081</v>
      </c>
      <c r="I587" s="9">
        <v>44</v>
      </c>
      <c r="J587" s="9">
        <v>4545</v>
      </c>
      <c r="K587" s="9">
        <v>15617</v>
      </c>
      <c r="L587" s="9">
        <v>15</v>
      </c>
      <c r="M587" s="9">
        <v>6522.6379999999999</v>
      </c>
      <c r="N587" s="4"/>
      <c r="O587" s="4"/>
      <c r="P587" s="4"/>
      <c r="Q587" s="4"/>
      <c r="R587" s="4"/>
    </row>
    <row r="588" spans="1:18" ht="14.4">
      <c r="A588" s="9" t="s">
        <v>1533</v>
      </c>
      <c r="B588" s="9" t="s">
        <v>1041</v>
      </c>
      <c r="C588" s="9" t="s">
        <v>29</v>
      </c>
      <c r="D588" s="9" t="s">
        <v>73</v>
      </c>
      <c r="E588" s="10" t="s">
        <v>868</v>
      </c>
      <c r="F588" s="9" t="s">
        <v>16</v>
      </c>
      <c r="G588" s="9" t="s">
        <v>47</v>
      </c>
      <c r="H588" s="9">
        <v>95655</v>
      </c>
      <c r="I588" s="9">
        <v>275</v>
      </c>
      <c r="J588" s="9">
        <v>9202</v>
      </c>
      <c r="K588" s="9">
        <v>85273</v>
      </c>
      <c r="L588" s="9">
        <v>24</v>
      </c>
      <c r="M588" s="9">
        <v>6189.4160000000002</v>
      </c>
      <c r="N588" s="4"/>
      <c r="O588" s="4"/>
      <c r="P588" s="4"/>
      <c r="Q588" s="4"/>
      <c r="R588" s="4"/>
    </row>
    <row r="589" spans="1:18" ht="14.4">
      <c r="A589" s="9" t="s">
        <v>1534</v>
      </c>
      <c r="B589" s="9" t="s">
        <v>1041</v>
      </c>
      <c r="C589" s="9" t="s">
        <v>13</v>
      </c>
      <c r="D589" s="9" t="s">
        <v>637</v>
      </c>
      <c r="E589" s="10" t="s">
        <v>868</v>
      </c>
      <c r="F589" s="9" t="s">
        <v>22</v>
      </c>
      <c r="G589" s="9" t="s">
        <v>47</v>
      </c>
      <c r="H589" s="9">
        <v>57257</v>
      </c>
      <c r="I589" s="9">
        <v>167</v>
      </c>
      <c r="J589" s="9">
        <v>3797</v>
      </c>
      <c r="K589" s="9">
        <v>51520</v>
      </c>
      <c r="L589" s="9">
        <v>1</v>
      </c>
      <c r="M589" s="9">
        <v>1841.3579999999999</v>
      </c>
      <c r="N589" s="4"/>
      <c r="O589" s="4"/>
      <c r="P589" s="4"/>
      <c r="Q589" s="4"/>
      <c r="R589" s="4"/>
    </row>
    <row r="590" spans="1:18" ht="14.4">
      <c r="A590" s="9" t="s">
        <v>1535</v>
      </c>
      <c r="B590" s="9" t="s">
        <v>1060</v>
      </c>
      <c r="C590" s="9" t="s">
        <v>38</v>
      </c>
      <c r="D590" s="9" t="s">
        <v>35</v>
      </c>
      <c r="E590" s="10" t="s">
        <v>868</v>
      </c>
      <c r="F590" s="9" t="s">
        <v>42</v>
      </c>
      <c r="G590" s="9" t="s">
        <v>23</v>
      </c>
      <c r="H590" s="9">
        <v>20417</v>
      </c>
      <c r="I590" s="9">
        <v>86</v>
      </c>
      <c r="J590" s="9">
        <v>1016</v>
      </c>
      <c r="K590" s="9">
        <v>13468</v>
      </c>
      <c r="L590" s="9">
        <v>5</v>
      </c>
      <c r="M590" s="9">
        <v>1805.6010000000001</v>
      </c>
      <c r="N590" s="4"/>
      <c r="O590" s="4"/>
      <c r="P590" s="4"/>
      <c r="Q590" s="4"/>
      <c r="R590" s="4"/>
    </row>
    <row r="591" spans="1:18" ht="14.4">
      <c r="A591" s="9" t="s">
        <v>1536</v>
      </c>
      <c r="B591" s="9" t="s">
        <v>1041</v>
      </c>
      <c r="C591" s="9" t="s">
        <v>19</v>
      </c>
      <c r="D591" s="9" t="s">
        <v>32</v>
      </c>
      <c r="E591" s="10" t="s">
        <v>868</v>
      </c>
      <c r="F591" s="9" t="s">
        <v>27</v>
      </c>
      <c r="G591" s="9" t="s">
        <v>23</v>
      </c>
      <c r="H591" s="9">
        <v>57917</v>
      </c>
      <c r="I591" s="9">
        <v>212</v>
      </c>
      <c r="J591" s="9">
        <v>3650</v>
      </c>
      <c r="K591" s="9">
        <v>55128</v>
      </c>
      <c r="L591" s="9">
        <v>5</v>
      </c>
      <c r="M591" s="9">
        <v>1669.729</v>
      </c>
      <c r="N591" s="4"/>
      <c r="O591" s="4"/>
      <c r="P591" s="4"/>
      <c r="Q591" s="4"/>
      <c r="R591" s="4"/>
    </row>
    <row r="592" spans="1:18" ht="14.4">
      <c r="A592" s="9" t="s">
        <v>1537</v>
      </c>
      <c r="B592" s="9" t="s">
        <v>1041</v>
      </c>
      <c r="C592" s="9" t="s">
        <v>13</v>
      </c>
      <c r="D592" s="9" t="s">
        <v>25</v>
      </c>
      <c r="E592" s="10" t="s">
        <v>868</v>
      </c>
      <c r="F592" s="9" t="s">
        <v>16</v>
      </c>
      <c r="G592" s="9" t="s">
        <v>23</v>
      </c>
      <c r="H592" s="9">
        <v>141157</v>
      </c>
      <c r="I592" s="9">
        <v>420</v>
      </c>
      <c r="J592" s="9">
        <v>8280</v>
      </c>
      <c r="K592" s="9">
        <v>107935</v>
      </c>
      <c r="L592" s="9">
        <v>4</v>
      </c>
      <c r="M592" s="9">
        <v>1631.7829999999999</v>
      </c>
      <c r="N592" s="4"/>
      <c r="O592" s="4"/>
      <c r="P592" s="4"/>
      <c r="Q592" s="4"/>
      <c r="R592" s="4"/>
    </row>
    <row r="593" spans="1:18" ht="14.4">
      <c r="A593" s="9" t="s">
        <v>1538</v>
      </c>
      <c r="B593" s="9" t="s">
        <v>1041</v>
      </c>
      <c r="C593" s="9" t="s">
        <v>29</v>
      </c>
      <c r="D593" s="9" t="s">
        <v>32</v>
      </c>
      <c r="E593" s="10" t="s">
        <v>847</v>
      </c>
      <c r="F593" s="9" t="s">
        <v>46</v>
      </c>
      <c r="G593" s="9" t="s">
        <v>23</v>
      </c>
      <c r="H593" s="9">
        <v>247106</v>
      </c>
      <c r="I593" s="9">
        <v>750</v>
      </c>
      <c r="J593" s="9">
        <v>159618</v>
      </c>
      <c r="K593" s="9">
        <v>233150</v>
      </c>
      <c r="L593" s="9">
        <v>32</v>
      </c>
      <c r="M593" s="9">
        <v>7629.9440000000004</v>
      </c>
      <c r="N593" s="4"/>
      <c r="O593" s="4"/>
      <c r="P593" s="4"/>
      <c r="Q593" s="4"/>
      <c r="R593" s="4"/>
    </row>
    <row r="594" spans="1:18" ht="14.4">
      <c r="A594" s="9" t="s">
        <v>1539</v>
      </c>
      <c r="B594" s="9" t="s">
        <v>1041</v>
      </c>
      <c r="C594" s="9" t="s">
        <v>13</v>
      </c>
      <c r="D594" s="9" t="s">
        <v>32</v>
      </c>
      <c r="E594" s="10" t="s">
        <v>847</v>
      </c>
      <c r="F594" s="9" t="s">
        <v>16</v>
      </c>
      <c r="G594" s="9" t="s">
        <v>23</v>
      </c>
      <c r="H594" s="9">
        <v>357707</v>
      </c>
      <c r="I594" s="9">
        <v>951</v>
      </c>
      <c r="J594" s="9">
        <v>203987</v>
      </c>
      <c r="K594" s="9">
        <v>338107</v>
      </c>
      <c r="L594" s="9">
        <v>74</v>
      </c>
      <c r="M594" s="9">
        <v>6749.2020000000002</v>
      </c>
      <c r="N594" s="4"/>
      <c r="O594" s="4"/>
      <c r="P594" s="4"/>
      <c r="Q594" s="4"/>
      <c r="R594" s="4"/>
    </row>
    <row r="595" spans="1:18" ht="14.4">
      <c r="A595" s="9" t="s">
        <v>1540</v>
      </c>
      <c r="B595" s="9" t="s">
        <v>1041</v>
      </c>
      <c r="C595" s="9" t="s">
        <v>38</v>
      </c>
      <c r="D595" s="9" t="s">
        <v>32</v>
      </c>
      <c r="E595" s="10" t="s">
        <v>847</v>
      </c>
      <c r="F595" s="9" t="s">
        <v>123</v>
      </c>
      <c r="G595" s="9" t="s">
        <v>17</v>
      </c>
      <c r="H595" s="9">
        <v>48707</v>
      </c>
      <c r="I595" s="9">
        <v>185</v>
      </c>
      <c r="J595" s="9">
        <v>25182</v>
      </c>
      <c r="K595" s="9">
        <v>44696</v>
      </c>
      <c r="L595" s="9">
        <v>13</v>
      </c>
      <c r="M595" s="9">
        <v>5600.3559999999998</v>
      </c>
      <c r="N595" s="4"/>
      <c r="O595" s="4"/>
      <c r="P595" s="4"/>
      <c r="Q595" s="4"/>
      <c r="R595" s="4"/>
    </row>
    <row r="596" spans="1:18" ht="14.4">
      <c r="A596" s="9" t="s">
        <v>1541</v>
      </c>
      <c r="B596" s="9" t="s">
        <v>1043</v>
      </c>
      <c r="C596" s="9" t="s">
        <v>13</v>
      </c>
      <c r="D596" s="9" t="s">
        <v>150</v>
      </c>
      <c r="E596" s="10" t="s">
        <v>847</v>
      </c>
      <c r="F596" s="9" t="s">
        <v>42</v>
      </c>
      <c r="G596" s="9" t="s">
        <v>23</v>
      </c>
      <c r="H596" s="9">
        <v>16372</v>
      </c>
      <c r="I596" s="9">
        <v>90</v>
      </c>
      <c r="J596" s="9">
        <v>4731</v>
      </c>
      <c r="K596" s="9">
        <v>15332</v>
      </c>
      <c r="L596" s="9">
        <v>9</v>
      </c>
      <c r="M596" s="9">
        <v>1704.511</v>
      </c>
      <c r="N596" s="4"/>
      <c r="O596" s="4"/>
      <c r="P596" s="4"/>
      <c r="Q596" s="4"/>
      <c r="R596" s="4"/>
    </row>
    <row r="597" spans="1:18" ht="14.4">
      <c r="A597" s="9" t="s">
        <v>1542</v>
      </c>
      <c r="B597" s="9" t="s">
        <v>1041</v>
      </c>
      <c r="C597" s="9" t="s">
        <v>13</v>
      </c>
      <c r="D597" s="9" t="s">
        <v>50</v>
      </c>
      <c r="E597" s="10" t="s">
        <v>847</v>
      </c>
      <c r="F597" s="9" t="s">
        <v>16</v>
      </c>
      <c r="G597" s="9" t="s">
        <v>23</v>
      </c>
      <c r="H597" s="9">
        <v>14799</v>
      </c>
      <c r="I597" s="9">
        <v>59</v>
      </c>
      <c r="J597" s="9">
        <v>1403</v>
      </c>
      <c r="K597" s="9">
        <v>13410</v>
      </c>
      <c r="L597" s="9">
        <v>9</v>
      </c>
      <c r="M597" s="9">
        <v>1693.76</v>
      </c>
      <c r="N597" s="4"/>
      <c r="O597" s="4"/>
      <c r="P597" s="4"/>
      <c r="Q597" s="4"/>
      <c r="R597" s="4"/>
    </row>
    <row r="598" spans="1:18" ht="14.4">
      <c r="A598" s="9" t="s">
        <v>1543</v>
      </c>
      <c r="B598" s="9" t="s">
        <v>1043</v>
      </c>
      <c r="C598" s="9" t="s">
        <v>38</v>
      </c>
      <c r="D598" s="9" t="s">
        <v>41</v>
      </c>
      <c r="E598" s="10" t="s">
        <v>847</v>
      </c>
      <c r="F598" s="9" t="s">
        <v>16</v>
      </c>
      <c r="G598" s="9" t="s">
        <v>23</v>
      </c>
      <c r="H598" s="9">
        <v>97346</v>
      </c>
      <c r="I598" s="9">
        <v>790</v>
      </c>
      <c r="J598" s="9">
        <v>44118</v>
      </c>
      <c r="K598" s="9">
        <v>91080</v>
      </c>
      <c r="L598" s="9">
        <v>19</v>
      </c>
      <c r="M598" s="9">
        <v>1657.5650000000001</v>
      </c>
      <c r="N598" s="4"/>
      <c r="O598" s="4"/>
      <c r="P598" s="4"/>
      <c r="Q598" s="4"/>
      <c r="R598" s="4"/>
    </row>
    <row r="599" spans="1:18" ht="14.4">
      <c r="A599" s="9" t="s">
        <v>1544</v>
      </c>
      <c r="B599" s="9" t="s">
        <v>1043</v>
      </c>
      <c r="C599" s="9" t="s">
        <v>19</v>
      </c>
      <c r="D599" s="9" t="s">
        <v>73</v>
      </c>
      <c r="E599" s="10" t="s">
        <v>876</v>
      </c>
      <c r="F599" s="9" t="s">
        <v>54</v>
      </c>
      <c r="G599" s="9" t="s">
        <v>23</v>
      </c>
      <c r="H599" s="9">
        <v>44361</v>
      </c>
      <c r="I599" s="9">
        <v>166</v>
      </c>
      <c r="J599" s="9">
        <v>36040</v>
      </c>
      <c r="K599" s="9">
        <v>40684</v>
      </c>
      <c r="L599" s="9">
        <v>17</v>
      </c>
      <c r="M599" s="9">
        <v>5048.8530000000001</v>
      </c>
      <c r="N599" s="4"/>
      <c r="O599" s="4"/>
      <c r="P599" s="4"/>
      <c r="Q599" s="4"/>
      <c r="R599" s="4"/>
    </row>
    <row r="600" spans="1:18" ht="14.4">
      <c r="A600" s="9" t="s">
        <v>877</v>
      </c>
      <c r="B600" s="9" t="s">
        <v>1041</v>
      </c>
      <c r="C600" s="9" t="s">
        <v>38</v>
      </c>
      <c r="D600" s="9" t="s">
        <v>35</v>
      </c>
      <c r="E600" s="10" t="s">
        <v>876</v>
      </c>
      <c r="F600" s="9" t="s">
        <v>16</v>
      </c>
      <c r="G600" s="9" t="s">
        <v>23</v>
      </c>
      <c r="H600" s="9">
        <v>12280</v>
      </c>
      <c r="I600" s="9">
        <v>40</v>
      </c>
      <c r="J600" s="9">
        <v>9613</v>
      </c>
      <c r="K600" s="9">
        <v>11247</v>
      </c>
      <c r="L600" s="9">
        <v>4</v>
      </c>
      <c r="M600" s="9">
        <v>1765.3989999999999</v>
      </c>
      <c r="N600" s="4"/>
      <c r="O600" s="4"/>
      <c r="P600" s="4"/>
      <c r="Q600" s="4"/>
      <c r="R600" s="4"/>
    </row>
    <row r="601" spans="1:18" ht="14.4">
      <c r="A601" s="9" t="s">
        <v>1545</v>
      </c>
      <c r="B601" s="9" t="s">
        <v>1041</v>
      </c>
      <c r="C601" s="9" t="s">
        <v>13</v>
      </c>
      <c r="D601" s="9" t="s">
        <v>14</v>
      </c>
      <c r="E601" s="10" t="s">
        <v>876</v>
      </c>
      <c r="F601" s="9" t="s">
        <v>42</v>
      </c>
      <c r="G601" s="9" t="s">
        <v>47</v>
      </c>
      <c r="H601" s="9">
        <v>22934</v>
      </c>
      <c r="I601" s="9">
        <v>81</v>
      </c>
      <c r="J601" s="9">
        <v>18536</v>
      </c>
      <c r="K601" s="9">
        <v>21019</v>
      </c>
      <c r="L601" s="9">
        <v>5</v>
      </c>
      <c r="M601" s="9">
        <v>1711.106</v>
      </c>
      <c r="N601" s="4"/>
      <c r="O601" s="4"/>
      <c r="P601" s="4"/>
      <c r="Q601" s="4"/>
      <c r="R601" s="4"/>
    </row>
    <row r="602" spans="1:18" ht="14.4">
      <c r="A602" s="9" t="s">
        <v>1546</v>
      </c>
      <c r="B602" s="9" t="s">
        <v>1043</v>
      </c>
      <c r="C602" s="9" t="s">
        <v>38</v>
      </c>
      <c r="D602" s="9" t="s">
        <v>32</v>
      </c>
      <c r="E602" s="10" t="s">
        <v>880</v>
      </c>
      <c r="F602" s="9" t="s">
        <v>16</v>
      </c>
      <c r="G602" s="9" t="s">
        <v>23</v>
      </c>
      <c r="H602" s="9">
        <v>17317</v>
      </c>
      <c r="I602" s="9">
        <v>68</v>
      </c>
      <c r="J602" s="9">
        <v>8055</v>
      </c>
      <c r="K602" s="9">
        <v>12724</v>
      </c>
      <c r="L602" s="9">
        <v>12</v>
      </c>
      <c r="M602" s="9">
        <v>5668.857</v>
      </c>
      <c r="N602" s="4"/>
      <c r="O602" s="4"/>
      <c r="P602" s="4"/>
      <c r="Q602" s="4"/>
      <c r="R602" s="4"/>
    </row>
    <row r="603" spans="1:18" ht="14.4">
      <c r="A603" s="9" t="s">
        <v>1547</v>
      </c>
      <c r="B603" s="9" t="s">
        <v>1041</v>
      </c>
      <c r="C603" s="9" t="s">
        <v>19</v>
      </c>
      <c r="D603" s="9" t="s">
        <v>73</v>
      </c>
      <c r="E603" s="10" t="s">
        <v>882</v>
      </c>
      <c r="F603" s="9" t="s">
        <v>42</v>
      </c>
      <c r="G603" s="9" t="s">
        <v>23</v>
      </c>
      <c r="H603" s="9">
        <v>11343</v>
      </c>
      <c r="I603" s="9">
        <v>69</v>
      </c>
      <c r="J603" s="9">
        <v>5900</v>
      </c>
      <c r="K603" s="9">
        <v>10175</v>
      </c>
      <c r="L603" s="9">
        <v>3</v>
      </c>
      <c r="M603" s="9">
        <v>2178.154</v>
      </c>
      <c r="N603" s="4"/>
      <c r="O603" s="4"/>
      <c r="P603" s="4"/>
      <c r="Q603" s="4"/>
      <c r="R603" s="4"/>
    </row>
    <row r="604" spans="1:18" ht="14.4">
      <c r="A604" s="9" t="s">
        <v>1548</v>
      </c>
      <c r="B604" s="9" t="s">
        <v>1041</v>
      </c>
      <c r="C604" s="9" t="s">
        <v>38</v>
      </c>
      <c r="D604" s="9" t="s">
        <v>352</v>
      </c>
      <c r="E604" s="10" t="s">
        <v>882</v>
      </c>
      <c r="F604" s="9" t="s">
        <v>16</v>
      </c>
      <c r="G604" s="9" t="s">
        <v>17</v>
      </c>
      <c r="H604" s="9">
        <v>11043</v>
      </c>
      <c r="I604" s="9">
        <v>125</v>
      </c>
      <c r="J604" s="9">
        <v>4547</v>
      </c>
      <c r="K604" s="9">
        <v>9666</v>
      </c>
      <c r="L604" s="9">
        <v>13</v>
      </c>
      <c r="M604" s="9">
        <v>1858.1320000000001</v>
      </c>
      <c r="N604" s="4"/>
      <c r="O604" s="4"/>
      <c r="P604" s="4"/>
      <c r="Q604" s="4"/>
      <c r="R604" s="4"/>
    </row>
    <row r="605" spans="1:18" ht="14.4">
      <c r="A605" s="9" t="s">
        <v>1549</v>
      </c>
      <c r="B605" s="9" t="s">
        <v>1043</v>
      </c>
      <c r="C605" s="9" t="s">
        <v>29</v>
      </c>
      <c r="D605" s="9" t="s">
        <v>14</v>
      </c>
      <c r="E605" s="10" t="s">
        <v>882</v>
      </c>
      <c r="F605" s="9" t="s">
        <v>46</v>
      </c>
      <c r="G605" s="9" t="s">
        <v>23</v>
      </c>
      <c r="H605" s="9">
        <v>21737</v>
      </c>
      <c r="I605" s="9">
        <v>80</v>
      </c>
      <c r="J605" s="9">
        <v>11206</v>
      </c>
      <c r="K605" s="9">
        <v>19459</v>
      </c>
      <c r="L605" s="9">
        <v>4</v>
      </c>
      <c r="M605" s="9">
        <v>1521.577</v>
      </c>
      <c r="N605" s="4"/>
      <c r="O605" s="4"/>
      <c r="P605" s="4"/>
      <c r="Q605" s="4"/>
      <c r="R605" s="4"/>
    </row>
    <row r="606" spans="1:18" ht="14.4">
      <c r="A606" s="9" t="s">
        <v>885</v>
      </c>
      <c r="B606" s="9" t="s">
        <v>1041</v>
      </c>
      <c r="C606" s="9" t="s">
        <v>13</v>
      </c>
      <c r="D606" s="9" t="s">
        <v>73</v>
      </c>
      <c r="E606" s="10" t="s">
        <v>886</v>
      </c>
      <c r="F606" s="9" t="s">
        <v>22</v>
      </c>
      <c r="G606" s="9" t="s">
        <v>23</v>
      </c>
      <c r="H606" s="9">
        <v>9362</v>
      </c>
      <c r="I606" s="9">
        <v>39</v>
      </c>
      <c r="J606" s="9">
        <v>5202</v>
      </c>
      <c r="K606" s="9">
        <v>8928</v>
      </c>
      <c r="L606" s="9">
        <v>6</v>
      </c>
      <c r="M606" s="9">
        <v>7312.4930000000004</v>
      </c>
      <c r="N606" s="4"/>
      <c r="O606" s="4"/>
      <c r="P606" s="4"/>
      <c r="Q606" s="4"/>
      <c r="R606" s="4"/>
    </row>
    <row r="607" spans="1:18" ht="14.4">
      <c r="A607" s="9" t="s">
        <v>1550</v>
      </c>
      <c r="B607" s="9" t="s">
        <v>1041</v>
      </c>
      <c r="C607" s="9" t="s">
        <v>29</v>
      </c>
      <c r="D607" s="9" t="s">
        <v>179</v>
      </c>
      <c r="E607" s="10" t="s">
        <v>886</v>
      </c>
      <c r="F607" s="9" t="s">
        <v>123</v>
      </c>
      <c r="G607" s="9" t="s">
        <v>47</v>
      </c>
      <c r="H607" s="9">
        <v>16628</v>
      </c>
      <c r="I607" s="9">
        <v>70</v>
      </c>
      <c r="J607" s="9">
        <v>7974</v>
      </c>
      <c r="K607" s="9">
        <v>15969</v>
      </c>
      <c r="L607" s="9">
        <v>13</v>
      </c>
      <c r="M607" s="9">
        <v>1665.9659999999999</v>
      </c>
      <c r="N607" s="4"/>
      <c r="O607" s="4"/>
      <c r="P607" s="4"/>
      <c r="Q607" s="4"/>
      <c r="R607" s="4"/>
    </row>
    <row r="608" spans="1:18" ht="14.4">
      <c r="A608" s="9" t="s">
        <v>1551</v>
      </c>
      <c r="B608" s="9" t="s">
        <v>1041</v>
      </c>
      <c r="C608" s="9" t="s">
        <v>29</v>
      </c>
      <c r="D608" s="9" t="s">
        <v>61</v>
      </c>
      <c r="E608" s="10" t="s">
        <v>889</v>
      </c>
      <c r="F608" s="9" t="s">
        <v>16</v>
      </c>
      <c r="G608" s="9" t="s">
        <v>47</v>
      </c>
      <c r="H608" s="9">
        <v>24875</v>
      </c>
      <c r="I608" s="9">
        <v>67</v>
      </c>
      <c r="J608" s="9">
        <v>14213</v>
      </c>
      <c r="K608" s="9">
        <v>23455</v>
      </c>
      <c r="L608" s="9">
        <v>8</v>
      </c>
      <c r="M608" s="9">
        <v>4652.2420000000002</v>
      </c>
      <c r="N608" s="4"/>
      <c r="O608" s="4"/>
      <c r="P608" s="4"/>
      <c r="Q608" s="4"/>
      <c r="R608" s="4"/>
    </row>
    <row r="609" spans="1:18" ht="14.4">
      <c r="A609" s="9" t="s">
        <v>1552</v>
      </c>
      <c r="B609" s="9" t="s">
        <v>1043</v>
      </c>
      <c r="C609" s="9" t="s">
        <v>29</v>
      </c>
      <c r="D609" s="9" t="s">
        <v>30</v>
      </c>
      <c r="E609" s="10" t="s">
        <v>889</v>
      </c>
      <c r="F609" s="9" t="s">
        <v>27</v>
      </c>
      <c r="G609" s="9" t="s">
        <v>23</v>
      </c>
      <c r="H609" s="9">
        <v>10707</v>
      </c>
      <c r="I609" s="9">
        <v>57</v>
      </c>
      <c r="J609" s="9">
        <v>6300</v>
      </c>
      <c r="K609" s="9">
        <v>10089</v>
      </c>
      <c r="L609" s="9">
        <v>3</v>
      </c>
      <c r="M609" s="9">
        <v>1603.8589999999999</v>
      </c>
      <c r="N609" s="4"/>
      <c r="O609" s="4"/>
      <c r="P609" s="4"/>
      <c r="Q609" s="4"/>
      <c r="R609" s="4"/>
    </row>
    <row r="610" spans="1:18" ht="14.4">
      <c r="A610" s="9" t="s">
        <v>1553</v>
      </c>
      <c r="B610" s="9" t="s">
        <v>1043</v>
      </c>
      <c r="C610" s="9" t="s">
        <v>38</v>
      </c>
      <c r="D610" s="9" t="s">
        <v>35</v>
      </c>
      <c r="E610" s="10" t="s">
        <v>892</v>
      </c>
      <c r="F610" s="9" t="s">
        <v>163</v>
      </c>
      <c r="G610" s="9" t="s">
        <v>23</v>
      </c>
      <c r="H610" s="9">
        <v>10386</v>
      </c>
      <c r="I610" s="9">
        <v>65</v>
      </c>
      <c r="J610" s="9">
        <v>5876</v>
      </c>
      <c r="K610" s="9">
        <v>10048</v>
      </c>
      <c r="L610" s="9">
        <v>15</v>
      </c>
      <c r="M610" s="9">
        <v>4439.8379999999997</v>
      </c>
      <c r="N610" s="4"/>
      <c r="O610" s="4"/>
      <c r="P610" s="4"/>
      <c r="Q610" s="4"/>
      <c r="R610" s="4"/>
    </row>
    <row r="611" spans="1:18" ht="14.4">
      <c r="A611" s="9" t="s">
        <v>1554</v>
      </c>
      <c r="B611" s="9" t="s">
        <v>1043</v>
      </c>
      <c r="C611" s="9" t="s">
        <v>29</v>
      </c>
      <c r="D611" s="9" t="s">
        <v>73</v>
      </c>
      <c r="E611" s="10" t="s">
        <v>894</v>
      </c>
      <c r="F611" s="9" t="s">
        <v>22</v>
      </c>
      <c r="G611" s="9" t="s">
        <v>23</v>
      </c>
      <c r="H611" s="9">
        <v>16137</v>
      </c>
      <c r="I611" s="9">
        <v>40</v>
      </c>
      <c r="J611" s="9">
        <v>7938</v>
      </c>
      <c r="K611" s="9">
        <v>14030</v>
      </c>
      <c r="L611" s="9">
        <v>4</v>
      </c>
      <c r="M611" s="9">
        <v>1835.049</v>
      </c>
      <c r="N611" s="4"/>
      <c r="O611" s="4"/>
      <c r="P611" s="4"/>
      <c r="Q611" s="4"/>
      <c r="R611" s="4"/>
    </row>
    <row r="612" spans="1:18" ht="14.4">
      <c r="A612" s="9" t="s">
        <v>1555</v>
      </c>
      <c r="B612" s="9" t="s">
        <v>1060</v>
      </c>
      <c r="C612" s="9" t="s">
        <v>13</v>
      </c>
      <c r="D612" s="9" t="s">
        <v>73</v>
      </c>
      <c r="E612" s="10" t="s">
        <v>896</v>
      </c>
      <c r="F612" s="9" t="s">
        <v>16</v>
      </c>
      <c r="G612" s="9" t="s">
        <v>23</v>
      </c>
      <c r="H612" s="9">
        <v>39373</v>
      </c>
      <c r="I612" s="9">
        <v>99</v>
      </c>
      <c r="J612" s="9">
        <v>23152</v>
      </c>
      <c r="K612" s="9">
        <v>35857</v>
      </c>
      <c r="L612" s="9">
        <v>17</v>
      </c>
      <c r="M612" s="9">
        <v>6342.8860000000004</v>
      </c>
      <c r="N612" s="4"/>
      <c r="O612" s="4"/>
      <c r="P612" s="4"/>
      <c r="Q612" s="4"/>
      <c r="R612" s="4"/>
    </row>
    <row r="613" spans="1:18" ht="14.4">
      <c r="A613" s="9" t="s">
        <v>1556</v>
      </c>
      <c r="B613" s="9" t="s">
        <v>1043</v>
      </c>
      <c r="C613" s="9" t="s">
        <v>13</v>
      </c>
      <c r="D613" s="9" t="s">
        <v>32</v>
      </c>
      <c r="E613" s="10" t="s">
        <v>896</v>
      </c>
      <c r="F613" s="9" t="s">
        <v>46</v>
      </c>
      <c r="G613" s="9" t="s">
        <v>23</v>
      </c>
      <c r="H613" s="9">
        <v>47016</v>
      </c>
      <c r="I613" s="9">
        <v>199</v>
      </c>
      <c r="J613" s="9">
        <v>12210</v>
      </c>
      <c r="K613" s="9">
        <v>38039</v>
      </c>
      <c r="L613" s="9">
        <v>13</v>
      </c>
      <c r="M613" s="9">
        <v>5974.875</v>
      </c>
      <c r="N613" s="4"/>
      <c r="O613" s="4"/>
      <c r="P613" s="4"/>
      <c r="Q613" s="4"/>
      <c r="R613" s="4"/>
    </row>
    <row r="614" spans="1:18" ht="14.4">
      <c r="A614" s="9" t="s">
        <v>1557</v>
      </c>
      <c r="B614" s="9" t="s">
        <v>1043</v>
      </c>
      <c r="C614" s="9" t="s">
        <v>29</v>
      </c>
      <c r="D614" s="9" t="s">
        <v>32</v>
      </c>
      <c r="E614" s="10" t="s">
        <v>896</v>
      </c>
      <c r="F614" s="9" t="s">
        <v>16</v>
      </c>
      <c r="G614" s="9" t="s">
        <v>23</v>
      </c>
      <c r="H614" s="9">
        <v>25539</v>
      </c>
      <c r="I614" s="9">
        <v>78</v>
      </c>
      <c r="J614" s="9">
        <v>12130</v>
      </c>
      <c r="K614" s="9">
        <v>24129</v>
      </c>
      <c r="L614" s="9">
        <v>15</v>
      </c>
      <c r="M614" s="9">
        <v>4804.4930000000004</v>
      </c>
      <c r="N614" s="4"/>
      <c r="O614" s="4"/>
      <c r="P614" s="4"/>
      <c r="Q614" s="4"/>
      <c r="R614" s="4"/>
    </row>
    <row r="615" spans="1:18" ht="14.4">
      <c r="A615" s="9" t="s">
        <v>1558</v>
      </c>
      <c r="B615" s="9" t="s">
        <v>1041</v>
      </c>
      <c r="C615" s="9" t="s">
        <v>19</v>
      </c>
      <c r="D615" s="9" t="s">
        <v>73</v>
      </c>
      <c r="E615" s="10" t="s">
        <v>896</v>
      </c>
      <c r="F615" s="9" t="s">
        <v>16</v>
      </c>
      <c r="G615" s="9" t="s">
        <v>23</v>
      </c>
      <c r="H615" s="9">
        <v>186404</v>
      </c>
      <c r="I615" s="9">
        <v>940</v>
      </c>
      <c r="J615" s="9">
        <v>30885</v>
      </c>
      <c r="K615" s="9">
        <v>151358</v>
      </c>
      <c r="L615" s="9">
        <v>3</v>
      </c>
      <c r="M615" s="9">
        <v>4702.0280000000002</v>
      </c>
      <c r="N615" s="4"/>
      <c r="O615" s="4"/>
      <c r="P615" s="4"/>
      <c r="Q615" s="4"/>
      <c r="R615" s="4"/>
    </row>
    <row r="616" spans="1:18" ht="14.4">
      <c r="A616" s="9" t="s">
        <v>1559</v>
      </c>
      <c r="B616" s="9" t="s">
        <v>1043</v>
      </c>
      <c r="C616" s="9" t="s">
        <v>13</v>
      </c>
      <c r="D616" s="9" t="s">
        <v>429</v>
      </c>
      <c r="E616" s="10" t="s">
        <v>896</v>
      </c>
      <c r="F616" s="9" t="s">
        <v>27</v>
      </c>
      <c r="G616" s="9" t="s">
        <v>23</v>
      </c>
      <c r="H616" s="9">
        <v>19549</v>
      </c>
      <c r="I616" s="9">
        <v>84</v>
      </c>
      <c r="J616" s="9">
        <v>6187</v>
      </c>
      <c r="K616" s="9">
        <v>17166</v>
      </c>
      <c r="L616" s="9">
        <v>2</v>
      </c>
      <c r="M616" s="9">
        <v>1844.9870000000001</v>
      </c>
      <c r="N616" s="4"/>
      <c r="O616" s="4"/>
      <c r="P616" s="4"/>
      <c r="Q616" s="4"/>
      <c r="R616" s="4"/>
    </row>
    <row r="617" spans="1:18" ht="14.4">
      <c r="A617" s="9" t="s">
        <v>1560</v>
      </c>
      <c r="B617" s="9" t="s">
        <v>1043</v>
      </c>
      <c r="C617" s="9" t="s">
        <v>38</v>
      </c>
      <c r="D617" s="9" t="s">
        <v>35</v>
      </c>
      <c r="E617" s="10" t="s">
        <v>902</v>
      </c>
      <c r="F617" s="9" t="s">
        <v>27</v>
      </c>
      <c r="G617" s="9" t="s">
        <v>23</v>
      </c>
      <c r="H617" s="9">
        <v>17561</v>
      </c>
      <c r="I617" s="9">
        <v>50</v>
      </c>
      <c r="J617" s="9">
        <v>2960</v>
      </c>
      <c r="K617" s="9">
        <v>9953</v>
      </c>
      <c r="L617" s="9">
        <v>10</v>
      </c>
      <c r="M617" s="9">
        <v>1519.904</v>
      </c>
      <c r="N617" s="4"/>
      <c r="O617" s="4"/>
      <c r="P617" s="4"/>
      <c r="Q617" s="4"/>
      <c r="R617" s="4"/>
    </row>
    <row r="618" spans="1:18" ht="14.4">
      <c r="A618" s="9" t="s">
        <v>1561</v>
      </c>
      <c r="B618" s="9" t="s">
        <v>1060</v>
      </c>
      <c r="C618" s="9" t="s">
        <v>38</v>
      </c>
      <c r="D618" s="9" t="s">
        <v>30</v>
      </c>
      <c r="E618" s="10" t="s">
        <v>904</v>
      </c>
      <c r="F618" s="9" t="s">
        <v>22</v>
      </c>
      <c r="G618" s="9" t="s">
        <v>23</v>
      </c>
      <c r="H618" s="9">
        <v>13608</v>
      </c>
      <c r="I618" s="9">
        <v>66</v>
      </c>
      <c r="J618" s="9">
        <v>2714</v>
      </c>
      <c r="K618" s="9">
        <v>9332</v>
      </c>
      <c r="L618" s="9">
        <v>1</v>
      </c>
      <c r="M618" s="9">
        <v>1762.663</v>
      </c>
      <c r="N618" s="4"/>
      <c r="O618" s="4"/>
      <c r="P618" s="4"/>
      <c r="Q618" s="4"/>
      <c r="R618" s="4"/>
    </row>
    <row r="619" spans="1:18" ht="14.4">
      <c r="A619" s="9" t="s">
        <v>1562</v>
      </c>
      <c r="B619" s="9" t="s">
        <v>1060</v>
      </c>
      <c r="C619" s="9" t="s">
        <v>19</v>
      </c>
      <c r="D619" s="9" t="s">
        <v>32</v>
      </c>
      <c r="E619" s="10" t="s">
        <v>906</v>
      </c>
      <c r="F619" s="9" t="s">
        <v>16</v>
      </c>
      <c r="G619" s="9" t="s">
        <v>23</v>
      </c>
      <c r="H619" s="12">
        <v>446774</v>
      </c>
      <c r="I619" s="9">
        <v>951</v>
      </c>
      <c r="J619" s="12">
        <v>196581</v>
      </c>
      <c r="K619" s="12">
        <v>379758</v>
      </c>
      <c r="L619" s="9">
        <v>33</v>
      </c>
      <c r="M619" s="9">
        <v>6956.6270000000004</v>
      </c>
      <c r="N619" s="4"/>
      <c r="O619" s="4"/>
      <c r="P619" s="4"/>
      <c r="Q619" s="4"/>
      <c r="R619" s="4"/>
    </row>
    <row r="620" spans="1:18" ht="14.4">
      <c r="A620" s="9" t="s">
        <v>907</v>
      </c>
      <c r="B620" s="9" t="s">
        <v>1041</v>
      </c>
      <c r="C620" s="9" t="s">
        <v>13</v>
      </c>
      <c r="D620" s="9" t="s">
        <v>14</v>
      </c>
      <c r="E620" s="10" t="s">
        <v>908</v>
      </c>
      <c r="F620" s="9" t="s">
        <v>123</v>
      </c>
      <c r="G620" s="9" t="s">
        <v>23</v>
      </c>
      <c r="H620" s="9">
        <v>11607</v>
      </c>
      <c r="I620" s="9">
        <v>184</v>
      </c>
      <c r="J620" s="9">
        <v>5218</v>
      </c>
      <c r="K620" s="9">
        <v>10763</v>
      </c>
      <c r="L620" s="9">
        <v>12</v>
      </c>
      <c r="M620" s="9">
        <v>6909.732</v>
      </c>
      <c r="N620" s="4"/>
      <c r="O620" s="4"/>
      <c r="P620" s="4"/>
      <c r="Q620" s="4"/>
      <c r="R620" s="4"/>
    </row>
    <row r="621" spans="1:18" ht="14.4">
      <c r="A621" s="9" t="s">
        <v>1563</v>
      </c>
      <c r="B621" s="9" t="s">
        <v>1060</v>
      </c>
      <c r="C621" s="9" t="s">
        <v>13</v>
      </c>
      <c r="D621" s="9" t="s">
        <v>73</v>
      </c>
      <c r="E621" s="10" t="s">
        <v>908</v>
      </c>
      <c r="F621" s="9" t="s">
        <v>123</v>
      </c>
      <c r="G621" s="9" t="s">
        <v>23</v>
      </c>
      <c r="H621" s="9">
        <v>72117</v>
      </c>
      <c r="I621" s="9">
        <v>187</v>
      </c>
      <c r="J621" s="9">
        <v>9807</v>
      </c>
      <c r="K621" s="9">
        <v>68568</v>
      </c>
      <c r="L621" s="9">
        <v>16</v>
      </c>
      <c r="M621" s="9">
        <v>1702.317</v>
      </c>
      <c r="N621" s="4"/>
      <c r="O621" s="4"/>
      <c r="P621" s="4"/>
      <c r="Q621" s="4"/>
      <c r="R621" s="4"/>
    </row>
    <row r="622" spans="1:18" ht="14.4">
      <c r="A622" s="9" t="s">
        <v>1564</v>
      </c>
      <c r="B622" s="9" t="s">
        <v>1041</v>
      </c>
      <c r="C622" s="9" t="s">
        <v>38</v>
      </c>
      <c r="D622" s="9" t="s">
        <v>120</v>
      </c>
      <c r="E622" s="10" t="s">
        <v>908</v>
      </c>
      <c r="F622" s="9" t="s">
        <v>16</v>
      </c>
      <c r="G622" s="9" t="s">
        <v>47</v>
      </c>
      <c r="H622" s="9">
        <v>38070</v>
      </c>
      <c r="I622" s="9">
        <v>146</v>
      </c>
      <c r="J622" s="9">
        <v>15253</v>
      </c>
      <c r="K622" s="9">
        <v>35453</v>
      </c>
      <c r="L622" s="9">
        <v>8</v>
      </c>
      <c r="M622" s="9">
        <v>1653.511</v>
      </c>
      <c r="N622" s="4"/>
      <c r="O622" s="4"/>
      <c r="P622" s="4"/>
      <c r="Q622" s="4"/>
      <c r="R622" s="4"/>
    </row>
    <row r="623" spans="1:18" ht="14.4">
      <c r="A623" s="9" t="s">
        <v>1565</v>
      </c>
      <c r="B623" s="9" t="s">
        <v>1060</v>
      </c>
      <c r="C623" s="9" t="s">
        <v>13</v>
      </c>
      <c r="D623" s="9" t="s">
        <v>73</v>
      </c>
      <c r="E623" s="10" t="s">
        <v>908</v>
      </c>
      <c r="F623" s="9" t="s">
        <v>27</v>
      </c>
      <c r="G623" s="9" t="s">
        <v>23</v>
      </c>
      <c r="H623" s="9">
        <v>32400</v>
      </c>
      <c r="I623" s="9">
        <v>87</v>
      </c>
      <c r="J623" s="9">
        <v>5152</v>
      </c>
      <c r="K623" s="9">
        <v>30383</v>
      </c>
      <c r="L623" s="9">
        <v>9</v>
      </c>
      <c r="M623" s="9">
        <v>1522.3530000000001</v>
      </c>
      <c r="N623" s="4"/>
      <c r="O623" s="4"/>
      <c r="P623" s="4"/>
      <c r="Q623" s="4"/>
      <c r="R623" s="4"/>
    </row>
    <row r="624" spans="1:18" ht="14.4">
      <c r="A624" s="9" t="s">
        <v>912</v>
      </c>
      <c r="B624" s="9" t="s">
        <v>1043</v>
      </c>
      <c r="C624" s="9" t="s">
        <v>38</v>
      </c>
      <c r="D624" s="9" t="s">
        <v>32</v>
      </c>
      <c r="E624" s="10" t="s">
        <v>913</v>
      </c>
      <c r="F624" s="9" t="s">
        <v>52</v>
      </c>
      <c r="G624" s="9" t="s">
        <v>23</v>
      </c>
      <c r="H624" s="9">
        <v>9867</v>
      </c>
      <c r="I624" s="9">
        <v>30</v>
      </c>
      <c r="J624" s="9">
        <v>6867</v>
      </c>
      <c r="K624" s="9">
        <v>9347</v>
      </c>
      <c r="L624" s="9">
        <v>12</v>
      </c>
      <c r="M624" s="9">
        <v>6839.5690000000004</v>
      </c>
      <c r="N624" s="4"/>
      <c r="O624" s="4"/>
      <c r="P624" s="4"/>
      <c r="Q624" s="4"/>
      <c r="R624" s="4"/>
    </row>
    <row r="625" spans="1:18" ht="14.4">
      <c r="A625" s="9" t="s">
        <v>914</v>
      </c>
      <c r="B625" s="9" t="s">
        <v>1041</v>
      </c>
      <c r="C625" s="9" t="s">
        <v>29</v>
      </c>
      <c r="D625" s="9" t="s">
        <v>14</v>
      </c>
      <c r="E625" s="10" t="s">
        <v>915</v>
      </c>
      <c r="F625" s="9" t="s">
        <v>42</v>
      </c>
      <c r="G625" s="9" t="s">
        <v>23</v>
      </c>
      <c r="H625" s="9">
        <v>1109184</v>
      </c>
      <c r="I625" s="9">
        <v>3142</v>
      </c>
      <c r="J625" s="9">
        <v>83035</v>
      </c>
      <c r="K625" s="9">
        <v>782482</v>
      </c>
      <c r="L625" s="9">
        <v>25</v>
      </c>
      <c r="M625" s="9">
        <v>7490.8609999999999</v>
      </c>
      <c r="N625" s="4"/>
      <c r="O625" s="4"/>
      <c r="P625" s="4"/>
      <c r="Q625" s="4"/>
      <c r="R625" s="4"/>
    </row>
    <row r="626" spans="1:18" ht="14.4">
      <c r="A626" s="9" t="s">
        <v>1566</v>
      </c>
      <c r="B626" s="9" t="s">
        <v>1043</v>
      </c>
      <c r="C626" s="9" t="s">
        <v>38</v>
      </c>
      <c r="D626" s="9" t="s">
        <v>25</v>
      </c>
      <c r="E626" s="10" t="s">
        <v>915</v>
      </c>
      <c r="F626" s="9" t="s">
        <v>22</v>
      </c>
      <c r="G626" s="9" t="s">
        <v>23</v>
      </c>
      <c r="H626" s="9">
        <v>686858</v>
      </c>
      <c r="I626" s="9">
        <v>2085</v>
      </c>
      <c r="J626" s="9">
        <v>81956</v>
      </c>
      <c r="K626" s="9">
        <v>624118</v>
      </c>
      <c r="L626" s="9">
        <v>19</v>
      </c>
      <c r="M626" s="9">
        <v>7467.0810000000001</v>
      </c>
      <c r="N626" s="4"/>
      <c r="O626" s="4"/>
      <c r="P626" s="4"/>
      <c r="Q626" s="4"/>
      <c r="R626" s="4"/>
    </row>
    <row r="627" spans="1:18" ht="14.4">
      <c r="A627" s="9" t="s">
        <v>917</v>
      </c>
      <c r="B627" s="9" t="s">
        <v>1060</v>
      </c>
      <c r="C627" s="9" t="s">
        <v>19</v>
      </c>
      <c r="D627" s="9" t="s">
        <v>32</v>
      </c>
      <c r="E627" s="10" t="s">
        <v>915</v>
      </c>
      <c r="F627" s="9" t="s">
        <v>27</v>
      </c>
      <c r="G627" s="9" t="s">
        <v>23</v>
      </c>
      <c r="H627" s="9">
        <v>40929</v>
      </c>
      <c r="I627" s="9">
        <v>142</v>
      </c>
      <c r="J627" s="9">
        <v>9249</v>
      </c>
      <c r="K627" s="9">
        <v>31564</v>
      </c>
      <c r="L627" s="9">
        <v>8</v>
      </c>
      <c r="M627" s="9">
        <v>6764.5209999999997</v>
      </c>
      <c r="N627" s="4"/>
      <c r="O627" s="4"/>
      <c r="P627" s="4"/>
      <c r="Q627" s="4"/>
      <c r="R627" s="4"/>
    </row>
    <row r="628" spans="1:18" ht="14.4">
      <c r="A628" s="9" t="s">
        <v>918</v>
      </c>
      <c r="B628" s="9" t="s">
        <v>1043</v>
      </c>
      <c r="C628" s="9" t="s">
        <v>19</v>
      </c>
      <c r="D628" s="9" t="s">
        <v>35</v>
      </c>
      <c r="E628" s="10" t="s">
        <v>915</v>
      </c>
      <c r="F628" s="9" t="s">
        <v>16</v>
      </c>
      <c r="G628" s="9" t="s">
        <v>23</v>
      </c>
      <c r="H628" s="9">
        <v>39844</v>
      </c>
      <c r="I628" s="9">
        <v>99</v>
      </c>
      <c r="J628" s="9">
        <v>11077</v>
      </c>
      <c r="K628" s="9">
        <v>30190</v>
      </c>
      <c r="L628" s="9">
        <v>9</v>
      </c>
      <c r="M628" s="9">
        <v>6367.87</v>
      </c>
      <c r="N628" s="4"/>
      <c r="O628" s="4"/>
      <c r="P628" s="4"/>
      <c r="Q628" s="4"/>
      <c r="R628" s="4"/>
    </row>
    <row r="629" spans="1:18" ht="14.4">
      <c r="A629" s="9" t="s">
        <v>1567</v>
      </c>
      <c r="B629" s="9" t="s">
        <v>1043</v>
      </c>
      <c r="C629" s="9" t="s">
        <v>13</v>
      </c>
      <c r="D629" s="9" t="s">
        <v>61</v>
      </c>
      <c r="E629" s="10" t="s">
        <v>915</v>
      </c>
      <c r="F629" s="9" t="s">
        <v>16</v>
      </c>
      <c r="G629" s="9" t="s">
        <v>23</v>
      </c>
      <c r="H629" s="9">
        <v>210700</v>
      </c>
      <c r="I629" s="9">
        <v>704</v>
      </c>
      <c r="J629" s="9">
        <v>94625</v>
      </c>
      <c r="K629" s="9">
        <v>180681</v>
      </c>
      <c r="L629" s="9">
        <v>3</v>
      </c>
      <c r="M629" s="9">
        <v>6341.8789999999999</v>
      </c>
      <c r="N629" s="4"/>
      <c r="O629" s="4"/>
      <c r="P629" s="4"/>
      <c r="Q629" s="4"/>
      <c r="R629" s="4"/>
    </row>
    <row r="630" spans="1:18" ht="14.4">
      <c r="A630" s="9" t="s">
        <v>1568</v>
      </c>
      <c r="B630" s="9" t="s">
        <v>1043</v>
      </c>
      <c r="C630" s="9" t="s">
        <v>19</v>
      </c>
      <c r="D630" s="9" t="s">
        <v>137</v>
      </c>
      <c r="E630" s="10" t="s">
        <v>915</v>
      </c>
      <c r="F630" s="9" t="s">
        <v>22</v>
      </c>
      <c r="G630" s="9" t="s">
        <v>23</v>
      </c>
      <c r="H630" s="9">
        <v>42884</v>
      </c>
      <c r="I630" s="9">
        <v>104</v>
      </c>
      <c r="J630" s="9">
        <v>4345</v>
      </c>
      <c r="K630" s="9">
        <v>25153</v>
      </c>
      <c r="L630" s="9">
        <v>9</v>
      </c>
      <c r="M630" s="9">
        <v>6322.1530000000002</v>
      </c>
      <c r="N630" s="4"/>
      <c r="O630" s="4"/>
      <c r="P630" s="4"/>
      <c r="Q630" s="4"/>
      <c r="R630" s="4"/>
    </row>
    <row r="631" spans="1:18" ht="14.4">
      <c r="A631" s="9" t="s">
        <v>1569</v>
      </c>
      <c r="B631" s="9" t="s">
        <v>1041</v>
      </c>
      <c r="C631" s="9" t="s">
        <v>19</v>
      </c>
      <c r="D631" s="9" t="s">
        <v>73</v>
      </c>
      <c r="E631" s="10" t="s">
        <v>915</v>
      </c>
      <c r="F631" s="9" t="s">
        <v>130</v>
      </c>
      <c r="G631" s="9" t="s">
        <v>47</v>
      </c>
      <c r="H631" s="9">
        <v>96779</v>
      </c>
      <c r="I631" s="9">
        <v>299</v>
      </c>
      <c r="J631" s="9">
        <v>9831</v>
      </c>
      <c r="K631" s="9">
        <v>63640</v>
      </c>
      <c r="L631" s="9">
        <v>12</v>
      </c>
      <c r="M631" s="9">
        <v>6317.5110000000004</v>
      </c>
      <c r="N631" s="4"/>
      <c r="O631" s="4"/>
      <c r="P631" s="4"/>
      <c r="Q631" s="4"/>
      <c r="R631" s="4"/>
    </row>
    <row r="632" spans="1:18" ht="14.4">
      <c r="A632" s="9" t="s">
        <v>922</v>
      </c>
      <c r="B632" s="9" t="s">
        <v>1041</v>
      </c>
      <c r="C632" s="9" t="s">
        <v>19</v>
      </c>
      <c r="D632" s="9" t="s">
        <v>32</v>
      </c>
      <c r="E632" s="10" t="s">
        <v>915</v>
      </c>
      <c r="F632" s="9" t="s">
        <v>16</v>
      </c>
      <c r="G632" s="9" t="s">
        <v>23</v>
      </c>
      <c r="H632" s="9">
        <v>182114</v>
      </c>
      <c r="I632" s="9">
        <v>500</v>
      </c>
      <c r="J632" s="9">
        <v>14477</v>
      </c>
      <c r="K632" s="9">
        <v>139167</v>
      </c>
      <c r="L632" s="9">
        <v>29</v>
      </c>
      <c r="M632" s="9">
        <v>6307.9009999999998</v>
      </c>
      <c r="N632" s="4"/>
      <c r="O632" s="4"/>
      <c r="P632" s="4"/>
      <c r="Q632" s="4"/>
      <c r="R632" s="4"/>
    </row>
    <row r="633" spans="1:18" ht="14.4">
      <c r="A633" s="9" t="s">
        <v>923</v>
      </c>
      <c r="B633" s="9" t="s">
        <v>1060</v>
      </c>
      <c r="C633" s="9" t="s">
        <v>13</v>
      </c>
      <c r="D633" s="9" t="s">
        <v>32</v>
      </c>
      <c r="E633" s="10" t="s">
        <v>915</v>
      </c>
      <c r="F633" s="9" t="s">
        <v>16</v>
      </c>
      <c r="G633" s="9" t="s">
        <v>23</v>
      </c>
      <c r="H633" s="9">
        <v>207823</v>
      </c>
      <c r="I633" s="9">
        <v>600</v>
      </c>
      <c r="J633" s="9">
        <v>33602</v>
      </c>
      <c r="K633" s="9">
        <v>167814</v>
      </c>
      <c r="L633" s="9">
        <v>13</v>
      </c>
      <c r="M633" s="9">
        <v>6048.9560000000001</v>
      </c>
      <c r="N633" s="4"/>
      <c r="O633" s="4"/>
      <c r="P633" s="4"/>
      <c r="Q633" s="4"/>
      <c r="R633" s="4"/>
    </row>
    <row r="634" spans="1:18" ht="14.4">
      <c r="A634" s="9" t="s">
        <v>1570</v>
      </c>
      <c r="B634" s="9" t="s">
        <v>1060</v>
      </c>
      <c r="C634" s="9" t="s">
        <v>13</v>
      </c>
      <c r="D634" s="9" t="s">
        <v>25</v>
      </c>
      <c r="E634" s="10" t="s">
        <v>915</v>
      </c>
      <c r="F634" s="9" t="s">
        <v>16</v>
      </c>
      <c r="G634" s="9" t="s">
        <v>23</v>
      </c>
      <c r="H634" s="9">
        <v>257862</v>
      </c>
      <c r="I634" s="9">
        <v>700</v>
      </c>
      <c r="J634" s="9">
        <v>105048</v>
      </c>
      <c r="K634" s="9">
        <v>238629</v>
      </c>
      <c r="L634" s="9">
        <v>21</v>
      </c>
      <c r="M634" s="9">
        <v>5899.4290000000001</v>
      </c>
      <c r="N634" s="4"/>
      <c r="O634" s="4"/>
      <c r="P634" s="4"/>
      <c r="Q634" s="4"/>
      <c r="R634" s="4"/>
    </row>
    <row r="635" spans="1:18" ht="14.4">
      <c r="A635" s="9" t="s">
        <v>925</v>
      </c>
      <c r="B635" s="9" t="s">
        <v>1041</v>
      </c>
      <c r="C635" s="9" t="s">
        <v>38</v>
      </c>
      <c r="D635" s="9" t="s">
        <v>32</v>
      </c>
      <c r="E635" s="10" t="s">
        <v>915</v>
      </c>
      <c r="F635" s="9" t="s">
        <v>22</v>
      </c>
      <c r="G635" s="9" t="s">
        <v>47</v>
      </c>
      <c r="H635" s="9">
        <v>26439</v>
      </c>
      <c r="I635" s="9">
        <v>95</v>
      </c>
      <c r="J635" s="9">
        <v>7093</v>
      </c>
      <c r="K635" s="9">
        <v>19681</v>
      </c>
      <c r="L635" s="9">
        <v>7</v>
      </c>
      <c r="M635" s="9">
        <v>5330.7820000000002</v>
      </c>
      <c r="N635" s="4"/>
      <c r="O635" s="4"/>
      <c r="P635" s="4"/>
      <c r="Q635" s="4"/>
      <c r="R635" s="4"/>
    </row>
    <row r="636" spans="1:18" ht="14.4">
      <c r="A636" s="9" t="s">
        <v>926</v>
      </c>
      <c r="B636" s="9" t="s">
        <v>1043</v>
      </c>
      <c r="C636" s="9" t="s">
        <v>38</v>
      </c>
      <c r="D636" s="9" t="s">
        <v>200</v>
      </c>
      <c r="E636" s="10" t="s">
        <v>915</v>
      </c>
      <c r="F636" s="9" t="s">
        <v>16</v>
      </c>
      <c r="G636" s="9" t="s">
        <v>23</v>
      </c>
      <c r="H636" s="9">
        <v>96508</v>
      </c>
      <c r="I636" s="9">
        <v>351</v>
      </c>
      <c r="J636" s="9">
        <v>47065</v>
      </c>
      <c r="K636" s="9">
        <v>73640</v>
      </c>
      <c r="L636" s="9">
        <v>15</v>
      </c>
      <c r="M636" s="9">
        <v>5310.77</v>
      </c>
      <c r="N636" s="4"/>
      <c r="O636" s="4"/>
      <c r="P636" s="4"/>
      <c r="Q636" s="4"/>
      <c r="R636" s="4"/>
    </row>
    <row r="637" spans="1:18" ht="14.4">
      <c r="A637" s="9" t="s">
        <v>1571</v>
      </c>
      <c r="B637" s="9" t="s">
        <v>1041</v>
      </c>
      <c r="C637" s="9" t="s">
        <v>13</v>
      </c>
      <c r="D637" s="9" t="s">
        <v>73</v>
      </c>
      <c r="E637" s="10" t="s">
        <v>915</v>
      </c>
      <c r="F637" s="9" t="s">
        <v>16</v>
      </c>
      <c r="G637" s="9" t="s">
        <v>23</v>
      </c>
      <c r="H637" s="9">
        <v>198163</v>
      </c>
      <c r="I637" s="9">
        <v>469</v>
      </c>
      <c r="J637" s="9">
        <v>76695</v>
      </c>
      <c r="K637" s="9">
        <v>183585</v>
      </c>
      <c r="L637" s="9">
        <v>31</v>
      </c>
      <c r="M637" s="9">
        <v>5204.3140000000003</v>
      </c>
      <c r="N637" s="4"/>
      <c r="O637" s="4"/>
      <c r="P637" s="4"/>
      <c r="Q637" s="4"/>
      <c r="R637" s="4"/>
    </row>
    <row r="638" spans="1:18" ht="14.4">
      <c r="A638" s="9" t="s">
        <v>928</v>
      </c>
      <c r="B638" s="9" t="s">
        <v>1043</v>
      </c>
      <c r="C638" s="9" t="s">
        <v>29</v>
      </c>
      <c r="D638" s="9" t="s">
        <v>210</v>
      </c>
      <c r="E638" s="10" t="s">
        <v>915</v>
      </c>
      <c r="F638" s="9" t="s">
        <v>16</v>
      </c>
      <c r="G638" s="9" t="s">
        <v>23</v>
      </c>
      <c r="H638" s="9">
        <v>156427</v>
      </c>
      <c r="I638" s="9">
        <v>512</v>
      </c>
      <c r="J638" s="9">
        <v>61821</v>
      </c>
      <c r="K638" s="9">
        <v>145505</v>
      </c>
      <c r="L638" s="9">
        <v>3</v>
      </c>
      <c r="M638" s="9">
        <v>5159.7470000000003</v>
      </c>
      <c r="N638" s="4"/>
      <c r="O638" s="4"/>
      <c r="P638" s="4"/>
      <c r="Q638" s="4"/>
      <c r="R638" s="4"/>
    </row>
    <row r="639" spans="1:18" ht="14.4">
      <c r="A639" s="9" t="s">
        <v>1572</v>
      </c>
      <c r="B639" s="9" t="s">
        <v>1041</v>
      </c>
      <c r="C639" s="9" t="s">
        <v>38</v>
      </c>
      <c r="D639" s="9" t="s">
        <v>35</v>
      </c>
      <c r="E639" s="10" t="s">
        <v>915</v>
      </c>
      <c r="F639" s="9" t="s">
        <v>42</v>
      </c>
      <c r="G639" s="9" t="s">
        <v>23</v>
      </c>
      <c r="H639" s="9">
        <v>61574</v>
      </c>
      <c r="I639" s="9">
        <v>280</v>
      </c>
      <c r="J639" s="9">
        <v>18717</v>
      </c>
      <c r="K639" s="9">
        <v>46367</v>
      </c>
      <c r="L639" s="9">
        <v>8</v>
      </c>
      <c r="M639" s="9">
        <v>4999.665</v>
      </c>
      <c r="N639" s="4"/>
      <c r="O639" s="4"/>
      <c r="P639" s="4"/>
      <c r="Q639" s="4"/>
      <c r="R639" s="4"/>
    </row>
    <row r="640" spans="1:18" ht="14.4">
      <c r="A640" s="9" t="s">
        <v>1573</v>
      </c>
      <c r="B640" s="9" t="s">
        <v>1041</v>
      </c>
      <c r="C640" s="9" t="s">
        <v>29</v>
      </c>
      <c r="D640" s="9" t="s">
        <v>25</v>
      </c>
      <c r="E640" s="10" t="s">
        <v>915</v>
      </c>
      <c r="F640" s="9" t="s">
        <v>16</v>
      </c>
      <c r="G640" s="9" t="s">
        <v>17</v>
      </c>
      <c r="H640" s="9">
        <v>29856</v>
      </c>
      <c r="I640" s="9">
        <v>111</v>
      </c>
      <c r="J640" s="9">
        <v>7664</v>
      </c>
      <c r="K640" s="9">
        <v>21698</v>
      </c>
      <c r="L640" s="9">
        <v>9</v>
      </c>
      <c r="M640" s="9">
        <v>4851.3940000000002</v>
      </c>
      <c r="N640" s="4"/>
      <c r="O640" s="4"/>
      <c r="P640" s="4"/>
      <c r="Q640" s="4"/>
      <c r="R640" s="4"/>
    </row>
    <row r="641" spans="1:18" ht="14.4">
      <c r="A641" s="9" t="s">
        <v>1574</v>
      </c>
      <c r="B641" s="9" t="s">
        <v>1041</v>
      </c>
      <c r="C641" s="9" t="s">
        <v>29</v>
      </c>
      <c r="D641" s="9" t="s">
        <v>32</v>
      </c>
      <c r="E641" s="10" t="s">
        <v>915</v>
      </c>
      <c r="F641" s="9" t="s">
        <v>16</v>
      </c>
      <c r="G641" s="9" t="s">
        <v>23</v>
      </c>
      <c r="H641" s="9">
        <v>100991</v>
      </c>
      <c r="I641" s="9">
        <v>286</v>
      </c>
      <c r="J641" s="9">
        <v>56138</v>
      </c>
      <c r="K641" s="9">
        <v>88836</v>
      </c>
      <c r="L641" s="9">
        <v>9</v>
      </c>
      <c r="M641" s="9">
        <v>4652.3680000000004</v>
      </c>
      <c r="N641" s="4"/>
      <c r="O641" s="4"/>
      <c r="P641" s="4"/>
      <c r="Q641" s="4"/>
      <c r="R641" s="4"/>
    </row>
    <row r="642" spans="1:18" ht="14.4">
      <c r="A642" s="9" t="s">
        <v>1575</v>
      </c>
      <c r="B642" s="9" t="s">
        <v>1043</v>
      </c>
      <c r="C642" s="9" t="s">
        <v>13</v>
      </c>
      <c r="D642" s="9" t="s">
        <v>32</v>
      </c>
      <c r="E642" s="10" t="s">
        <v>915</v>
      </c>
      <c r="F642" s="9" t="s">
        <v>16</v>
      </c>
      <c r="G642" s="9" t="s">
        <v>23</v>
      </c>
      <c r="H642" s="9">
        <v>43327</v>
      </c>
      <c r="I642" s="9">
        <v>140</v>
      </c>
      <c r="J642" s="9">
        <v>4689</v>
      </c>
      <c r="K642" s="9">
        <v>31363</v>
      </c>
      <c r="L642" s="9">
        <v>14</v>
      </c>
      <c r="M642" s="9">
        <v>4554.8770000000004</v>
      </c>
      <c r="N642" s="4"/>
      <c r="O642" s="4"/>
      <c r="P642" s="4"/>
      <c r="Q642" s="4"/>
      <c r="R642" s="4"/>
    </row>
    <row r="643" spans="1:18" ht="14.4">
      <c r="A643" s="9" t="s">
        <v>933</v>
      </c>
      <c r="B643" s="9" t="s">
        <v>1043</v>
      </c>
      <c r="C643" s="9" t="s">
        <v>13</v>
      </c>
      <c r="D643" s="9" t="s">
        <v>25</v>
      </c>
      <c r="E643" s="10" t="s">
        <v>915</v>
      </c>
      <c r="F643" s="9" t="s">
        <v>16</v>
      </c>
      <c r="G643" s="9" t="s">
        <v>23</v>
      </c>
      <c r="H643" s="9">
        <v>212009</v>
      </c>
      <c r="I643" s="9">
        <v>555</v>
      </c>
      <c r="J643" s="9">
        <v>16903</v>
      </c>
      <c r="K643" s="9">
        <v>149653</v>
      </c>
      <c r="L643" s="9">
        <v>15</v>
      </c>
      <c r="M643" s="9">
        <v>3983.6219999999998</v>
      </c>
      <c r="N643" s="4"/>
      <c r="O643" s="4"/>
      <c r="P643" s="4"/>
      <c r="Q643" s="4"/>
      <c r="R643" s="4"/>
    </row>
    <row r="644" spans="1:18" ht="14.4">
      <c r="A644" s="9" t="s">
        <v>934</v>
      </c>
      <c r="B644" s="9" t="s">
        <v>1041</v>
      </c>
      <c r="C644" s="9" t="s">
        <v>13</v>
      </c>
      <c r="D644" s="9" t="s">
        <v>61</v>
      </c>
      <c r="E644" s="10" t="s">
        <v>915</v>
      </c>
      <c r="F644" s="9" t="s">
        <v>16</v>
      </c>
      <c r="G644" s="9" t="s">
        <v>17</v>
      </c>
      <c r="H644" s="9">
        <v>45668</v>
      </c>
      <c r="I644" s="9">
        <v>130</v>
      </c>
      <c r="J644" s="9">
        <v>16872</v>
      </c>
      <c r="K644" s="9">
        <v>32085</v>
      </c>
      <c r="L644" s="9">
        <v>9</v>
      </c>
      <c r="M644" s="9">
        <v>3444.203</v>
      </c>
      <c r="N644" s="4"/>
      <c r="O644" s="4"/>
      <c r="P644" s="4"/>
      <c r="Q644" s="4"/>
      <c r="R644" s="4"/>
    </row>
    <row r="645" spans="1:18" ht="14.4">
      <c r="A645" s="9" t="s">
        <v>935</v>
      </c>
      <c r="B645" s="9" t="s">
        <v>1043</v>
      </c>
      <c r="C645" s="9" t="s">
        <v>38</v>
      </c>
      <c r="D645" s="9" t="s">
        <v>73</v>
      </c>
      <c r="E645" s="10" t="s">
        <v>915</v>
      </c>
      <c r="F645" s="9" t="s">
        <v>16</v>
      </c>
      <c r="G645" s="9" t="s">
        <v>23</v>
      </c>
      <c r="H645" s="9">
        <v>654902</v>
      </c>
      <c r="I645" s="9">
        <v>1874</v>
      </c>
      <c r="J645" s="9">
        <v>40733</v>
      </c>
      <c r="K645" s="9">
        <v>477114</v>
      </c>
      <c r="L645" s="9">
        <v>14</v>
      </c>
      <c r="M645" s="9">
        <v>3178.61</v>
      </c>
      <c r="N645" s="4"/>
      <c r="O645" s="4"/>
      <c r="P645" s="4"/>
      <c r="Q645" s="4"/>
      <c r="R645" s="4"/>
    </row>
    <row r="646" spans="1:18" ht="14.4">
      <c r="A646" s="9" t="s">
        <v>936</v>
      </c>
      <c r="B646" s="9" t="s">
        <v>1043</v>
      </c>
      <c r="C646" s="9" t="s">
        <v>19</v>
      </c>
      <c r="D646" s="9" t="s">
        <v>145</v>
      </c>
      <c r="E646" s="10" t="s">
        <v>915</v>
      </c>
      <c r="F646" s="9" t="s">
        <v>22</v>
      </c>
      <c r="G646" s="9" t="s">
        <v>23</v>
      </c>
      <c r="H646" s="9">
        <v>239164</v>
      </c>
      <c r="I646" s="9">
        <v>699</v>
      </c>
      <c r="J646" s="9">
        <v>86250</v>
      </c>
      <c r="K646" s="9">
        <v>198209</v>
      </c>
      <c r="L646" s="9">
        <v>41</v>
      </c>
      <c r="M646" s="9">
        <v>2819.9349999999999</v>
      </c>
      <c r="N646" s="4"/>
      <c r="O646" s="4"/>
      <c r="P646" s="4"/>
      <c r="Q646" s="4"/>
      <c r="R646" s="4"/>
    </row>
    <row r="647" spans="1:18" ht="14.4">
      <c r="A647" s="9" t="s">
        <v>1576</v>
      </c>
      <c r="B647" s="9" t="s">
        <v>1041</v>
      </c>
      <c r="C647" s="9" t="s">
        <v>13</v>
      </c>
      <c r="D647" s="9" t="s">
        <v>32</v>
      </c>
      <c r="E647" s="10" t="s">
        <v>915</v>
      </c>
      <c r="F647" s="9" t="s">
        <v>42</v>
      </c>
      <c r="G647" s="9" t="s">
        <v>23</v>
      </c>
      <c r="H647" s="9">
        <v>564387</v>
      </c>
      <c r="I647" s="9">
        <v>1984</v>
      </c>
      <c r="J647" s="9">
        <v>78234</v>
      </c>
      <c r="K647" s="9">
        <v>438695</v>
      </c>
      <c r="L647" s="9">
        <v>6</v>
      </c>
      <c r="M647" s="9">
        <v>2712.38</v>
      </c>
      <c r="N647" s="4"/>
      <c r="O647" s="4"/>
      <c r="P647" s="4"/>
      <c r="Q647" s="4"/>
      <c r="R647" s="4"/>
    </row>
    <row r="648" spans="1:18" ht="14.4">
      <c r="A648" s="9" t="s">
        <v>1577</v>
      </c>
      <c r="B648" s="9" t="s">
        <v>1043</v>
      </c>
      <c r="C648" s="9" t="s">
        <v>38</v>
      </c>
      <c r="D648" s="9" t="s">
        <v>73</v>
      </c>
      <c r="E648" s="10" t="s">
        <v>915</v>
      </c>
      <c r="F648" s="9" t="s">
        <v>16</v>
      </c>
      <c r="G648" s="9" t="s">
        <v>23</v>
      </c>
      <c r="H648" s="9">
        <v>12512</v>
      </c>
      <c r="I648" s="9">
        <v>69</v>
      </c>
      <c r="J648" s="9">
        <v>6240</v>
      </c>
      <c r="K648" s="9">
        <v>9672</v>
      </c>
      <c r="L648" s="9">
        <v>1</v>
      </c>
      <c r="M648" s="9">
        <v>2298.8890000000001</v>
      </c>
      <c r="N648" s="4"/>
      <c r="O648" s="4"/>
      <c r="P648" s="4"/>
      <c r="Q648" s="4"/>
      <c r="R648" s="4"/>
    </row>
    <row r="649" spans="1:18" ht="14.4">
      <c r="A649" s="9" t="s">
        <v>1578</v>
      </c>
      <c r="B649" s="9" t="s">
        <v>1043</v>
      </c>
      <c r="C649" s="9" t="s">
        <v>13</v>
      </c>
      <c r="D649" s="9" t="s">
        <v>14</v>
      </c>
      <c r="E649" s="10" t="s">
        <v>915</v>
      </c>
      <c r="F649" s="9" t="s">
        <v>16</v>
      </c>
      <c r="G649" s="9" t="s">
        <v>23</v>
      </c>
      <c r="H649" s="9">
        <v>68008</v>
      </c>
      <c r="I649" s="9">
        <v>204</v>
      </c>
      <c r="J649" s="9">
        <v>2996</v>
      </c>
      <c r="K649" s="9">
        <v>49686</v>
      </c>
      <c r="L649" s="9">
        <v>9</v>
      </c>
      <c r="M649" s="9">
        <v>1923.808</v>
      </c>
      <c r="N649" s="4"/>
      <c r="O649" s="4"/>
      <c r="P649" s="4"/>
      <c r="Q649" s="4"/>
      <c r="R649" s="4"/>
    </row>
    <row r="650" spans="1:18" ht="14.4">
      <c r="A650" s="9" t="s">
        <v>1579</v>
      </c>
      <c r="B650" s="9" t="s">
        <v>1043</v>
      </c>
      <c r="C650" s="9" t="s">
        <v>19</v>
      </c>
      <c r="D650" s="9" t="s">
        <v>73</v>
      </c>
      <c r="E650" s="10" t="s">
        <v>915</v>
      </c>
      <c r="F650" s="9" t="s">
        <v>22</v>
      </c>
      <c r="G650" s="9" t="s">
        <v>23</v>
      </c>
      <c r="H650" s="9">
        <v>61848</v>
      </c>
      <c r="I650" s="9">
        <v>213</v>
      </c>
      <c r="J650" s="9">
        <v>6581</v>
      </c>
      <c r="K650" s="9">
        <v>44917</v>
      </c>
      <c r="L650" s="9">
        <v>15</v>
      </c>
      <c r="M650" s="9">
        <v>1819.894</v>
      </c>
      <c r="N650" s="4"/>
      <c r="O650" s="4"/>
      <c r="P650" s="4"/>
      <c r="Q650" s="4"/>
      <c r="R650" s="4"/>
    </row>
    <row r="651" spans="1:18" ht="14.4">
      <c r="A651" s="9" t="s">
        <v>1580</v>
      </c>
      <c r="B651" s="9" t="s">
        <v>1041</v>
      </c>
      <c r="C651" s="9" t="s">
        <v>29</v>
      </c>
      <c r="D651" s="9" t="s">
        <v>73</v>
      </c>
      <c r="E651" s="10" t="s">
        <v>915</v>
      </c>
      <c r="F651" s="9" t="s">
        <v>42</v>
      </c>
      <c r="G651" s="9" t="s">
        <v>23</v>
      </c>
      <c r="H651" s="9">
        <v>232635</v>
      </c>
      <c r="I651" s="9">
        <v>666</v>
      </c>
      <c r="J651" s="9">
        <v>34008</v>
      </c>
      <c r="K651" s="9">
        <v>195803</v>
      </c>
      <c r="L651" s="9">
        <v>39</v>
      </c>
      <c r="M651" s="9">
        <v>1773.992</v>
      </c>
      <c r="N651" s="4"/>
      <c r="O651" s="4"/>
      <c r="P651" s="4"/>
      <c r="Q651" s="4"/>
      <c r="R651" s="4"/>
    </row>
    <row r="652" spans="1:18" ht="14.4">
      <c r="A652" s="9" t="s">
        <v>1581</v>
      </c>
      <c r="B652" s="9" t="s">
        <v>1041</v>
      </c>
      <c r="C652" s="9" t="s">
        <v>13</v>
      </c>
      <c r="D652" s="9" t="s">
        <v>32</v>
      </c>
      <c r="E652" s="10" t="s">
        <v>915</v>
      </c>
      <c r="F652" s="9" t="s">
        <v>22</v>
      </c>
      <c r="G652" s="9" t="s">
        <v>23</v>
      </c>
      <c r="H652" s="9">
        <v>180353</v>
      </c>
      <c r="I652" s="9">
        <v>471</v>
      </c>
      <c r="J652" s="9">
        <v>67637</v>
      </c>
      <c r="K652" s="9">
        <v>145416</v>
      </c>
      <c r="L652" s="9">
        <v>8</v>
      </c>
      <c r="M652" s="9">
        <v>1720.8820000000001</v>
      </c>
      <c r="N652" s="4"/>
      <c r="O652" s="4"/>
      <c r="P652" s="4"/>
      <c r="Q652" s="4"/>
      <c r="R652" s="4"/>
    </row>
    <row r="653" spans="1:18" ht="14.4">
      <c r="A653" s="9" t="s">
        <v>943</v>
      </c>
      <c r="B653" s="9" t="s">
        <v>1043</v>
      </c>
      <c r="C653" s="9" t="s">
        <v>13</v>
      </c>
      <c r="D653" s="9" t="s">
        <v>73</v>
      </c>
      <c r="E653" s="10" t="s">
        <v>915</v>
      </c>
      <c r="F653" s="9" t="s">
        <v>16</v>
      </c>
      <c r="G653" s="9" t="s">
        <v>23</v>
      </c>
      <c r="H653" s="9">
        <v>78433</v>
      </c>
      <c r="I653" s="9">
        <v>204</v>
      </c>
      <c r="J653" s="9">
        <v>24067</v>
      </c>
      <c r="K653" s="9">
        <v>58308</v>
      </c>
      <c r="L653" s="9">
        <v>16</v>
      </c>
      <c r="M653" s="9">
        <v>1612.549</v>
      </c>
      <c r="N653" s="4"/>
      <c r="O653" s="4"/>
      <c r="P653" s="4"/>
      <c r="Q653" s="4"/>
      <c r="R653" s="4"/>
    </row>
    <row r="654" spans="1:18" ht="14.4">
      <c r="A654" s="9" t="s">
        <v>1582</v>
      </c>
      <c r="B654" s="9" t="s">
        <v>1043</v>
      </c>
      <c r="C654" s="9" t="s">
        <v>19</v>
      </c>
      <c r="D654" s="9" t="s">
        <v>32</v>
      </c>
      <c r="E654" s="10" t="s">
        <v>915</v>
      </c>
      <c r="F654" s="9" t="s">
        <v>123</v>
      </c>
      <c r="G654" s="9" t="s">
        <v>23</v>
      </c>
      <c r="H654" s="9">
        <v>194833</v>
      </c>
      <c r="I654" s="9">
        <v>499</v>
      </c>
      <c r="J654" s="9">
        <v>29091</v>
      </c>
      <c r="K654" s="9">
        <v>143813</v>
      </c>
      <c r="L654" s="9">
        <v>4</v>
      </c>
      <c r="M654" s="9">
        <v>1586.3150000000001</v>
      </c>
      <c r="N654" s="4"/>
      <c r="O654" s="4"/>
      <c r="P654" s="4"/>
      <c r="Q654" s="4"/>
      <c r="R654" s="4"/>
    </row>
    <row r="655" spans="1:18" ht="14.4">
      <c r="A655" s="9" t="s">
        <v>1583</v>
      </c>
      <c r="B655" s="9" t="s">
        <v>1041</v>
      </c>
      <c r="C655" s="9" t="s">
        <v>29</v>
      </c>
      <c r="D655" s="9" t="s">
        <v>137</v>
      </c>
      <c r="E655" s="10" t="s">
        <v>915</v>
      </c>
      <c r="F655" s="9" t="s">
        <v>123</v>
      </c>
      <c r="G655" s="9" t="s">
        <v>23</v>
      </c>
      <c r="H655" s="9">
        <v>197192</v>
      </c>
      <c r="I655" s="9">
        <v>519</v>
      </c>
      <c r="J655" s="9">
        <v>80623</v>
      </c>
      <c r="K655" s="9">
        <v>181763</v>
      </c>
      <c r="L655" s="9">
        <v>5</v>
      </c>
      <c r="M655" s="9">
        <v>1584.732</v>
      </c>
      <c r="N655" s="4"/>
      <c r="O655" s="4"/>
      <c r="P655" s="4"/>
      <c r="Q655" s="4"/>
      <c r="R655" s="4"/>
    </row>
    <row r="656" spans="1:18" ht="14.4">
      <c r="A656" s="9" t="s">
        <v>1584</v>
      </c>
      <c r="B656" s="9" t="s">
        <v>1041</v>
      </c>
      <c r="C656" s="9" t="s">
        <v>38</v>
      </c>
      <c r="D656" s="9" t="s">
        <v>50</v>
      </c>
      <c r="E656" s="10" t="s">
        <v>915</v>
      </c>
      <c r="F656" s="9" t="s">
        <v>22</v>
      </c>
      <c r="G656" s="9" t="s">
        <v>23</v>
      </c>
      <c r="H656" s="9">
        <v>40519</v>
      </c>
      <c r="I656" s="9">
        <v>111</v>
      </c>
      <c r="J656" s="9">
        <v>6105</v>
      </c>
      <c r="K656" s="9">
        <v>26283</v>
      </c>
      <c r="L656" s="9">
        <v>10</v>
      </c>
      <c r="M656" s="9">
        <v>1582.4110000000001</v>
      </c>
      <c r="N656" s="4"/>
      <c r="O656" s="4"/>
      <c r="P656" s="4"/>
      <c r="Q656" s="4"/>
      <c r="R656" s="4"/>
    </row>
    <row r="657" spans="1:18" ht="14.4">
      <c r="A657" s="9" t="s">
        <v>1585</v>
      </c>
      <c r="B657" s="9" t="s">
        <v>1043</v>
      </c>
      <c r="C657" s="9" t="s">
        <v>19</v>
      </c>
      <c r="D657" s="9" t="s">
        <v>168</v>
      </c>
      <c r="E657" s="10" t="s">
        <v>915</v>
      </c>
      <c r="F657" s="9" t="s">
        <v>16</v>
      </c>
      <c r="G657" s="9" t="s">
        <v>23</v>
      </c>
      <c r="H657" s="9">
        <v>254780</v>
      </c>
      <c r="I657" s="9">
        <v>699</v>
      </c>
      <c r="J657" s="9">
        <v>19169</v>
      </c>
      <c r="K657" s="9">
        <v>182583</v>
      </c>
      <c r="L657" s="9">
        <v>4</v>
      </c>
      <c r="M657" s="9">
        <v>1561.0219999999999</v>
      </c>
      <c r="N657" s="4"/>
      <c r="O657" s="4"/>
      <c r="P657" s="4"/>
      <c r="Q657" s="4"/>
      <c r="R657" s="4"/>
    </row>
    <row r="658" spans="1:18" ht="14.4">
      <c r="A658" s="9" t="s">
        <v>1586</v>
      </c>
      <c r="B658" s="9" t="s">
        <v>1043</v>
      </c>
      <c r="C658" s="9" t="s">
        <v>29</v>
      </c>
      <c r="D658" s="9" t="s">
        <v>949</v>
      </c>
      <c r="E658" s="10" t="s">
        <v>915</v>
      </c>
      <c r="F658" s="9" t="s">
        <v>16</v>
      </c>
      <c r="G658" s="9" t="s">
        <v>23</v>
      </c>
      <c r="H658" s="9">
        <v>36543</v>
      </c>
      <c r="I658" s="9">
        <v>147</v>
      </c>
      <c r="J658" s="9">
        <v>18046</v>
      </c>
      <c r="K658" s="9">
        <v>27358</v>
      </c>
      <c r="L658" s="9">
        <v>6</v>
      </c>
      <c r="M658" s="9">
        <v>1513.0889999999999</v>
      </c>
      <c r="N658" s="4"/>
      <c r="O658" s="4"/>
      <c r="P658" s="4"/>
      <c r="Q658" s="4"/>
      <c r="R658" s="4"/>
    </row>
    <row r="659" spans="1:18" ht="14.4">
      <c r="A659" s="9" t="s">
        <v>1587</v>
      </c>
      <c r="B659" s="9" t="s">
        <v>1043</v>
      </c>
      <c r="C659" s="9" t="s">
        <v>19</v>
      </c>
      <c r="D659" s="9" t="s">
        <v>25</v>
      </c>
      <c r="E659" s="10" t="s">
        <v>915</v>
      </c>
      <c r="F659" s="9" t="s">
        <v>16</v>
      </c>
      <c r="G659" s="9" t="s">
        <v>23</v>
      </c>
      <c r="H659" s="9">
        <v>292885</v>
      </c>
      <c r="I659" s="9">
        <v>796</v>
      </c>
      <c r="J659" s="9">
        <v>12733</v>
      </c>
      <c r="K659" s="9">
        <v>203986</v>
      </c>
      <c r="L659" s="9">
        <v>4</v>
      </c>
      <c r="M659" s="9">
        <v>1503.913</v>
      </c>
      <c r="N659" s="4"/>
      <c r="O659" s="4"/>
      <c r="P659" s="4"/>
      <c r="Q659" s="4"/>
      <c r="R659" s="4"/>
    </row>
    <row r="660" spans="1:18" ht="14.4">
      <c r="A660" s="9" t="s">
        <v>1588</v>
      </c>
      <c r="B660" s="9" t="s">
        <v>1041</v>
      </c>
      <c r="C660" s="9" t="s">
        <v>13</v>
      </c>
      <c r="D660" s="9" t="s">
        <v>50</v>
      </c>
      <c r="E660" s="10" t="s">
        <v>915</v>
      </c>
      <c r="F660" s="9" t="s">
        <v>130</v>
      </c>
      <c r="G660" s="9" t="s">
        <v>23</v>
      </c>
      <c r="H660" s="9">
        <v>253577</v>
      </c>
      <c r="I660" s="9">
        <v>890</v>
      </c>
      <c r="J660" s="9">
        <v>66972</v>
      </c>
      <c r="K660" s="9">
        <v>191183</v>
      </c>
      <c r="L660" s="9">
        <v>44</v>
      </c>
      <c r="M660" s="9">
        <v>1493.0740000000001</v>
      </c>
      <c r="N660" s="4"/>
      <c r="O660" s="4"/>
      <c r="P660" s="4"/>
      <c r="Q660" s="4"/>
      <c r="R660" s="4"/>
    </row>
    <row r="661" spans="1:18" ht="14.4">
      <c r="A661" s="9" t="s">
        <v>1589</v>
      </c>
      <c r="B661" s="9" t="s">
        <v>1041</v>
      </c>
      <c r="C661" s="9" t="s">
        <v>13</v>
      </c>
      <c r="D661" s="9" t="s">
        <v>32</v>
      </c>
      <c r="E661" s="10" t="s">
        <v>915</v>
      </c>
      <c r="F661" s="9" t="s">
        <v>177</v>
      </c>
      <c r="G661" s="9" t="s">
        <v>23</v>
      </c>
      <c r="H661" s="9">
        <v>12280</v>
      </c>
      <c r="I661" s="9">
        <v>90</v>
      </c>
      <c r="J661" s="9">
        <v>7633</v>
      </c>
      <c r="K661" s="9">
        <v>11053</v>
      </c>
      <c r="L661" s="9">
        <v>5</v>
      </c>
      <c r="M661" s="9">
        <v>1452.2070000000001</v>
      </c>
      <c r="N661" s="4"/>
      <c r="O661" s="4"/>
      <c r="P661" s="4"/>
      <c r="Q661" s="4"/>
      <c r="R661" s="4"/>
    </row>
    <row r="662" spans="1:18" ht="14.4">
      <c r="A662" s="9" t="s">
        <v>953</v>
      </c>
      <c r="B662" s="9" t="s">
        <v>1041</v>
      </c>
      <c r="C662" s="9" t="s">
        <v>13</v>
      </c>
      <c r="D662" s="9" t="s">
        <v>50</v>
      </c>
      <c r="E662" s="10" t="s">
        <v>954</v>
      </c>
      <c r="F662" s="9" t="s">
        <v>54</v>
      </c>
      <c r="G662" s="9" t="s">
        <v>23</v>
      </c>
      <c r="H662" s="9">
        <v>14599</v>
      </c>
      <c r="I662" s="9">
        <v>33</v>
      </c>
      <c r="J662" s="9">
        <v>1779</v>
      </c>
      <c r="K662" s="9">
        <v>12458</v>
      </c>
      <c r="L662" s="9">
        <v>4</v>
      </c>
      <c r="M662" s="9">
        <v>5092.5590000000002</v>
      </c>
      <c r="N662" s="4"/>
      <c r="O662" s="4"/>
      <c r="P662" s="4"/>
      <c r="Q662" s="4"/>
      <c r="R662" s="4"/>
    </row>
    <row r="663" spans="1:18" ht="14.4">
      <c r="A663" s="9" t="s">
        <v>1590</v>
      </c>
      <c r="B663" s="9" t="s">
        <v>1041</v>
      </c>
      <c r="C663" s="9" t="s">
        <v>13</v>
      </c>
      <c r="D663" s="9" t="s">
        <v>73</v>
      </c>
      <c r="E663" s="10" t="s">
        <v>954</v>
      </c>
      <c r="F663" s="9" t="s">
        <v>16</v>
      </c>
      <c r="G663" s="9" t="s">
        <v>47</v>
      </c>
      <c r="H663" s="9">
        <v>16175</v>
      </c>
      <c r="I663" s="9">
        <v>35</v>
      </c>
      <c r="J663" s="9">
        <v>1923</v>
      </c>
      <c r="K663" s="9">
        <v>15085</v>
      </c>
      <c r="L663" s="9">
        <v>2</v>
      </c>
      <c r="M663" s="9">
        <v>1649.069</v>
      </c>
      <c r="N663" s="4"/>
      <c r="O663" s="4"/>
      <c r="P663" s="4"/>
      <c r="Q663" s="4"/>
      <c r="R663" s="4"/>
    </row>
    <row r="664" spans="1:18" ht="14.4">
      <c r="A664" s="9" t="s">
        <v>1591</v>
      </c>
      <c r="B664" s="9" t="s">
        <v>1043</v>
      </c>
      <c r="C664" s="9" t="s">
        <v>29</v>
      </c>
      <c r="D664" s="9" t="s">
        <v>14</v>
      </c>
      <c r="E664" s="10" t="s">
        <v>958</v>
      </c>
      <c r="F664" s="9" t="s">
        <v>16</v>
      </c>
      <c r="G664" s="9" t="s">
        <v>23</v>
      </c>
      <c r="H664" s="9">
        <v>42830</v>
      </c>
      <c r="I664" s="9">
        <v>160</v>
      </c>
      <c r="J664" s="9">
        <v>24499</v>
      </c>
      <c r="K664" s="9">
        <v>34496</v>
      </c>
      <c r="L664" s="9">
        <v>5</v>
      </c>
      <c r="M664" s="9">
        <v>6261.576</v>
      </c>
      <c r="N664" s="4"/>
      <c r="O664" s="4"/>
      <c r="P664" s="4"/>
      <c r="Q664" s="4"/>
      <c r="R664" s="4"/>
    </row>
    <row r="665" spans="1:18" ht="14.4">
      <c r="A665" s="9" t="s">
        <v>959</v>
      </c>
      <c r="B665" s="9" t="s">
        <v>1043</v>
      </c>
      <c r="C665" s="9" t="s">
        <v>29</v>
      </c>
      <c r="D665" s="9" t="s">
        <v>32</v>
      </c>
      <c r="E665" s="10" t="s">
        <v>958</v>
      </c>
      <c r="F665" s="9" t="s">
        <v>16</v>
      </c>
      <c r="G665" s="9" t="s">
        <v>23</v>
      </c>
      <c r="H665" s="9">
        <v>12209</v>
      </c>
      <c r="I665" s="9">
        <v>147</v>
      </c>
      <c r="J665" s="9">
        <v>3976</v>
      </c>
      <c r="K665" s="9">
        <v>5219</v>
      </c>
      <c r="L665" s="9">
        <v>4</v>
      </c>
      <c r="M665" s="9">
        <v>3818.9549999999999</v>
      </c>
      <c r="N665" s="4"/>
      <c r="O665" s="4"/>
      <c r="P665" s="4"/>
      <c r="Q665" s="4"/>
      <c r="R665" s="4"/>
    </row>
    <row r="666" spans="1:18" ht="14.4">
      <c r="A666" s="9" t="s">
        <v>1592</v>
      </c>
      <c r="B666" s="9" t="s">
        <v>1041</v>
      </c>
      <c r="C666" s="9" t="s">
        <v>38</v>
      </c>
      <c r="D666" s="9" t="s">
        <v>32</v>
      </c>
      <c r="E666" s="10" t="s">
        <v>958</v>
      </c>
      <c r="F666" s="9" t="s">
        <v>16</v>
      </c>
      <c r="G666" s="9" t="s">
        <v>17</v>
      </c>
      <c r="H666" s="9">
        <v>7447</v>
      </c>
      <c r="I666" s="9">
        <v>10</v>
      </c>
      <c r="J666" s="9">
        <v>4163</v>
      </c>
      <c r="K666" s="9">
        <v>5586</v>
      </c>
      <c r="L666" s="9">
        <v>19</v>
      </c>
      <c r="M666" s="9">
        <v>3311.9409999999998</v>
      </c>
      <c r="N666" s="4"/>
      <c r="O666" s="4"/>
      <c r="P666" s="4"/>
      <c r="Q666" s="4"/>
      <c r="R666" s="4"/>
    </row>
    <row r="667" spans="1:18" ht="14.4">
      <c r="A667" s="9" t="s">
        <v>1593</v>
      </c>
      <c r="B667" s="9" t="s">
        <v>1041</v>
      </c>
      <c r="C667" s="9" t="s">
        <v>38</v>
      </c>
      <c r="D667" s="9" t="s">
        <v>79</v>
      </c>
      <c r="E667" s="10" t="s">
        <v>958</v>
      </c>
      <c r="F667" s="9" t="s">
        <v>42</v>
      </c>
      <c r="G667" s="9" t="s">
        <v>23</v>
      </c>
      <c r="H667" s="9">
        <v>8545</v>
      </c>
      <c r="I667" s="9">
        <v>20</v>
      </c>
      <c r="J667" s="9">
        <v>3454</v>
      </c>
      <c r="K667" s="9">
        <v>5510</v>
      </c>
      <c r="L667" s="9">
        <v>2</v>
      </c>
      <c r="M667" s="9">
        <v>2181.248</v>
      </c>
      <c r="N667" s="4"/>
      <c r="O667" s="4"/>
      <c r="P667" s="4"/>
      <c r="Q667" s="4"/>
      <c r="R667" s="4"/>
    </row>
    <row r="668" spans="1:18" ht="14.4">
      <c r="A668" s="9" t="s">
        <v>962</v>
      </c>
      <c r="B668" s="9" t="s">
        <v>1041</v>
      </c>
      <c r="C668" s="9" t="s">
        <v>19</v>
      </c>
      <c r="D668" s="9" t="s">
        <v>50</v>
      </c>
      <c r="E668" s="10" t="s">
        <v>958</v>
      </c>
      <c r="F668" s="9" t="s">
        <v>27</v>
      </c>
      <c r="G668" s="9" t="s">
        <v>23</v>
      </c>
      <c r="H668" s="9">
        <v>12319</v>
      </c>
      <c r="I668" s="9">
        <v>40</v>
      </c>
      <c r="J668" s="9">
        <v>7028</v>
      </c>
      <c r="K668" s="9">
        <v>10191</v>
      </c>
      <c r="L668" s="9">
        <v>7</v>
      </c>
      <c r="M668" s="9">
        <v>1668.0160000000001</v>
      </c>
      <c r="N668" s="4"/>
      <c r="O668" s="4"/>
      <c r="P668" s="4"/>
      <c r="Q668" s="4"/>
      <c r="R668" s="4"/>
    </row>
    <row r="669" spans="1:18" ht="14.4">
      <c r="A669" s="9" t="s">
        <v>1594</v>
      </c>
      <c r="B669" s="9" t="s">
        <v>1043</v>
      </c>
      <c r="C669" s="9" t="s">
        <v>13</v>
      </c>
      <c r="D669" s="9" t="s">
        <v>30</v>
      </c>
      <c r="E669" s="10" t="s">
        <v>958</v>
      </c>
      <c r="F669" s="9" t="s">
        <v>123</v>
      </c>
      <c r="G669" s="9" t="s">
        <v>23</v>
      </c>
      <c r="H669" s="9">
        <v>31359</v>
      </c>
      <c r="I669" s="9">
        <v>66</v>
      </c>
      <c r="J669" s="9">
        <v>18348</v>
      </c>
      <c r="K669" s="9">
        <v>25950</v>
      </c>
      <c r="L669" s="9">
        <v>24</v>
      </c>
      <c r="M669" s="9">
        <v>1623.615</v>
      </c>
      <c r="N669" s="4"/>
      <c r="O669" s="4"/>
      <c r="P669" s="4"/>
      <c r="Q669" s="4"/>
      <c r="R669" s="4"/>
    </row>
    <row r="670" spans="1:18" ht="14.4">
      <c r="A670" s="9" t="s">
        <v>1595</v>
      </c>
      <c r="B670" s="9" t="s">
        <v>1043</v>
      </c>
      <c r="C670" s="9" t="s">
        <v>13</v>
      </c>
      <c r="D670" s="9" t="s">
        <v>25</v>
      </c>
      <c r="E670" s="10" t="s">
        <v>958</v>
      </c>
      <c r="F670" s="9" t="s">
        <v>42</v>
      </c>
      <c r="G670" s="9" t="s">
        <v>23</v>
      </c>
      <c r="H670" s="9">
        <v>15311</v>
      </c>
      <c r="I670" s="9">
        <v>10</v>
      </c>
      <c r="J670" s="9">
        <v>7757</v>
      </c>
      <c r="K670" s="9">
        <v>12630</v>
      </c>
      <c r="L670" s="9">
        <v>19</v>
      </c>
      <c r="M670" s="9">
        <v>1471.1869999999999</v>
      </c>
      <c r="N670" s="4"/>
      <c r="O670" s="4"/>
      <c r="P670" s="4"/>
      <c r="Q670" s="4"/>
      <c r="R670" s="4"/>
    </row>
    <row r="671" spans="1:18" ht="14.4">
      <c r="A671" s="9" t="s">
        <v>1596</v>
      </c>
      <c r="B671" s="9" t="s">
        <v>1060</v>
      </c>
      <c r="C671" s="9" t="s">
        <v>19</v>
      </c>
      <c r="D671" s="9" t="s">
        <v>35</v>
      </c>
      <c r="E671" s="10" t="s">
        <v>966</v>
      </c>
      <c r="F671" s="9" t="s">
        <v>42</v>
      </c>
      <c r="G671" s="9" t="s">
        <v>23</v>
      </c>
      <c r="H671" s="9">
        <v>23488</v>
      </c>
      <c r="I671" s="9">
        <v>75</v>
      </c>
      <c r="J671" s="9">
        <v>4620</v>
      </c>
      <c r="K671" s="9">
        <v>22254</v>
      </c>
      <c r="L671" s="9">
        <v>9</v>
      </c>
      <c r="M671" s="9">
        <v>6667.7280000000001</v>
      </c>
      <c r="N671" s="4"/>
      <c r="O671" s="4"/>
      <c r="P671" s="4"/>
      <c r="Q671" s="4"/>
      <c r="R671" s="4"/>
    </row>
    <row r="672" spans="1:18" ht="14.4">
      <c r="A672" s="9" t="s">
        <v>1597</v>
      </c>
      <c r="B672" s="9" t="s">
        <v>1060</v>
      </c>
      <c r="C672" s="9" t="s">
        <v>13</v>
      </c>
      <c r="D672" s="9" t="s">
        <v>73</v>
      </c>
      <c r="E672" s="10" t="s">
        <v>966</v>
      </c>
      <c r="F672" s="9" t="s">
        <v>22</v>
      </c>
      <c r="G672" s="9" t="s">
        <v>23</v>
      </c>
      <c r="H672" s="9">
        <v>11789</v>
      </c>
      <c r="I672" s="9">
        <v>20</v>
      </c>
      <c r="J672" s="9">
        <v>6187</v>
      </c>
      <c r="K672" s="9">
        <v>10028</v>
      </c>
      <c r="L672" s="9">
        <v>3</v>
      </c>
      <c r="M672" s="9">
        <v>6505.5259999999998</v>
      </c>
      <c r="N672" s="4"/>
      <c r="O672" s="4"/>
      <c r="P672" s="4"/>
      <c r="Q672" s="4"/>
      <c r="R672" s="4"/>
    </row>
    <row r="673" spans="1:18" ht="14.4">
      <c r="A673" s="9" t="s">
        <v>1598</v>
      </c>
      <c r="B673" s="9" t="s">
        <v>1041</v>
      </c>
      <c r="C673" s="9" t="s">
        <v>38</v>
      </c>
      <c r="D673" s="9" t="s">
        <v>35</v>
      </c>
      <c r="E673" s="10" t="s">
        <v>966</v>
      </c>
      <c r="F673" s="9" t="s">
        <v>16</v>
      </c>
      <c r="G673" s="9" t="s">
        <v>47</v>
      </c>
      <c r="H673" s="9">
        <v>16142</v>
      </c>
      <c r="I673" s="9">
        <v>30</v>
      </c>
      <c r="J673" s="9">
        <v>7064</v>
      </c>
      <c r="K673" s="9">
        <v>15433</v>
      </c>
      <c r="L673" s="9">
        <v>5</v>
      </c>
      <c r="M673" s="9">
        <v>2209.6509999999998</v>
      </c>
      <c r="N673" s="4"/>
      <c r="O673" s="4"/>
      <c r="P673" s="4"/>
      <c r="Q673" s="4"/>
      <c r="R673" s="4"/>
    </row>
    <row r="674" spans="1:18" ht="14.4">
      <c r="A674" s="9" t="s">
        <v>1599</v>
      </c>
      <c r="B674" s="9" t="s">
        <v>1041</v>
      </c>
      <c r="C674" s="9" t="s">
        <v>13</v>
      </c>
      <c r="D674" s="9" t="s">
        <v>35</v>
      </c>
      <c r="E674" s="10" t="s">
        <v>966</v>
      </c>
      <c r="F674" s="9" t="s">
        <v>27</v>
      </c>
      <c r="G674" s="9" t="s">
        <v>23</v>
      </c>
      <c r="H674" s="9">
        <v>37355</v>
      </c>
      <c r="I674" s="9">
        <v>145</v>
      </c>
      <c r="J674" s="9">
        <v>17138</v>
      </c>
      <c r="K674" s="9">
        <v>35689</v>
      </c>
      <c r="L674" s="9">
        <v>3</v>
      </c>
      <c r="M674" s="9">
        <v>1577.366</v>
      </c>
      <c r="N674" s="4"/>
      <c r="O674" s="4"/>
      <c r="P674" s="4"/>
      <c r="Q674" s="4"/>
      <c r="R674" s="4"/>
    </row>
    <row r="675" spans="1:18" ht="14.4">
      <c r="A675" s="9" t="s">
        <v>970</v>
      </c>
      <c r="B675" s="9" t="s">
        <v>1041</v>
      </c>
      <c r="C675" s="9" t="s">
        <v>29</v>
      </c>
      <c r="D675" s="9" t="s">
        <v>73</v>
      </c>
      <c r="E675" s="10" t="s">
        <v>966</v>
      </c>
      <c r="F675" s="9" t="s">
        <v>16</v>
      </c>
      <c r="G675" s="9" t="s">
        <v>23</v>
      </c>
      <c r="H675" s="9">
        <v>9404</v>
      </c>
      <c r="I675" s="9">
        <v>30</v>
      </c>
      <c r="J675" s="9">
        <v>4781</v>
      </c>
      <c r="K675" s="9">
        <v>7943</v>
      </c>
      <c r="L675" s="9">
        <v>4</v>
      </c>
      <c r="M675" s="9">
        <v>1345.3689999999999</v>
      </c>
      <c r="N675" s="4"/>
      <c r="O675" s="4"/>
      <c r="P675" s="4"/>
      <c r="Q675" s="4"/>
      <c r="R675" s="4"/>
    </row>
    <row r="676" spans="1:18" ht="14.4">
      <c r="A676" s="9" t="s">
        <v>1600</v>
      </c>
      <c r="B676" s="9" t="s">
        <v>1041</v>
      </c>
      <c r="C676" s="9" t="s">
        <v>13</v>
      </c>
      <c r="D676" s="9" t="s">
        <v>73</v>
      </c>
      <c r="E676" s="10" t="s">
        <v>972</v>
      </c>
      <c r="F676" s="9" t="s">
        <v>42</v>
      </c>
      <c r="G676" s="9" t="s">
        <v>23</v>
      </c>
      <c r="H676" s="9">
        <v>13642</v>
      </c>
      <c r="I676" s="9">
        <v>40</v>
      </c>
      <c r="J676" s="9">
        <v>9830</v>
      </c>
      <c r="K676" s="9">
        <v>11658</v>
      </c>
      <c r="L676" s="9">
        <v>3</v>
      </c>
      <c r="M676" s="9">
        <v>1731.2719999999999</v>
      </c>
      <c r="N676" s="4"/>
      <c r="O676" s="4"/>
      <c r="P676" s="4"/>
      <c r="Q676" s="4"/>
      <c r="R676" s="4"/>
    </row>
    <row r="677" spans="1:18" ht="14.4">
      <c r="A677" s="9" t="s">
        <v>1601</v>
      </c>
      <c r="B677" s="9" t="s">
        <v>1041</v>
      </c>
      <c r="C677" s="9" t="s">
        <v>19</v>
      </c>
      <c r="D677" s="9" t="s">
        <v>73</v>
      </c>
      <c r="E677" s="10" t="s">
        <v>974</v>
      </c>
      <c r="F677" s="9" t="s">
        <v>27</v>
      </c>
      <c r="G677" s="9" t="s">
        <v>23</v>
      </c>
      <c r="H677" s="9">
        <v>14693</v>
      </c>
      <c r="I677" s="9">
        <v>70</v>
      </c>
      <c r="J677" s="9">
        <v>6597</v>
      </c>
      <c r="K677" s="9">
        <v>13508</v>
      </c>
      <c r="L677" s="9">
        <v>4</v>
      </c>
      <c r="M677" s="9">
        <v>2047.3489999999999</v>
      </c>
      <c r="N677" s="4"/>
      <c r="O677" s="4"/>
      <c r="P677" s="4"/>
      <c r="Q677" s="4"/>
      <c r="R677" s="4"/>
    </row>
    <row r="678" spans="1:18" ht="14.4">
      <c r="A678" s="9" t="s">
        <v>1602</v>
      </c>
      <c r="B678" s="9" t="s">
        <v>1043</v>
      </c>
      <c r="C678" s="9" t="s">
        <v>13</v>
      </c>
      <c r="D678" s="9" t="s">
        <v>20</v>
      </c>
      <c r="E678" s="10" t="s">
        <v>976</v>
      </c>
      <c r="F678" s="9" t="s">
        <v>16</v>
      </c>
      <c r="G678" s="9" t="s">
        <v>23</v>
      </c>
      <c r="H678" s="9">
        <v>9357</v>
      </c>
      <c r="I678" s="9">
        <v>60</v>
      </c>
      <c r="J678" s="9">
        <v>1754</v>
      </c>
      <c r="K678" s="9">
        <v>8343</v>
      </c>
      <c r="L678" s="9">
        <v>10</v>
      </c>
      <c r="M678" s="9">
        <v>6559.4780000000001</v>
      </c>
      <c r="N678" s="4"/>
      <c r="O678" s="4"/>
      <c r="P678" s="4"/>
      <c r="Q678" s="4"/>
      <c r="R678" s="4"/>
    </row>
    <row r="679" spans="1:18" ht="14.4">
      <c r="A679" s="9" t="s">
        <v>1603</v>
      </c>
      <c r="B679" s="9" t="s">
        <v>1041</v>
      </c>
      <c r="C679" s="9" t="s">
        <v>13</v>
      </c>
      <c r="D679" s="9" t="s">
        <v>73</v>
      </c>
      <c r="E679" s="10" t="s">
        <v>978</v>
      </c>
      <c r="F679" s="9" t="s">
        <v>16</v>
      </c>
      <c r="G679" s="9" t="s">
        <v>47</v>
      </c>
      <c r="H679" s="9">
        <v>20459</v>
      </c>
      <c r="I679" s="9">
        <v>40</v>
      </c>
      <c r="J679" s="9">
        <v>12668</v>
      </c>
      <c r="K679" s="9">
        <v>18613</v>
      </c>
      <c r="L679" s="9">
        <v>4</v>
      </c>
      <c r="M679" s="9">
        <v>1842.607</v>
      </c>
      <c r="N679" s="4"/>
      <c r="O679" s="4"/>
      <c r="P679" s="4"/>
      <c r="Q679" s="4"/>
      <c r="R679" s="4"/>
    </row>
    <row r="680" spans="1:18" ht="14.4">
      <c r="A680" s="9" t="s">
        <v>1604</v>
      </c>
      <c r="B680" s="9" t="s">
        <v>1060</v>
      </c>
      <c r="C680" s="9" t="s">
        <v>19</v>
      </c>
      <c r="D680" s="9" t="s">
        <v>14</v>
      </c>
      <c r="E680" s="10" t="s">
        <v>980</v>
      </c>
      <c r="F680" s="9" t="s">
        <v>16</v>
      </c>
      <c r="G680" s="9" t="s">
        <v>23</v>
      </c>
      <c r="H680" s="9">
        <v>17382</v>
      </c>
      <c r="I680" s="9">
        <v>100</v>
      </c>
      <c r="J680" s="9">
        <v>7411</v>
      </c>
      <c r="K680" s="9">
        <v>16576</v>
      </c>
      <c r="L680" s="9">
        <v>8</v>
      </c>
      <c r="M680" s="9">
        <v>5797.22</v>
      </c>
      <c r="N680" s="4"/>
      <c r="O680" s="4"/>
      <c r="P680" s="4"/>
      <c r="Q680" s="4"/>
      <c r="R680" s="4"/>
    </row>
    <row r="681" spans="1:18" ht="14.4">
      <c r="A681" s="9" t="s">
        <v>1605</v>
      </c>
      <c r="B681" s="9" t="s">
        <v>1043</v>
      </c>
      <c r="C681" s="9" t="s">
        <v>13</v>
      </c>
      <c r="D681" s="9" t="s">
        <v>79</v>
      </c>
      <c r="E681" s="10" t="s">
        <v>982</v>
      </c>
      <c r="F681" s="9" t="s">
        <v>27</v>
      </c>
      <c r="G681" s="9" t="s">
        <v>23</v>
      </c>
      <c r="H681" s="9">
        <v>13466</v>
      </c>
      <c r="I681" s="9">
        <v>150</v>
      </c>
      <c r="J681" s="9">
        <v>8684</v>
      </c>
      <c r="K681" s="9">
        <v>11766</v>
      </c>
      <c r="L681" s="9">
        <v>1</v>
      </c>
      <c r="M681" s="9">
        <v>1527.1759999999999</v>
      </c>
      <c r="N681" s="4"/>
      <c r="O681" s="4"/>
      <c r="P681" s="4"/>
      <c r="Q681" s="4"/>
      <c r="R681" s="4"/>
    </row>
    <row r="682" spans="1:18" ht="14.4">
      <c r="A682" s="9" t="s">
        <v>1606</v>
      </c>
      <c r="B682" s="9" t="s">
        <v>1060</v>
      </c>
      <c r="C682" s="9" t="s">
        <v>38</v>
      </c>
      <c r="D682" s="9" t="s">
        <v>126</v>
      </c>
      <c r="E682" s="10" t="s">
        <v>984</v>
      </c>
      <c r="F682" s="9" t="s">
        <v>22</v>
      </c>
      <c r="G682" s="9" t="s">
        <v>23</v>
      </c>
      <c r="H682" s="9">
        <v>23410</v>
      </c>
      <c r="I682" s="9">
        <v>66</v>
      </c>
      <c r="J682" s="9">
        <v>13626</v>
      </c>
      <c r="K682" s="9">
        <v>22109</v>
      </c>
      <c r="L682" s="9">
        <v>6</v>
      </c>
      <c r="M682" s="9">
        <v>1930.181</v>
      </c>
      <c r="N682" s="4"/>
      <c r="O682" s="4"/>
      <c r="P682" s="4"/>
      <c r="Q682" s="4"/>
      <c r="R682" s="4"/>
    </row>
    <row r="683" spans="1:18" ht="14.4">
      <c r="A683" s="9" t="s">
        <v>1607</v>
      </c>
      <c r="B683" s="9" t="s">
        <v>1043</v>
      </c>
      <c r="C683" s="9" t="s">
        <v>13</v>
      </c>
      <c r="D683" s="9" t="s">
        <v>30</v>
      </c>
      <c r="E683" s="10" t="s">
        <v>984</v>
      </c>
      <c r="F683" s="9" t="s">
        <v>46</v>
      </c>
      <c r="G683" s="9" t="s">
        <v>23</v>
      </c>
      <c r="H683" s="9">
        <v>13713</v>
      </c>
      <c r="I683" s="9">
        <v>151</v>
      </c>
      <c r="J683" s="9">
        <v>8339</v>
      </c>
      <c r="K683" s="9">
        <v>13051</v>
      </c>
      <c r="L683" s="9">
        <v>5</v>
      </c>
      <c r="M683" s="9">
        <v>1490.0060000000001</v>
      </c>
      <c r="N683" s="4"/>
      <c r="O683" s="4"/>
      <c r="P683" s="4"/>
      <c r="Q683" s="4"/>
      <c r="R683" s="4"/>
    </row>
    <row r="684" spans="1:18" ht="14.4">
      <c r="A684" s="9" t="s">
        <v>1608</v>
      </c>
      <c r="B684" s="9" t="s">
        <v>1060</v>
      </c>
      <c r="C684" s="9" t="s">
        <v>13</v>
      </c>
      <c r="D684" s="9" t="s">
        <v>14</v>
      </c>
      <c r="E684" s="10" t="s">
        <v>987</v>
      </c>
      <c r="F684" s="9" t="s">
        <v>22</v>
      </c>
      <c r="G684" s="9" t="s">
        <v>23</v>
      </c>
      <c r="H684" s="9">
        <v>10565</v>
      </c>
      <c r="I684" s="9">
        <v>66</v>
      </c>
      <c r="J684" s="9">
        <v>6248</v>
      </c>
      <c r="K684" s="9">
        <v>10141</v>
      </c>
      <c r="L684" s="9">
        <v>9</v>
      </c>
      <c r="M684" s="9">
        <v>6236.1130000000003</v>
      </c>
      <c r="N684" s="4"/>
      <c r="O684" s="4"/>
      <c r="P684" s="4"/>
      <c r="Q684" s="4"/>
      <c r="R684" s="4"/>
    </row>
    <row r="685" spans="1:18" ht="14.4">
      <c r="A685" s="9" t="s">
        <v>988</v>
      </c>
      <c r="B685" s="9" t="s">
        <v>1043</v>
      </c>
      <c r="C685" s="9" t="s">
        <v>19</v>
      </c>
      <c r="D685" s="9" t="s">
        <v>32</v>
      </c>
      <c r="E685" s="10" t="s">
        <v>989</v>
      </c>
      <c r="F685" s="9" t="s">
        <v>22</v>
      </c>
      <c r="G685" s="9" t="s">
        <v>23</v>
      </c>
      <c r="H685" s="9">
        <v>888037</v>
      </c>
      <c r="I685" s="9">
        <v>2841</v>
      </c>
      <c r="J685" s="9">
        <v>370429</v>
      </c>
      <c r="K685" s="9">
        <v>820340</v>
      </c>
      <c r="L685" s="9">
        <v>42</v>
      </c>
      <c r="M685" s="9">
        <v>8134.3509999999997</v>
      </c>
      <c r="N685" s="4"/>
      <c r="O685" s="4"/>
      <c r="P685" s="4"/>
      <c r="Q685" s="4"/>
      <c r="R685" s="4"/>
    </row>
    <row r="686" spans="1:18" ht="14.4">
      <c r="A686" s="9" t="s">
        <v>1609</v>
      </c>
      <c r="B686" s="9" t="s">
        <v>1041</v>
      </c>
      <c r="C686" s="9" t="s">
        <v>13</v>
      </c>
      <c r="D686" s="9" t="s">
        <v>32</v>
      </c>
      <c r="E686" s="10" t="s">
        <v>989</v>
      </c>
      <c r="F686" s="9" t="s">
        <v>54</v>
      </c>
      <c r="G686" s="9" t="s">
        <v>23</v>
      </c>
      <c r="H686" s="9">
        <v>1767940</v>
      </c>
      <c r="I686" s="9">
        <v>4852</v>
      </c>
      <c r="J686" s="9">
        <v>881525</v>
      </c>
      <c r="K686" s="9">
        <v>1550866</v>
      </c>
      <c r="L686" s="9">
        <v>78</v>
      </c>
      <c r="M686" s="9">
        <v>7511.6559999999999</v>
      </c>
      <c r="N686" s="4"/>
      <c r="O686" s="4"/>
      <c r="P686" s="4"/>
      <c r="Q686" s="4"/>
      <c r="R686" s="4"/>
    </row>
    <row r="687" spans="1:18" ht="14.4">
      <c r="A687" s="9" t="s">
        <v>991</v>
      </c>
      <c r="B687" s="9" t="s">
        <v>1041</v>
      </c>
      <c r="C687" s="9" t="s">
        <v>19</v>
      </c>
      <c r="D687" s="9" t="s">
        <v>73</v>
      </c>
      <c r="E687" s="10" t="s">
        <v>989</v>
      </c>
      <c r="F687" s="9" t="s">
        <v>16</v>
      </c>
      <c r="G687" s="9" t="s">
        <v>23</v>
      </c>
      <c r="H687" s="9">
        <v>1221746</v>
      </c>
      <c r="I687" s="9">
        <v>3874</v>
      </c>
      <c r="J687" s="9">
        <v>512107</v>
      </c>
      <c r="K687" s="9">
        <v>1088748</v>
      </c>
      <c r="L687" s="9">
        <v>19</v>
      </c>
      <c r="M687" s="9">
        <v>7483.8869999999997</v>
      </c>
      <c r="N687" s="4"/>
      <c r="O687" s="4"/>
      <c r="P687" s="4"/>
      <c r="Q687" s="4"/>
      <c r="R687" s="4"/>
    </row>
    <row r="688" spans="1:18" ht="14.4">
      <c r="A688" s="9" t="s">
        <v>992</v>
      </c>
      <c r="B688" s="9" t="s">
        <v>1043</v>
      </c>
      <c r="C688" s="9" t="s">
        <v>13</v>
      </c>
      <c r="D688" s="9" t="s">
        <v>32</v>
      </c>
      <c r="E688" s="10" t="s">
        <v>989</v>
      </c>
      <c r="F688" s="9" t="s">
        <v>52</v>
      </c>
      <c r="G688" s="9" t="s">
        <v>23</v>
      </c>
      <c r="H688" s="9">
        <v>446774</v>
      </c>
      <c r="I688" s="9">
        <v>1245</v>
      </c>
      <c r="J688" s="9">
        <v>163786</v>
      </c>
      <c r="K688" s="9">
        <v>374116</v>
      </c>
      <c r="L688" s="9">
        <v>12</v>
      </c>
      <c r="M688" s="9">
        <v>7248.232</v>
      </c>
      <c r="N688" s="4"/>
      <c r="O688" s="4"/>
      <c r="P688" s="4"/>
      <c r="Q688" s="4"/>
      <c r="R688" s="4"/>
    </row>
    <row r="689" spans="1:18" ht="14.4">
      <c r="A689" s="9" t="s">
        <v>993</v>
      </c>
      <c r="B689" s="9" t="s">
        <v>1043</v>
      </c>
      <c r="C689" s="9" t="s">
        <v>19</v>
      </c>
      <c r="D689" s="9" t="s">
        <v>41</v>
      </c>
      <c r="E689" s="10" t="s">
        <v>989</v>
      </c>
      <c r="F689" s="9" t="s">
        <v>27</v>
      </c>
      <c r="G689" s="9" t="s">
        <v>23</v>
      </c>
      <c r="H689" s="9">
        <v>120603</v>
      </c>
      <c r="I689" s="9">
        <v>298</v>
      </c>
      <c r="J689" s="9">
        <v>47405</v>
      </c>
      <c r="K689" s="9">
        <v>100881</v>
      </c>
      <c r="L689" s="9">
        <v>10</v>
      </c>
      <c r="M689" s="9">
        <v>6633.5330000000004</v>
      </c>
      <c r="N689" s="4"/>
      <c r="O689" s="4"/>
      <c r="P689" s="4"/>
      <c r="Q689" s="4"/>
      <c r="R689" s="4"/>
    </row>
    <row r="690" spans="1:18" ht="14.4">
      <c r="A690" s="9" t="s">
        <v>994</v>
      </c>
      <c r="B690" s="9" t="s">
        <v>1041</v>
      </c>
      <c r="C690" s="9" t="s">
        <v>13</v>
      </c>
      <c r="D690" s="9" t="s">
        <v>30</v>
      </c>
      <c r="E690" s="10" t="s">
        <v>989</v>
      </c>
      <c r="F690" s="9" t="s">
        <v>16</v>
      </c>
      <c r="G690" s="9" t="s">
        <v>23</v>
      </c>
      <c r="H690" s="9">
        <v>310255</v>
      </c>
      <c r="I690" s="9">
        <v>970</v>
      </c>
      <c r="J690" s="9">
        <v>105054</v>
      </c>
      <c r="K690" s="9">
        <v>260998</v>
      </c>
      <c r="L690" s="9">
        <v>14</v>
      </c>
      <c r="M690" s="9">
        <v>6057.857</v>
      </c>
      <c r="N690" s="4"/>
      <c r="O690" s="4"/>
      <c r="P690" s="4"/>
      <c r="Q690" s="4"/>
      <c r="R690" s="4"/>
    </row>
    <row r="691" spans="1:18" ht="14.4">
      <c r="A691" s="9" t="s">
        <v>1610</v>
      </c>
      <c r="B691" s="9" t="s">
        <v>1041</v>
      </c>
      <c r="C691" s="9" t="s">
        <v>29</v>
      </c>
      <c r="D691" s="9" t="s">
        <v>179</v>
      </c>
      <c r="E691" s="10" t="s">
        <v>989</v>
      </c>
      <c r="F691" s="9" t="s">
        <v>42</v>
      </c>
      <c r="G691" s="9" t="s">
        <v>23</v>
      </c>
      <c r="H691" s="9">
        <v>818919</v>
      </c>
      <c r="I691" s="9">
        <v>1987</v>
      </c>
      <c r="J691" s="9">
        <v>395852</v>
      </c>
      <c r="K691" s="9">
        <v>699064</v>
      </c>
      <c r="L691" s="9">
        <v>22</v>
      </c>
      <c r="M691" s="9">
        <v>6012.1019999999999</v>
      </c>
      <c r="N691" s="4"/>
      <c r="O691" s="4"/>
      <c r="P691" s="4"/>
      <c r="Q691" s="4"/>
      <c r="R691" s="4"/>
    </row>
    <row r="692" spans="1:18" ht="14.4">
      <c r="A692" s="9" t="s">
        <v>1611</v>
      </c>
      <c r="B692" s="9" t="s">
        <v>1043</v>
      </c>
      <c r="C692" s="9" t="s">
        <v>13</v>
      </c>
      <c r="D692" s="9" t="s">
        <v>73</v>
      </c>
      <c r="E692" s="10" t="s">
        <v>989</v>
      </c>
      <c r="F692" s="9" t="s">
        <v>314</v>
      </c>
      <c r="G692" s="9" t="s">
        <v>23</v>
      </c>
      <c r="H692" s="9">
        <v>760502</v>
      </c>
      <c r="I692" s="9">
        <v>2140</v>
      </c>
      <c r="J692" s="9">
        <v>326721</v>
      </c>
      <c r="K692" s="9">
        <v>700814</v>
      </c>
      <c r="L692" s="9">
        <v>17</v>
      </c>
      <c r="M692" s="9">
        <v>5179.0420000000004</v>
      </c>
      <c r="N692" s="4"/>
      <c r="O692" s="4"/>
      <c r="P692" s="4"/>
      <c r="Q692" s="4"/>
      <c r="R692" s="4"/>
    </row>
    <row r="693" spans="1:18" ht="14.4">
      <c r="A693" s="9" t="s">
        <v>997</v>
      </c>
      <c r="B693" s="9" t="s">
        <v>1043</v>
      </c>
      <c r="C693" s="9" t="s">
        <v>38</v>
      </c>
      <c r="D693" s="9" t="s">
        <v>50</v>
      </c>
      <c r="E693" s="10" t="s">
        <v>989</v>
      </c>
      <c r="F693" s="9" t="s">
        <v>16</v>
      </c>
      <c r="G693" s="9" t="s">
        <v>23</v>
      </c>
      <c r="H693" s="9">
        <v>571090</v>
      </c>
      <c r="I693" s="9">
        <v>1541</v>
      </c>
      <c r="J693" s="9">
        <v>246243</v>
      </c>
      <c r="K693" s="9">
        <v>532325</v>
      </c>
      <c r="L693" s="9">
        <v>11</v>
      </c>
      <c r="M693" s="9">
        <v>4733.6189999999997</v>
      </c>
      <c r="N693" s="4"/>
      <c r="O693" s="4"/>
      <c r="P693" s="4"/>
      <c r="Q693" s="4"/>
      <c r="R693" s="4"/>
    </row>
    <row r="694" spans="1:18" ht="14.4">
      <c r="A694" s="9" t="s">
        <v>998</v>
      </c>
      <c r="B694" s="9" t="s">
        <v>1041</v>
      </c>
      <c r="C694" s="9" t="s">
        <v>19</v>
      </c>
      <c r="D694" s="9" t="s">
        <v>32</v>
      </c>
      <c r="E694" s="10" t="s">
        <v>989</v>
      </c>
      <c r="F694" s="9" t="s">
        <v>27</v>
      </c>
      <c r="G694" s="9" t="s">
        <v>17</v>
      </c>
      <c r="H694" s="9">
        <v>7584</v>
      </c>
      <c r="I694" s="9">
        <v>40</v>
      </c>
      <c r="J694" s="9">
        <v>3093</v>
      </c>
      <c r="K694" s="9">
        <v>6897</v>
      </c>
      <c r="L694" s="9">
        <v>2</v>
      </c>
      <c r="M694" s="9">
        <v>4467.0810000000001</v>
      </c>
      <c r="N694" s="4"/>
      <c r="O694" s="4"/>
      <c r="P694" s="4"/>
      <c r="Q694" s="4"/>
      <c r="R694" s="4"/>
    </row>
    <row r="695" spans="1:18" ht="14.4">
      <c r="A695" s="9" t="s">
        <v>1612</v>
      </c>
      <c r="B695" s="9" t="s">
        <v>1041</v>
      </c>
      <c r="C695" s="9" t="s">
        <v>13</v>
      </c>
      <c r="D695" s="9" t="s">
        <v>20</v>
      </c>
      <c r="E695" s="10" t="s">
        <v>989</v>
      </c>
      <c r="F695" s="9" t="s">
        <v>16</v>
      </c>
      <c r="G695" s="9" t="s">
        <v>47</v>
      </c>
      <c r="H695" s="9">
        <v>84460</v>
      </c>
      <c r="I695" s="9">
        <v>209</v>
      </c>
      <c r="J695" s="9">
        <v>13169</v>
      </c>
      <c r="K695" s="9">
        <v>26688</v>
      </c>
      <c r="L695" s="9">
        <v>1</v>
      </c>
      <c r="M695" s="9">
        <v>4279.2309999999998</v>
      </c>
      <c r="N695" s="4"/>
      <c r="O695" s="4"/>
      <c r="P695" s="4"/>
      <c r="Q695" s="4"/>
      <c r="R695" s="4"/>
    </row>
    <row r="696" spans="1:18" ht="14.4">
      <c r="A696" s="9" t="s">
        <v>1613</v>
      </c>
      <c r="B696" s="9" t="s">
        <v>1041</v>
      </c>
      <c r="C696" s="9" t="s">
        <v>38</v>
      </c>
      <c r="D696" s="9" t="s">
        <v>210</v>
      </c>
      <c r="E696" s="10" t="s">
        <v>989</v>
      </c>
      <c r="F696" s="9" t="s">
        <v>42</v>
      </c>
      <c r="G696" s="9" t="s">
        <v>23</v>
      </c>
      <c r="H696" s="9">
        <v>90123</v>
      </c>
      <c r="I696" s="9">
        <v>60</v>
      </c>
      <c r="J696" s="9">
        <v>33421</v>
      </c>
      <c r="K696" s="9">
        <v>66729</v>
      </c>
      <c r="L696" s="9">
        <v>9</v>
      </c>
      <c r="M696" s="9">
        <v>3433.9140000000002</v>
      </c>
      <c r="N696" s="4"/>
      <c r="O696" s="4"/>
      <c r="P696" s="4"/>
      <c r="Q696" s="4"/>
      <c r="R696" s="4"/>
    </row>
    <row r="697" spans="1:18" ht="14.4">
      <c r="A697" s="9" t="s">
        <v>1614</v>
      </c>
      <c r="B697" s="9" t="s">
        <v>1041</v>
      </c>
      <c r="C697" s="9" t="s">
        <v>13</v>
      </c>
      <c r="D697" s="9" t="s">
        <v>73</v>
      </c>
      <c r="E697" s="10" t="s">
        <v>989</v>
      </c>
      <c r="F697" s="9" t="s">
        <v>16</v>
      </c>
      <c r="G697" s="9" t="s">
        <v>23</v>
      </c>
      <c r="H697" s="9">
        <v>1116343</v>
      </c>
      <c r="I697" s="9">
        <v>3104</v>
      </c>
      <c r="J697" s="9">
        <v>550519</v>
      </c>
      <c r="K697" s="9">
        <v>977978</v>
      </c>
      <c r="L697" s="9">
        <v>9</v>
      </c>
      <c r="M697" s="9">
        <v>2494.2179999999998</v>
      </c>
      <c r="N697" s="4"/>
      <c r="O697" s="4"/>
      <c r="P697" s="4"/>
      <c r="Q697" s="4"/>
      <c r="R697" s="4"/>
    </row>
    <row r="698" spans="1:18" ht="14.4">
      <c r="A698" s="9" t="s">
        <v>1615</v>
      </c>
      <c r="B698" s="9" t="s">
        <v>1041</v>
      </c>
      <c r="C698" s="9" t="s">
        <v>13</v>
      </c>
      <c r="D698" s="9" t="s">
        <v>269</v>
      </c>
      <c r="E698" s="10" t="s">
        <v>989</v>
      </c>
      <c r="F698" s="9" t="s">
        <v>22</v>
      </c>
      <c r="G698" s="9" t="s">
        <v>23</v>
      </c>
      <c r="H698" s="9">
        <v>276716</v>
      </c>
      <c r="I698" s="9">
        <v>799</v>
      </c>
      <c r="J698" s="9">
        <v>114927</v>
      </c>
      <c r="K698" s="9">
        <v>255481</v>
      </c>
      <c r="L698" s="9">
        <v>49</v>
      </c>
      <c r="M698" s="9">
        <v>2276.277</v>
      </c>
      <c r="N698" s="4"/>
      <c r="O698" s="4"/>
      <c r="P698" s="4"/>
      <c r="Q698" s="4"/>
      <c r="R698" s="4"/>
    </row>
    <row r="699" spans="1:18" ht="14.4">
      <c r="A699" s="9" t="s">
        <v>1616</v>
      </c>
      <c r="B699" s="9" t="s">
        <v>1041</v>
      </c>
      <c r="C699" s="9" t="s">
        <v>19</v>
      </c>
      <c r="D699" s="9" t="s">
        <v>20</v>
      </c>
      <c r="E699" s="10" t="s">
        <v>989</v>
      </c>
      <c r="F699" s="9" t="s">
        <v>16</v>
      </c>
      <c r="G699" s="9" t="s">
        <v>17</v>
      </c>
      <c r="H699" s="9">
        <v>17049</v>
      </c>
      <c r="I699" s="9">
        <v>84</v>
      </c>
      <c r="J699" s="9">
        <v>191</v>
      </c>
      <c r="K699" s="9">
        <v>15564</v>
      </c>
      <c r="L699" s="9">
        <v>15</v>
      </c>
      <c r="M699" s="9">
        <v>2144.4899999999998</v>
      </c>
      <c r="N699" s="4"/>
      <c r="O699" s="4"/>
      <c r="P699" s="4"/>
      <c r="Q699" s="4"/>
      <c r="R699" s="4"/>
    </row>
    <row r="700" spans="1:18" ht="14.4">
      <c r="A700" s="9" t="s">
        <v>1617</v>
      </c>
      <c r="B700" s="9" t="s">
        <v>1041</v>
      </c>
      <c r="C700" s="9" t="s">
        <v>19</v>
      </c>
      <c r="D700" s="9" t="s">
        <v>14</v>
      </c>
      <c r="E700" s="10" t="s">
        <v>989</v>
      </c>
      <c r="F700" s="9" t="s">
        <v>16</v>
      </c>
      <c r="G700" s="9" t="s">
        <v>47</v>
      </c>
      <c r="H700" s="9">
        <v>74164</v>
      </c>
      <c r="I700" s="9">
        <v>241</v>
      </c>
      <c r="J700" s="9">
        <v>25104</v>
      </c>
      <c r="K700" s="9">
        <v>61242</v>
      </c>
      <c r="L700" s="9">
        <v>19</v>
      </c>
      <c r="M700" s="9">
        <v>1902.3009999999999</v>
      </c>
      <c r="N700" s="4"/>
      <c r="O700" s="4"/>
      <c r="P700" s="4"/>
      <c r="Q700" s="4"/>
      <c r="R700" s="4"/>
    </row>
    <row r="701" spans="1:18" ht="14.4">
      <c r="A701" s="9" t="s">
        <v>1618</v>
      </c>
      <c r="B701" s="9" t="s">
        <v>1043</v>
      </c>
      <c r="C701" s="9" t="s">
        <v>13</v>
      </c>
      <c r="D701" s="9" t="s">
        <v>32</v>
      </c>
      <c r="E701" s="10" t="s">
        <v>989</v>
      </c>
      <c r="F701" s="9" t="s">
        <v>159</v>
      </c>
      <c r="G701" s="9" t="s">
        <v>23</v>
      </c>
      <c r="H701" s="9">
        <v>37227</v>
      </c>
      <c r="I701" s="9">
        <v>130</v>
      </c>
      <c r="J701" s="9">
        <v>13542</v>
      </c>
      <c r="K701" s="9">
        <v>32456</v>
      </c>
      <c r="L701" s="9">
        <v>4</v>
      </c>
      <c r="M701" s="9">
        <v>1901.095</v>
      </c>
      <c r="N701" s="4"/>
      <c r="O701" s="4"/>
      <c r="P701" s="4"/>
      <c r="Q701" s="4"/>
      <c r="R701" s="4"/>
    </row>
    <row r="702" spans="1:18" ht="14.4">
      <c r="A702" s="9" t="s">
        <v>1619</v>
      </c>
      <c r="B702" s="9" t="s">
        <v>1041</v>
      </c>
      <c r="C702" s="9" t="s">
        <v>38</v>
      </c>
      <c r="D702" s="9" t="s">
        <v>14</v>
      </c>
      <c r="E702" s="10" t="s">
        <v>989</v>
      </c>
      <c r="F702" s="9" t="s">
        <v>22</v>
      </c>
      <c r="G702" s="9" t="s">
        <v>23</v>
      </c>
      <c r="H702" s="9">
        <v>556152</v>
      </c>
      <c r="I702" s="9">
        <v>1867</v>
      </c>
      <c r="J702" s="9">
        <v>221833</v>
      </c>
      <c r="K702" s="9">
        <v>480882</v>
      </c>
      <c r="L702" s="9">
        <v>7</v>
      </c>
      <c r="M702" s="9">
        <v>1818.1</v>
      </c>
      <c r="N702" s="4"/>
      <c r="O702" s="4"/>
      <c r="P702" s="4"/>
      <c r="Q702" s="4"/>
      <c r="R702" s="4"/>
    </row>
    <row r="703" spans="1:18" ht="14.4">
      <c r="A703" s="9" t="s">
        <v>1620</v>
      </c>
      <c r="B703" s="9" t="s">
        <v>1041</v>
      </c>
      <c r="C703" s="9" t="s">
        <v>29</v>
      </c>
      <c r="D703" s="9" t="s">
        <v>32</v>
      </c>
      <c r="E703" s="10" t="s">
        <v>989</v>
      </c>
      <c r="F703" s="9" t="s">
        <v>16</v>
      </c>
      <c r="G703" s="9" t="s">
        <v>17</v>
      </c>
      <c r="H703" s="9">
        <v>598460</v>
      </c>
      <c r="I703" s="9">
        <v>1654</v>
      </c>
      <c r="J703" s="9">
        <v>201153</v>
      </c>
      <c r="K703" s="9">
        <v>557263</v>
      </c>
      <c r="L703" s="9">
        <v>13</v>
      </c>
      <c r="M703" s="9">
        <v>1689.7449999999999</v>
      </c>
      <c r="N703" s="4"/>
      <c r="O703" s="4"/>
      <c r="P703" s="4"/>
      <c r="Q703" s="4"/>
      <c r="R703" s="4"/>
    </row>
    <row r="704" spans="1:18" ht="14.4">
      <c r="A704" s="9" t="s">
        <v>1008</v>
      </c>
      <c r="B704" s="9" t="s">
        <v>1041</v>
      </c>
      <c r="C704" s="9" t="s">
        <v>13</v>
      </c>
      <c r="D704" s="9" t="s">
        <v>32</v>
      </c>
      <c r="E704" s="10" t="s">
        <v>989</v>
      </c>
      <c r="F704" s="9" t="s">
        <v>16</v>
      </c>
      <c r="G704" s="9" t="s">
        <v>23</v>
      </c>
      <c r="H704" s="9">
        <v>421110</v>
      </c>
      <c r="I704" s="9">
        <v>984</v>
      </c>
      <c r="J704" s="9">
        <v>212140</v>
      </c>
      <c r="K704" s="9">
        <v>389474</v>
      </c>
      <c r="L704" s="9">
        <v>4</v>
      </c>
      <c r="M704" s="9">
        <v>1635.92</v>
      </c>
      <c r="N704" s="4"/>
      <c r="O704" s="4"/>
      <c r="P704" s="4"/>
      <c r="Q704" s="4"/>
      <c r="R704" s="4"/>
    </row>
    <row r="705" spans="1:18" ht="14.4">
      <c r="A705" s="9" t="s">
        <v>1621</v>
      </c>
      <c r="B705" s="9" t="s">
        <v>1041</v>
      </c>
      <c r="C705" s="9" t="s">
        <v>29</v>
      </c>
      <c r="D705" s="9" t="s">
        <v>41</v>
      </c>
      <c r="E705" s="10" t="s">
        <v>989</v>
      </c>
      <c r="F705" s="9" t="s">
        <v>27</v>
      </c>
      <c r="G705" s="9" t="s">
        <v>47</v>
      </c>
      <c r="H705" s="9">
        <v>59296</v>
      </c>
      <c r="I705" s="9">
        <v>170</v>
      </c>
      <c r="J705" s="9">
        <v>25482</v>
      </c>
      <c r="K705" s="9">
        <v>54149</v>
      </c>
      <c r="L705" s="9">
        <v>4</v>
      </c>
      <c r="M705" s="9">
        <v>1568.7149999999999</v>
      </c>
      <c r="N705" s="4"/>
      <c r="O705" s="4"/>
      <c r="P705" s="4"/>
      <c r="Q705" s="4"/>
      <c r="R705" s="4"/>
    </row>
    <row r="706" spans="1:18" ht="14.4">
      <c r="A706" s="9" t="s">
        <v>1622</v>
      </c>
      <c r="B706" s="9" t="s">
        <v>1041</v>
      </c>
      <c r="C706" s="9" t="s">
        <v>38</v>
      </c>
      <c r="D706" s="9" t="s">
        <v>394</v>
      </c>
      <c r="E706" s="10" t="s">
        <v>989</v>
      </c>
      <c r="F706" s="9" t="s">
        <v>27</v>
      </c>
      <c r="G706" s="9" t="s">
        <v>47</v>
      </c>
      <c r="H706" s="9">
        <v>307888</v>
      </c>
      <c r="I706" s="9">
        <v>863</v>
      </c>
      <c r="J706" s="9">
        <v>134959</v>
      </c>
      <c r="K706" s="9">
        <v>274790</v>
      </c>
      <c r="L706" s="9">
        <v>11</v>
      </c>
      <c r="M706" s="9">
        <v>1559.644</v>
      </c>
      <c r="N706" s="4"/>
      <c r="O706" s="4"/>
      <c r="P706" s="4"/>
      <c r="Q706" s="4"/>
      <c r="R706" s="4"/>
    </row>
    <row r="707" spans="1:18" ht="14.4">
      <c r="A707" s="9" t="s">
        <v>1623</v>
      </c>
      <c r="B707" s="9" t="s">
        <v>1041</v>
      </c>
      <c r="C707" s="9" t="s">
        <v>19</v>
      </c>
      <c r="D707" s="9" t="s">
        <v>20</v>
      </c>
      <c r="E707" s="10" t="s">
        <v>989</v>
      </c>
      <c r="F707" s="9" t="s">
        <v>27</v>
      </c>
      <c r="G707" s="9" t="s">
        <v>23</v>
      </c>
      <c r="H707" s="9">
        <v>85965</v>
      </c>
      <c r="I707" s="9">
        <v>233</v>
      </c>
      <c r="J707" s="9">
        <v>33865</v>
      </c>
      <c r="K707" s="9">
        <v>78662</v>
      </c>
      <c r="L707" s="9">
        <v>3</v>
      </c>
      <c r="M707" s="9">
        <v>1555.5350000000001</v>
      </c>
      <c r="N707" s="4"/>
      <c r="O707" s="4"/>
      <c r="P707" s="4"/>
      <c r="Q707" s="4"/>
      <c r="R707" s="4"/>
    </row>
    <row r="708" spans="1:18" ht="14.4">
      <c r="A708" s="9" t="s">
        <v>1624</v>
      </c>
      <c r="B708" s="9" t="s">
        <v>1041</v>
      </c>
      <c r="C708" s="9" t="s">
        <v>29</v>
      </c>
      <c r="D708" s="9" t="s">
        <v>50</v>
      </c>
      <c r="E708" s="10" t="s">
        <v>989</v>
      </c>
      <c r="F708" s="9" t="s">
        <v>27</v>
      </c>
      <c r="G708" s="9" t="s">
        <v>23</v>
      </c>
      <c r="H708" s="9">
        <v>335664</v>
      </c>
      <c r="I708" s="9">
        <v>852</v>
      </c>
      <c r="J708" s="9">
        <v>148742</v>
      </c>
      <c r="K708" s="9">
        <v>313071</v>
      </c>
      <c r="L708" s="9">
        <v>25</v>
      </c>
      <c r="M708" s="9">
        <v>1542.5</v>
      </c>
      <c r="N708" s="4"/>
      <c r="O708" s="4"/>
      <c r="P708" s="4"/>
      <c r="Q708" s="4"/>
      <c r="R708" s="4"/>
    </row>
    <row r="709" spans="1:18" ht="14.4">
      <c r="A709" s="9" t="s">
        <v>1625</v>
      </c>
      <c r="B709" s="9" t="s">
        <v>1043</v>
      </c>
      <c r="C709" s="9" t="s">
        <v>29</v>
      </c>
      <c r="D709" s="9" t="s">
        <v>269</v>
      </c>
      <c r="E709" s="10" t="s">
        <v>989</v>
      </c>
      <c r="F709" s="9" t="s">
        <v>16</v>
      </c>
      <c r="G709" s="9" t="s">
        <v>23</v>
      </c>
      <c r="H709" s="9">
        <v>74516</v>
      </c>
      <c r="I709" s="9">
        <v>200</v>
      </c>
      <c r="J709" s="9">
        <v>23985</v>
      </c>
      <c r="K709" s="9">
        <v>63853</v>
      </c>
      <c r="L709" s="9">
        <v>24</v>
      </c>
      <c r="M709" s="9">
        <v>1523.7840000000001</v>
      </c>
      <c r="N709" s="4"/>
      <c r="O709" s="4"/>
      <c r="P709" s="4"/>
      <c r="Q709" s="4"/>
      <c r="R709" s="4"/>
    </row>
    <row r="710" spans="1:18" ht="14.4">
      <c r="A710" s="9" t="s">
        <v>1626</v>
      </c>
      <c r="B710" s="9" t="s">
        <v>1043</v>
      </c>
      <c r="C710" s="9" t="s">
        <v>38</v>
      </c>
      <c r="D710" s="9" t="s">
        <v>50</v>
      </c>
      <c r="E710" s="10" t="s">
        <v>989</v>
      </c>
      <c r="F710" s="9" t="s">
        <v>16</v>
      </c>
      <c r="G710" s="9" t="s">
        <v>23</v>
      </c>
      <c r="H710" s="9">
        <v>263752</v>
      </c>
      <c r="I710" s="9">
        <v>702</v>
      </c>
      <c r="J710" s="9">
        <v>127042</v>
      </c>
      <c r="K710" s="9">
        <v>225121</v>
      </c>
      <c r="L710" s="9">
        <v>4</v>
      </c>
      <c r="M710" s="9">
        <v>1465.5150000000001</v>
      </c>
      <c r="N710" s="4"/>
      <c r="O710" s="4"/>
      <c r="P710" s="4"/>
      <c r="Q710" s="4"/>
      <c r="R710" s="4"/>
    </row>
    <row r="711" spans="1:18" ht="14.4">
      <c r="A711" s="9" t="s">
        <v>1627</v>
      </c>
      <c r="B711" s="9" t="s">
        <v>1043</v>
      </c>
      <c r="C711" s="9" t="s">
        <v>38</v>
      </c>
      <c r="D711" s="9" t="s">
        <v>394</v>
      </c>
      <c r="E711" s="10" t="s">
        <v>989</v>
      </c>
      <c r="F711" s="9" t="s">
        <v>27</v>
      </c>
      <c r="G711" s="9" t="s">
        <v>23</v>
      </c>
      <c r="H711" s="9">
        <v>507889</v>
      </c>
      <c r="I711" s="9">
        <v>823</v>
      </c>
      <c r="J711" s="9">
        <v>176329</v>
      </c>
      <c r="K711" s="9">
        <v>450103</v>
      </c>
      <c r="L711" s="9">
        <v>78</v>
      </c>
      <c r="M711" s="9">
        <v>1440.7449999999999</v>
      </c>
      <c r="N711" s="4"/>
      <c r="O711" s="4"/>
      <c r="P711" s="4"/>
      <c r="Q711" s="4"/>
      <c r="R711" s="4"/>
    </row>
    <row r="712" spans="1:18" ht="14.4">
      <c r="A712" s="9" t="s">
        <v>1628</v>
      </c>
      <c r="B712" s="9" t="s">
        <v>1043</v>
      </c>
      <c r="C712" s="9" t="s">
        <v>19</v>
      </c>
      <c r="D712" s="9" t="s">
        <v>79</v>
      </c>
      <c r="E712" s="10" t="s">
        <v>1017</v>
      </c>
      <c r="F712" s="9" t="s">
        <v>16</v>
      </c>
      <c r="G712" s="9" t="s">
        <v>23</v>
      </c>
      <c r="H712" s="9">
        <v>61474</v>
      </c>
      <c r="I712" s="9">
        <v>250</v>
      </c>
      <c r="J712" s="9">
        <v>31245</v>
      </c>
      <c r="K712" s="9">
        <v>49089</v>
      </c>
      <c r="L712" s="9">
        <v>15</v>
      </c>
      <c r="M712" s="9">
        <v>2189.3409999999999</v>
      </c>
      <c r="N712" s="4"/>
      <c r="O712" s="4"/>
      <c r="P712" s="4"/>
      <c r="Q712" s="4"/>
      <c r="R712" s="4"/>
    </row>
    <row r="713" spans="1:18" ht="14.4">
      <c r="A713" s="9" t="s">
        <v>1629</v>
      </c>
      <c r="B713" s="9" t="s">
        <v>1043</v>
      </c>
      <c r="C713" s="9" t="s">
        <v>13</v>
      </c>
      <c r="D713" s="9" t="s">
        <v>25</v>
      </c>
      <c r="E713" s="10" t="s">
        <v>1017</v>
      </c>
      <c r="F713" s="9" t="s">
        <v>16</v>
      </c>
      <c r="G713" s="9" t="s">
        <v>23</v>
      </c>
      <c r="H713" s="9">
        <v>14890</v>
      </c>
      <c r="I713" s="9">
        <v>60</v>
      </c>
      <c r="J713" s="9">
        <v>6248</v>
      </c>
      <c r="K713" s="9">
        <v>11493</v>
      </c>
      <c r="L713" s="9">
        <v>6</v>
      </c>
      <c r="M713" s="9">
        <v>1982.4159999999999</v>
      </c>
      <c r="N713" s="4"/>
      <c r="O713" s="4"/>
      <c r="P713" s="4"/>
      <c r="Q713" s="4"/>
      <c r="R713" s="4"/>
    </row>
    <row r="714" spans="1:18" ht="14.4">
      <c r="A714" s="9" t="s">
        <v>1630</v>
      </c>
      <c r="B714" s="9" t="s">
        <v>1041</v>
      </c>
      <c r="C714" s="9" t="s">
        <v>38</v>
      </c>
      <c r="D714" s="9" t="s">
        <v>32</v>
      </c>
      <c r="E714" s="10" t="s">
        <v>1017</v>
      </c>
      <c r="F714" s="9" t="s">
        <v>123</v>
      </c>
      <c r="G714" s="9" t="s">
        <v>23</v>
      </c>
      <c r="H714" s="9">
        <v>61227</v>
      </c>
      <c r="I714" s="9">
        <v>174</v>
      </c>
      <c r="J714" s="9">
        <v>10434</v>
      </c>
      <c r="K714" s="9">
        <v>53104</v>
      </c>
      <c r="L714" s="9">
        <v>8</v>
      </c>
      <c r="M714" s="9">
        <v>1919.5540000000001</v>
      </c>
      <c r="N714" s="4"/>
      <c r="O714" s="4"/>
      <c r="P714" s="4"/>
      <c r="Q714" s="4"/>
      <c r="R714" s="4"/>
    </row>
    <row r="715" spans="1:18" ht="14.4">
      <c r="A715" s="9" t="s">
        <v>1631</v>
      </c>
      <c r="B715" s="9" t="s">
        <v>1043</v>
      </c>
      <c r="C715" s="9" t="s">
        <v>13</v>
      </c>
      <c r="D715" s="9" t="s">
        <v>32</v>
      </c>
      <c r="E715" s="10" t="s">
        <v>1021</v>
      </c>
      <c r="F715" s="9" t="s">
        <v>16</v>
      </c>
      <c r="G715" s="9" t="s">
        <v>23</v>
      </c>
      <c r="H715" s="9">
        <v>18516</v>
      </c>
      <c r="I715" s="9">
        <v>68</v>
      </c>
      <c r="J715" s="9">
        <v>8191</v>
      </c>
      <c r="K715" s="9">
        <v>13641</v>
      </c>
      <c r="L715" s="9">
        <v>13</v>
      </c>
      <c r="M715" s="9">
        <v>5087.5619999999999</v>
      </c>
      <c r="N715" s="4"/>
      <c r="O715" s="4"/>
      <c r="P715" s="4"/>
      <c r="Q715" s="4"/>
      <c r="R715" s="4"/>
    </row>
    <row r="716" spans="1:18" ht="14.4">
      <c r="A716" s="9" t="s">
        <v>1632</v>
      </c>
      <c r="B716" s="9" t="s">
        <v>1041</v>
      </c>
      <c r="C716" s="9" t="s">
        <v>13</v>
      </c>
      <c r="D716" s="9" t="s">
        <v>50</v>
      </c>
      <c r="E716" s="10" t="s">
        <v>1021</v>
      </c>
      <c r="F716" s="9" t="s">
        <v>16</v>
      </c>
      <c r="G716" s="9" t="s">
        <v>23</v>
      </c>
      <c r="H716" s="9">
        <v>11420</v>
      </c>
      <c r="I716" s="9">
        <v>67</v>
      </c>
      <c r="J716" s="9">
        <v>4647</v>
      </c>
      <c r="K716" s="9">
        <v>9909</v>
      </c>
      <c r="L716" s="9">
        <v>9</v>
      </c>
      <c r="M716" s="9">
        <v>3804.6439999999998</v>
      </c>
      <c r="N716" s="4"/>
      <c r="O716" s="4"/>
      <c r="P716" s="4"/>
      <c r="Q716" s="4"/>
      <c r="R716" s="4"/>
    </row>
    <row r="717" spans="1:18" ht="14.4">
      <c r="A717" s="9" t="s">
        <v>1633</v>
      </c>
      <c r="B717" s="9" t="s">
        <v>1060</v>
      </c>
      <c r="C717" s="9" t="s">
        <v>13</v>
      </c>
      <c r="D717" s="9" t="s">
        <v>50</v>
      </c>
      <c r="E717" s="10" t="s">
        <v>1024</v>
      </c>
      <c r="F717" s="9" t="s">
        <v>16</v>
      </c>
      <c r="G717" s="9" t="s">
        <v>23</v>
      </c>
      <c r="H717" s="9">
        <v>10906</v>
      </c>
      <c r="I717" s="9">
        <v>46</v>
      </c>
      <c r="J717" s="9">
        <v>4735</v>
      </c>
      <c r="K717" s="9">
        <v>6390</v>
      </c>
      <c r="L717" s="9">
        <v>3</v>
      </c>
      <c r="M717" s="9">
        <v>5694.2709999999997</v>
      </c>
      <c r="N717" s="4"/>
      <c r="O717" s="4"/>
      <c r="P717" s="4"/>
      <c r="Q717" s="4"/>
      <c r="R717" s="4"/>
    </row>
    <row r="718" spans="1:18" ht="14.4">
      <c r="A718" s="9" t="s">
        <v>1634</v>
      </c>
      <c r="B718" s="9" t="s">
        <v>1041</v>
      </c>
      <c r="C718" s="9" t="s">
        <v>38</v>
      </c>
      <c r="D718" s="9" t="s">
        <v>25</v>
      </c>
      <c r="E718" s="10" t="s">
        <v>1026</v>
      </c>
      <c r="F718" s="9" t="s">
        <v>27</v>
      </c>
      <c r="G718" s="9" t="s">
        <v>17</v>
      </c>
      <c r="H718" s="9">
        <v>7585</v>
      </c>
      <c r="I718" s="9">
        <v>13</v>
      </c>
      <c r="J718" s="9">
        <v>5396</v>
      </c>
      <c r="K718" s="9">
        <v>7417</v>
      </c>
      <c r="L718" s="9">
        <v>24</v>
      </c>
      <c r="M718" s="9">
        <v>7082.6540000000005</v>
      </c>
      <c r="N718" s="4"/>
      <c r="O718" s="4"/>
      <c r="P718" s="4"/>
      <c r="Q718" s="4"/>
      <c r="R718" s="4"/>
    </row>
    <row r="719" spans="1:18" ht="14.4">
      <c r="A719" s="9" t="s">
        <v>1635</v>
      </c>
      <c r="B719" s="9" t="s">
        <v>1043</v>
      </c>
      <c r="C719" s="9" t="s">
        <v>13</v>
      </c>
      <c r="D719" s="9" t="s">
        <v>50</v>
      </c>
      <c r="E719" s="10" t="s">
        <v>1026</v>
      </c>
      <c r="F719" s="9" t="s">
        <v>123</v>
      </c>
      <c r="G719" s="9" t="s">
        <v>23</v>
      </c>
      <c r="H719" s="9">
        <v>12692</v>
      </c>
      <c r="I719" s="9">
        <v>105</v>
      </c>
      <c r="J719" s="9">
        <v>9048</v>
      </c>
      <c r="K719" s="9">
        <v>12326</v>
      </c>
      <c r="L719" s="9">
        <v>14</v>
      </c>
      <c r="M719" s="9">
        <v>1541.72</v>
      </c>
      <c r="N719" s="4"/>
      <c r="O719" s="4"/>
      <c r="P719" s="4"/>
      <c r="Q719" s="4"/>
      <c r="R719" s="4"/>
    </row>
    <row r="720" spans="1:18" ht="14.4">
      <c r="A720" s="9" t="s">
        <v>1636</v>
      </c>
      <c r="B720" s="9" t="s">
        <v>1043</v>
      </c>
      <c r="C720" s="9" t="s">
        <v>29</v>
      </c>
      <c r="D720" s="9" t="s">
        <v>14</v>
      </c>
      <c r="E720" s="10" t="s">
        <v>1029</v>
      </c>
      <c r="F720" s="9" t="s">
        <v>16</v>
      </c>
      <c r="G720" s="9" t="s">
        <v>23</v>
      </c>
      <c r="H720" s="9">
        <v>318269</v>
      </c>
      <c r="I720" s="9">
        <v>914</v>
      </c>
      <c r="J720" s="9">
        <v>33355</v>
      </c>
      <c r="K720" s="9">
        <v>295405</v>
      </c>
      <c r="L720" s="9">
        <v>44</v>
      </c>
      <c r="M720" s="9">
        <v>7854.732</v>
      </c>
      <c r="N720" s="4"/>
      <c r="O720" s="4"/>
      <c r="P720" s="4"/>
      <c r="Q720" s="4"/>
      <c r="R720" s="4"/>
    </row>
    <row r="721" spans="1:18" ht="14.4">
      <c r="A721" s="9" t="s">
        <v>1637</v>
      </c>
      <c r="B721" s="9" t="s">
        <v>1041</v>
      </c>
      <c r="C721" s="9" t="s">
        <v>38</v>
      </c>
      <c r="D721" s="9" t="s">
        <v>32</v>
      </c>
      <c r="E721" s="10" t="s">
        <v>1029</v>
      </c>
      <c r="F721" s="9" t="s">
        <v>123</v>
      </c>
      <c r="G721" s="9" t="s">
        <v>17</v>
      </c>
      <c r="H721" s="9">
        <v>26212</v>
      </c>
      <c r="I721" s="9">
        <v>77</v>
      </c>
      <c r="J721" s="9">
        <v>12726</v>
      </c>
      <c r="K721" s="9">
        <v>24442</v>
      </c>
      <c r="L721" s="9">
        <v>15</v>
      </c>
      <c r="M721" s="9">
        <v>6452.9350000000004</v>
      </c>
      <c r="N721" s="4"/>
      <c r="O721" s="4"/>
      <c r="P721" s="4"/>
      <c r="Q721" s="4"/>
      <c r="R721" s="4"/>
    </row>
    <row r="722" spans="1:18" ht="14.4">
      <c r="A722" s="9" t="s">
        <v>1638</v>
      </c>
      <c r="B722" s="9" t="s">
        <v>1041</v>
      </c>
      <c r="C722" s="9" t="s">
        <v>13</v>
      </c>
      <c r="D722" s="9" t="s">
        <v>14</v>
      </c>
      <c r="E722" s="10" t="s">
        <v>1029</v>
      </c>
      <c r="F722" s="9" t="s">
        <v>16</v>
      </c>
      <c r="G722" s="9" t="s">
        <v>17</v>
      </c>
      <c r="H722" s="9">
        <v>20833</v>
      </c>
      <c r="I722" s="9">
        <v>87</v>
      </c>
      <c r="J722" s="9">
        <v>1777</v>
      </c>
      <c r="K722" s="9">
        <v>17211</v>
      </c>
      <c r="L722" s="9">
        <v>9</v>
      </c>
      <c r="M722" s="9">
        <v>5542.5119999999997</v>
      </c>
      <c r="N722" s="4"/>
      <c r="O722" s="4"/>
      <c r="P722" s="4"/>
      <c r="Q722" s="4"/>
      <c r="R722" s="4"/>
    </row>
    <row r="723" spans="1:18" ht="14.4">
      <c r="A723" s="9" t="s">
        <v>1639</v>
      </c>
      <c r="B723" s="9" t="s">
        <v>1043</v>
      </c>
      <c r="C723" s="9" t="s">
        <v>29</v>
      </c>
      <c r="D723" s="9" t="s">
        <v>145</v>
      </c>
      <c r="E723" s="10" t="s">
        <v>1029</v>
      </c>
      <c r="F723" s="9" t="s">
        <v>22</v>
      </c>
      <c r="G723" s="9" t="s">
        <v>23</v>
      </c>
      <c r="H723" s="9">
        <v>14181</v>
      </c>
      <c r="I723" s="9">
        <v>65</v>
      </c>
      <c r="J723" s="9">
        <v>7106</v>
      </c>
      <c r="K723" s="9">
        <v>13189</v>
      </c>
      <c r="L723" s="9">
        <v>17</v>
      </c>
      <c r="M723" s="9">
        <v>2912.4670000000001</v>
      </c>
      <c r="N723" s="4"/>
      <c r="O723" s="4"/>
      <c r="P723" s="4"/>
      <c r="Q723" s="4"/>
      <c r="R723" s="4"/>
    </row>
    <row r="724" spans="1:18" ht="14.4">
      <c r="A724" s="9" t="s">
        <v>1640</v>
      </c>
      <c r="B724" s="9" t="s">
        <v>1043</v>
      </c>
      <c r="C724" s="9" t="s">
        <v>13</v>
      </c>
      <c r="D724" s="9" t="s">
        <v>79</v>
      </c>
      <c r="E724" s="10" t="s">
        <v>1029</v>
      </c>
      <c r="F724" s="9" t="s">
        <v>16</v>
      </c>
      <c r="G724" s="9" t="s">
        <v>23</v>
      </c>
      <c r="H724" s="9">
        <v>304377</v>
      </c>
      <c r="I724" s="9">
        <v>801</v>
      </c>
      <c r="J724" s="9">
        <v>27519</v>
      </c>
      <c r="K724" s="9">
        <v>270098</v>
      </c>
      <c r="L724" s="9">
        <v>63</v>
      </c>
      <c r="M724" s="9">
        <v>1595.4870000000001</v>
      </c>
      <c r="N724" s="4"/>
      <c r="O724" s="4"/>
      <c r="P724" s="4"/>
      <c r="Q724" s="4"/>
      <c r="R724" s="4"/>
    </row>
    <row r="725" spans="1:18" ht="14.4">
      <c r="A725" s="9" t="s">
        <v>1641</v>
      </c>
      <c r="B725" s="9" t="s">
        <v>1041</v>
      </c>
      <c r="C725" s="9" t="s">
        <v>38</v>
      </c>
      <c r="D725" s="9" t="s">
        <v>73</v>
      </c>
      <c r="E725" s="10" t="s">
        <v>1029</v>
      </c>
      <c r="F725" s="9" t="s">
        <v>16</v>
      </c>
      <c r="G725" s="9" t="s">
        <v>23</v>
      </c>
      <c r="H725" s="9">
        <v>312206</v>
      </c>
      <c r="I725" s="9">
        <v>841</v>
      </c>
      <c r="J725" s="9">
        <v>35661</v>
      </c>
      <c r="K725" s="9">
        <v>292992</v>
      </c>
      <c r="L725" s="9">
        <v>5</v>
      </c>
      <c r="M725" s="9">
        <v>1550.9380000000001</v>
      </c>
      <c r="N725" s="4"/>
      <c r="O725" s="4"/>
      <c r="P725" s="4"/>
      <c r="Q725" s="4"/>
      <c r="R725" s="4"/>
    </row>
    <row r="726" spans="1:18" ht="14.4">
      <c r="A726" s="9" t="s">
        <v>1642</v>
      </c>
      <c r="B726" s="9" t="s">
        <v>1041</v>
      </c>
      <c r="C726" s="9" t="s">
        <v>38</v>
      </c>
      <c r="D726" s="9" t="s">
        <v>79</v>
      </c>
      <c r="E726" s="10" t="s">
        <v>1029</v>
      </c>
      <c r="F726" s="9" t="s">
        <v>27</v>
      </c>
      <c r="G726" s="9" t="s">
        <v>23</v>
      </c>
      <c r="H726" s="9">
        <v>9790</v>
      </c>
      <c r="I726" s="9">
        <v>24</v>
      </c>
      <c r="J726" s="9">
        <v>1295</v>
      </c>
      <c r="K726" s="9">
        <v>9196</v>
      </c>
      <c r="L726" s="9">
        <v>2</v>
      </c>
      <c r="M726" s="9">
        <v>1532.1489999999999</v>
      </c>
      <c r="N726" s="4"/>
      <c r="O726" s="4"/>
      <c r="P726" s="4"/>
      <c r="Q726" s="4"/>
      <c r="R726" s="4"/>
    </row>
    <row r="727" spans="1:18" ht="14.4">
      <c r="A727" s="9" t="s">
        <v>1643</v>
      </c>
      <c r="B727" s="9" t="s">
        <v>1060</v>
      </c>
      <c r="C727" s="9" t="s">
        <v>19</v>
      </c>
      <c r="D727" s="9" t="s">
        <v>126</v>
      </c>
      <c r="E727" s="10" t="s">
        <v>1029</v>
      </c>
      <c r="F727" s="9" t="s">
        <v>75</v>
      </c>
      <c r="G727" s="9" t="s">
        <v>23</v>
      </c>
      <c r="H727" s="9">
        <v>130602</v>
      </c>
      <c r="I727" s="9">
        <v>269</v>
      </c>
      <c r="J727" s="9">
        <v>11736</v>
      </c>
      <c r="K727" s="9">
        <v>113735</v>
      </c>
      <c r="L727" s="9">
        <v>4</v>
      </c>
      <c r="M727" s="9">
        <v>1507.847</v>
      </c>
      <c r="N727" s="4"/>
      <c r="O727" s="4"/>
      <c r="P727" s="4"/>
      <c r="Q727" s="4"/>
      <c r="R727" s="4"/>
    </row>
    <row r="728" spans="1:18" ht="14.4">
      <c r="A728" s="9" t="s">
        <v>1644</v>
      </c>
      <c r="B728" s="9" t="s">
        <v>1043</v>
      </c>
      <c r="C728" s="9" t="s">
        <v>19</v>
      </c>
      <c r="D728" s="9" t="s">
        <v>32</v>
      </c>
      <c r="E728" s="10" t="s">
        <v>1038</v>
      </c>
      <c r="F728" s="9" t="s">
        <v>22</v>
      </c>
      <c r="G728" s="9" t="s">
        <v>23</v>
      </c>
      <c r="H728" s="9">
        <v>10903</v>
      </c>
      <c r="I728" s="9">
        <v>35</v>
      </c>
      <c r="J728" s="9">
        <v>3776</v>
      </c>
      <c r="K728" s="9">
        <v>9581</v>
      </c>
      <c r="L728" s="9">
        <v>2</v>
      </c>
      <c r="M728" s="9">
        <v>1460.01</v>
      </c>
      <c r="N728" s="4"/>
      <c r="O728" s="4"/>
      <c r="P728" s="4"/>
      <c r="Q728" s="4"/>
      <c r="R728" s="4"/>
    </row>
    <row r="729" spans="1:18" ht="13.2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4"/>
      <c r="O729" s="4"/>
      <c r="P729" s="4"/>
      <c r="Q729" s="4"/>
      <c r="R729" s="4"/>
    </row>
    <row r="730" spans="1:18" ht="13.2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4"/>
      <c r="O730" s="4"/>
      <c r="P730" s="4"/>
      <c r="Q730" s="4"/>
      <c r="R730" s="4"/>
    </row>
    <row r="731" spans="1:18" ht="13.2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4"/>
      <c r="O731" s="4"/>
      <c r="P731" s="4"/>
      <c r="Q731" s="4"/>
      <c r="R731" s="4"/>
    </row>
    <row r="732" spans="1:18" ht="13.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4"/>
      <c r="O732" s="4"/>
      <c r="P732" s="4"/>
      <c r="Q732" s="4"/>
      <c r="R732" s="4"/>
    </row>
    <row r="733" spans="1:18" ht="13.2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4"/>
      <c r="O733" s="4"/>
      <c r="P733" s="4"/>
      <c r="Q733" s="4"/>
      <c r="R733" s="4"/>
    </row>
    <row r="734" spans="1:18" ht="13.2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4"/>
      <c r="O734" s="4"/>
      <c r="P734" s="4"/>
      <c r="Q734" s="4"/>
      <c r="R734" s="4"/>
    </row>
    <row r="735" spans="1:18" ht="13.2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4"/>
      <c r="O735" s="4"/>
      <c r="P735" s="4"/>
      <c r="Q735" s="4"/>
      <c r="R735" s="4"/>
    </row>
    <row r="736" spans="1:18" ht="13.2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4"/>
      <c r="O736" s="4"/>
      <c r="P736" s="4"/>
      <c r="Q736" s="4"/>
      <c r="R736" s="4"/>
    </row>
    <row r="737" spans="1:18" ht="13.2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4"/>
      <c r="O737" s="4"/>
      <c r="P737" s="4"/>
      <c r="Q737" s="4"/>
      <c r="R737" s="4"/>
    </row>
    <row r="738" spans="1:18" ht="13.2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4"/>
      <c r="O738" s="4"/>
      <c r="P738" s="4"/>
      <c r="Q738" s="4"/>
      <c r="R738" s="4"/>
    </row>
    <row r="739" spans="1:18" ht="13.2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4"/>
      <c r="O739" s="4"/>
      <c r="P739" s="4"/>
      <c r="Q739" s="4"/>
      <c r="R739" s="4"/>
    </row>
    <row r="740" spans="1:18" ht="13.2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4"/>
      <c r="O740" s="4"/>
      <c r="P740" s="4"/>
      <c r="Q740" s="4"/>
      <c r="R740" s="4"/>
    </row>
    <row r="741" spans="1:18" ht="13.2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4"/>
      <c r="O741" s="4"/>
      <c r="P741" s="4"/>
      <c r="Q741" s="4"/>
      <c r="R741" s="4"/>
    </row>
    <row r="742" spans="1:18" ht="13.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4"/>
      <c r="O742" s="4"/>
      <c r="P742" s="4"/>
      <c r="Q742" s="4"/>
      <c r="R742" s="4"/>
    </row>
    <row r="743" spans="1:18" ht="13.2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4"/>
      <c r="O743" s="4"/>
      <c r="P743" s="4"/>
      <c r="Q743" s="4"/>
      <c r="R743" s="4"/>
    </row>
    <row r="744" spans="1:18" ht="13.2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4"/>
      <c r="O744" s="4"/>
      <c r="P744" s="4"/>
      <c r="Q744" s="4"/>
      <c r="R744" s="4"/>
    </row>
    <row r="745" spans="1:18" ht="13.2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4"/>
      <c r="O745" s="4"/>
      <c r="P745" s="4"/>
      <c r="Q745" s="4"/>
      <c r="R745" s="4"/>
    </row>
    <row r="746" spans="1:18" ht="13.2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4"/>
      <c r="O746" s="4"/>
      <c r="P746" s="4"/>
      <c r="Q746" s="4"/>
      <c r="R746" s="4"/>
    </row>
    <row r="747" spans="1:18" ht="13.2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4"/>
      <c r="O747" s="4"/>
      <c r="P747" s="4"/>
      <c r="Q747" s="4"/>
      <c r="R747" s="4"/>
    </row>
    <row r="748" spans="1:18" ht="13.2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4"/>
      <c r="O748" s="4"/>
      <c r="P748" s="4"/>
      <c r="Q748" s="4"/>
      <c r="R748" s="4"/>
    </row>
    <row r="749" spans="1:18" ht="13.2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4"/>
      <c r="O749" s="4"/>
      <c r="P749" s="4"/>
      <c r="Q749" s="4"/>
      <c r="R749" s="4"/>
    </row>
    <row r="750" spans="1:18" ht="13.2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4"/>
      <c r="O750" s="4"/>
      <c r="P750" s="4"/>
      <c r="Q750" s="4"/>
      <c r="R750" s="4"/>
    </row>
    <row r="751" spans="1:18" ht="13.2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4"/>
      <c r="O751" s="4"/>
      <c r="P751" s="4"/>
      <c r="Q751" s="4"/>
      <c r="R751" s="4"/>
    </row>
    <row r="752" spans="1:18" ht="13.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4"/>
      <c r="O752" s="4"/>
      <c r="P752" s="4"/>
      <c r="Q752" s="4"/>
      <c r="R752" s="4"/>
    </row>
    <row r="753" spans="1:18" ht="13.2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4"/>
      <c r="O753" s="4"/>
      <c r="P753" s="4"/>
      <c r="Q753" s="4"/>
      <c r="R753" s="4"/>
    </row>
    <row r="754" spans="1:18" ht="13.2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4"/>
      <c r="O754" s="4"/>
      <c r="P754" s="4"/>
      <c r="Q754" s="4"/>
      <c r="R754" s="4"/>
    </row>
    <row r="755" spans="1:18" ht="13.2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4"/>
      <c r="O755" s="4"/>
      <c r="P755" s="4"/>
      <c r="Q755" s="4"/>
      <c r="R755" s="4"/>
    </row>
    <row r="756" spans="1:18" ht="13.2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4"/>
      <c r="O756" s="4"/>
      <c r="P756" s="4"/>
      <c r="Q756" s="4"/>
      <c r="R756" s="4"/>
    </row>
    <row r="757" spans="1:18" ht="13.2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4"/>
      <c r="O757" s="4"/>
      <c r="P757" s="4"/>
      <c r="Q757" s="4"/>
      <c r="R757" s="4"/>
    </row>
    <row r="758" spans="1:18" ht="13.2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4"/>
      <c r="O758" s="4"/>
      <c r="P758" s="4"/>
      <c r="Q758" s="4"/>
      <c r="R758" s="4"/>
    </row>
    <row r="759" spans="1:18" ht="13.2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4"/>
      <c r="O759" s="4"/>
      <c r="P759" s="4"/>
      <c r="Q759" s="4"/>
      <c r="R759" s="4"/>
    </row>
    <row r="760" spans="1:18" ht="13.2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4"/>
      <c r="O760" s="4"/>
      <c r="P760" s="4"/>
      <c r="Q760" s="4"/>
      <c r="R760" s="4"/>
    </row>
    <row r="761" spans="1:18" ht="13.2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4"/>
      <c r="O761" s="4"/>
      <c r="P761" s="4"/>
      <c r="Q761" s="4"/>
      <c r="R761" s="4"/>
    </row>
    <row r="762" spans="1:18" ht="13.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4"/>
      <c r="O762" s="4"/>
      <c r="P762" s="4"/>
      <c r="Q762" s="4"/>
      <c r="R762" s="4"/>
    </row>
    <row r="763" spans="1:18" ht="13.2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4"/>
      <c r="O763" s="4"/>
      <c r="P763" s="4"/>
      <c r="Q763" s="4"/>
      <c r="R763" s="4"/>
    </row>
    <row r="764" spans="1:18" ht="13.2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4"/>
      <c r="O764" s="4"/>
      <c r="P764" s="4"/>
      <c r="Q764" s="4"/>
      <c r="R764" s="4"/>
    </row>
    <row r="765" spans="1:18" ht="13.2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4"/>
      <c r="O765" s="4"/>
      <c r="P765" s="4"/>
      <c r="Q765" s="4"/>
      <c r="R765" s="4"/>
    </row>
    <row r="766" spans="1:18" ht="13.2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4"/>
      <c r="O766" s="4"/>
      <c r="P766" s="4"/>
      <c r="Q766" s="4"/>
      <c r="R766" s="4"/>
    </row>
    <row r="767" spans="1:18" ht="13.2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4"/>
      <c r="O767" s="4"/>
      <c r="P767" s="4"/>
      <c r="Q767" s="4"/>
      <c r="R767" s="4"/>
    </row>
    <row r="768" spans="1:18" ht="13.2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4"/>
      <c r="O768" s="4"/>
      <c r="P768" s="4"/>
      <c r="Q768" s="4"/>
      <c r="R768" s="4"/>
    </row>
    <row r="769" spans="1:18" ht="13.2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4"/>
      <c r="O769" s="4"/>
      <c r="P769" s="4"/>
      <c r="Q769" s="4"/>
      <c r="R769" s="4"/>
    </row>
    <row r="770" spans="1:18" ht="13.2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4"/>
      <c r="O770" s="4"/>
      <c r="P770" s="4"/>
      <c r="Q770" s="4"/>
      <c r="R770" s="4"/>
    </row>
    <row r="771" spans="1:18" ht="13.2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4"/>
      <c r="O771" s="4"/>
      <c r="P771" s="4"/>
      <c r="Q771" s="4"/>
      <c r="R771" s="4"/>
    </row>
    <row r="772" spans="1:18" ht="13.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4"/>
      <c r="O772" s="4"/>
      <c r="P772" s="4"/>
      <c r="Q772" s="4"/>
      <c r="R772" s="4"/>
    </row>
    <row r="773" spans="1:18" ht="13.2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4"/>
      <c r="O773" s="4"/>
      <c r="P773" s="4"/>
      <c r="Q773" s="4"/>
      <c r="R773" s="4"/>
    </row>
    <row r="774" spans="1:18" ht="13.2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4"/>
      <c r="O774" s="4"/>
      <c r="P774" s="4"/>
      <c r="Q774" s="4"/>
      <c r="R774" s="4"/>
    </row>
    <row r="775" spans="1:18" ht="13.2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4"/>
      <c r="O775" s="4"/>
      <c r="P775" s="4"/>
      <c r="Q775" s="4"/>
      <c r="R775" s="4"/>
    </row>
    <row r="776" spans="1:18" ht="13.2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4"/>
      <c r="O776" s="4"/>
      <c r="P776" s="4"/>
      <c r="Q776" s="4"/>
      <c r="R776" s="4"/>
    </row>
    <row r="777" spans="1:18" ht="13.2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4"/>
      <c r="O777" s="4"/>
      <c r="P777" s="4"/>
      <c r="Q777" s="4"/>
      <c r="R777" s="4"/>
    </row>
    <row r="778" spans="1:18" ht="13.2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4"/>
      <c r="O778" s="4"/>
      <c r="P778" s="4"/>
      <c r="Q778" s="4"/>
      <c r="R778" s="4"/>
    </row>
    <row r="779" spans="1:18" ht="13.2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4"/>
      <c r="O779" s="4"/>
      <c r="P779" s="4"/>
      <c r="Q779" s="4"/>
      <c r="R779" s="4"/>
    </row>
    <row r="780" spans="1:18" ht="13.2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4"/>
      <c r="O780" s="4"/>
      <c r="P780" s="4"/>
      <c r="Q780" s="4"/>
      <c r="R780" s="4"/>
    </row>
    <row r="781" spans="1:18" ht="13.2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4"/>
      <c r="O781" s="4"/>
      <c r="P781" s="4"/>
      <c r="Q781" s="4"/>
      <c r="R781" s="4"/>
    </row>
    <row r="782" spans="1:18" ht="13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4"/>
      <c r="O782" s="4"/>
      <c r="P782" s="4"/>
      <c r="Q782" s="4"/>
      <c r="R782" s="4"/>
    </row>
    <row r="783" spans="1:18" ht="13.2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4"/>
      <c r="O783" s="4"/>
      <c r="P783" s="4"/>
      <c r="Q783" s="4"/>
      <c r="R783" s="4"/>
    </row>
    <row r="784" spans="1:18" ht="13.2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4"/>
      <c r="O784" s="4"/>
      <c r="P784" s="4"/>
      <c r="Q784" s="4"/>
      <c r="R784" s="4"/>
    </row>
    <row r="785" spans="1:18" ht="13.2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4"/>
      <c r="O785" s="4"/>
      <c r="P785" s="4"/>
      <c r="Q785" s="4"/>
      <c r="R785" s="4"/>
    </row>
    <row r="786" spans="1:18" ht="13.2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4"/>
      <c r="O786" s="4"/>
      <c r="P786" s="4"/>
      <c r="Q786" s="4"/>
      <c r="R786" s="4"/>
    </row>
    <row r="787" spans="1:18" ht="13.2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4"/>
      <c r="O787" s="4"/>
      <c r="P787" s="4"/>
      <c r="Q787" s="4"/>
      <c r="R787" s="4"/>
    </row>
    <row r="788" spans="1:18" ht="13.2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4"/>
      <c r="O788" s="4"/>
      <c r="P788" s="4"/>
      <c r="Q788" s="4"/>
      <c r="R788" s="4"/>
    </row>
    <row r="789" spans="1:18" ht="13.2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4"/>
      <c r="O789" s="4"/>
      <c r="P789" s="4"/>
      <c r="Q789" s="4"/>
      <c r="R789" s="4"/>
    </row>
    <row r="790" spans="1:18" ht="13.2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4"/>
      <c r="O790" s="4"/>
      <c r="P790" s="4"/>
      <c r="Q790" s="4"/>
      <c r="R790" s="4"/>
    </row>
    <row r="791" spans="1:18" ht="13.2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4"/>
      <c r="O791" s="4"/>
      <c r="P791" s="4"/>
      <c r="Q791" s="4"/>
      <c r="R791" s="4"/>
    </row>
    <row r="792" spans="1:18" ht="13.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4"/>
      <c r="O792" s="4"/>
      <c r="P792" s="4"/>
      <c r="Q792" s="4"/>
      <c r="R792" s="4"/>
    </row>
    <row r="793" spans="1:18" ht="13.2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4"/>
      <c r="O793" s="4"/>
      <c r="P793" s="4"/>
      <c r="Q793" s="4"/>
      <c r="R793" s="4"/>
    </row>
    <row r="794" spans="1:18" ht="13.2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4"/>
      <c r="O794" s="4"/>
      <c r="P794" s="4"/>
      <c r="Q794" s="4"/>
      <c r="R794" s="4"/>
    </row>
    <row r="795" spans="1:18" ht="13.2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4"/>
      <c r="O795" s="4"/>
      <c r="P795" s="4"/>
      <c r="Q795" s="4"/>
      <c r="R795" s="4"/>
    </row>
    <row r="796" spans="1:18" ht="13.2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4"/>
      <c r="O796" s="4"/>
      <c r="P796" s="4"/>
      <c r="Q796" s="4"/>
      <c r="R796" s="4"/>
    </row>
    <row r="797" spans="1:18" ht="13.2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4"/>
      <c r="O797" s="4"/>
      <c r="P797" s="4"/>
      <c r="Q797" s="4"/>
      <c r="R797" s="4"/>
    </row>
    <row r="798" spans="1:18" ht="13.2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4"/>
      <c r="O798" s="4"/>
      <c r="P798" s="4"/>
      <c r="Q798" s="4"/>
      <c r="R798" s="4"/>
    </row>
    <row r="799" spans="1:18" ht="13.2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4"/>
      <c r="O799" s="4"/>
      <c r="P799" s="4"/>
      <c r="Q799" s="4"/>
      <c r="R799" s="4"/>
    </row>
    <row r="800" spans="1:18" ht="13.2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4"/>
      <c r="O800" s="4"/>
      <c r="P800" s="4"/>
      <c r="Q800" s="4"/>
      <c r="R800" s="4"/>
    </row>
    <row r="801" spans="1:18" ht="13.2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4"/>
      <c r="O801" s="4"/>
      <c r="P801" s="4"/>
      <c r="Q801" s="4"/>
      <c r="R801" s="4"/>
    </row>
    <row r="802" spans="1:18" ht="13.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4"/>
      <c r="O802" s="4"/>
      <c r="P802" s="4"/>
      <c r="Q802" s="4"/>
      <c r="R802" s="4"/>
    </row>
    <row r="803" spans="1:18" ht="13.2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4"/>
      <c r="O803" s="4"/>
      <c r="P803" s="4"/>
      <c r="Q803" s="4"/>
      <c r="R803" s="4"/>
    </row>
    <row r="804" spans="1:18" ht="13.2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4"/>
      <c r="O804" s="4"/>
      <c r="P804" s="4"/>
      <c r="Q804" s="4"/>
      <c r="R804" s="4"/>
    </row>
    <row r="805" spans="1:18" ht="13.2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4"/>
      <c r="O805" s="4"/>
      <c r="P805" s="4"/>
      <c r="Q805" s="4"/>
      <c r="R805" s="4"/>
    </row>
    <row r="806" spans="1:18" ht="13.2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4"/>
      <c r="O806" s="4"/>
      <c r="P806" s="4"/>
      <c r="Q806" s="4"/>
      <c r="R806" s="4"/>
    </row>
    <row r="807" spans="1:18" ht="13.2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4"/>
      <c r="O807" s="4"/>
      <c r="P807" s="4"/>
      <c r="Q807" s="4"/>
      <c r="R807" s="4"/>
    </row>
    <row r="808" spans="1:18" ht="13.2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4"/>
      <c r="O808" s="4"/>
      <c r="P808" s="4"/>
      <c r="Q808" s="4"/>
      <c r="R808" s="4"/>
    </row>
    <row r="809" spans="1:18" ht="13.2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4"/>
      <c r="O809" s="4"/>
      <c r="P809" s="4"/>
      <c r="Q809" s="4"/>
      <c r="R809" s="4"/>
    </row>
    <row r="810" spans="1:18" ht="13.2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4"/>
      <c r="O810" s="4"/>
      <c r="P810" s="4"/>
      <c r="Q810" s="4"/>
      <c r="R810" s="4"/>
    </row>
    <row r="811" spans="1:18" ht="13.2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4"/>
      <c r="O811" s="4"/>
      <c r="P811" s="4"/>
      <c r="Q811" s="4"/>
      <c r="R811" s="4"/>
    </row>
    <row r="812" spans="1:18" ht="13.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4"/>
      <c r="O812" s="4"/>
      <c r="P812" s="4"/>
      <c r="Q812" s="4"/>
      <c r="R812" s="4"/>
    </row>
    <row r="813" spans="1:18" ht="13.2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4"/>
      <c r="O813" s="4"/>
      <c r="P813" s="4"/>
      <c r="Q813" s="4"/>
      <c r="R813" s="4"/>
    </row>
    <row r="814" spans="1:18" ht="13.2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4"/>
      <c r="O814" s="4"/>
      <c r="P814" s="4"/>
      <c r="Q814" s="4"/>
      <c r="R814" s="4"/>
    </row>
    <row r="815" spans="1:18" ht="13.2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4"/>
      <c r="O815" s="4"/>
      <c r="P815" s="4"/>
      <c r="Q815" s="4"/>
      <c r="R815" s="4"/>
    </row>
    <row r="816" spans="1:18" ht="13.2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4"/>
      <c r="O816" s="4"/>
      <c r="P816" s="4"/>
      <c r="Q816" s="4"/>
      <c r="R816" s="4"/>
    </row>
    <row r="817" spans="1:18" ht="13.2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4"/>
      <c r="O817" s="4"/>
      <c r="P817" s="4"/>
      <c r="Q817" s="4"/>
      <c r="R817" s="4"/>
    </row>
    <row r="818" spans="1:18" ht="13.2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4"/>
      <c r="O818" s="4"/>
      <c r="P818" s="4"/>
      <c r="Q818" s="4"/>
      <c r="R818" s="4"/>
    </row>
    <row r="819" spans="1:18" ht="13.2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4"/>
      <c r="O819" s="4"/>
      <c r="P819" s="4"/>
      <c r="Q819" s="4"/>
      <c r="R819" s="4"/>
    </row>
    <row r="820" spans="1:18" ht="13.2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4"/>
      <c r="O820" s="4"/>
      <c r="P820" s="4"/>
      <c r="Q820" s="4"/>
      <c r="R820" s="4"/>
    </row>
    <row r="821" spans="1:18" ht="13.2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4"/>
      <c r="O821" s="4"/>
      <c r="P821" s="4"/>
      <c r="Q821" s="4"/>
      <c r="R821" s="4"/>
    </row>
    <row r="822" spans="1:18" ht="13.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4"/>
      <c r="O822" s="4"/>
      <c r="P822" s="4"/>
      <c r="Q822" s="4"/>
      <c r="R822" s="4"/>
    </row>
    <row r="823" spans="1:18" ht="13.2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4"/>
      <c r="O823" s="4"/>
      <c r="P823" s="4"/>
      <c r="Q823" s="4"/>
      <c r="R823" s="4"/>
    </row>
    <row r="824" spans="1:18" ht="13.2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4"/>
      <c r="O824" s="4"/>
      <c r="P824" s="4"/>
      <c r="Q824" s="4"/>
      <c r="R824" s="4"/>
    </row>
    <row r="825" spans="1:18" ht="13.2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4"/>
      <c r="O825" s="4"/>
      <c r="P825" s="4"/>
      <c r="Q825" s="4"/>
      <c r="R825" s="4"/>
    </row>
    <row r="826" spans="1:18" ht="13.2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4"/>
      <c r="O826" s="4"/>
      <c r="P826" s="4"/>
      <c r="Q826" s="4"/>
      <c r="R826" s="4"/>
    </row>
    <row r="827" spans="1:18" ht="13.2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4"/>
      <c r="O827" s="4"/>
      <c r="P827" s="4"/>
      <c r="Q827" s="4"/>
      <c r="R827" s="4"/>
    </row>
    <row r="828" spans="1:18" ht="13.2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4"/>
      <c r="O828" s="4"/>
      <c r="P828" s="4"/>
      <c r="Q828" s="4"/>
      <c r="R828" s="4"/>
    </row>
    <row r="829" spans="1:18" ht="13.2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4"/>
      <c r="O829" s="4"/>
      <c r="P829" s="4"/>
      <c r="Q829" s="4"/>
      <c r="R829" s="4"/>
    </row>
    <row r="830" spans="1:18" ht="13.2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4"/>
      <c r="O830" s="4"/>
      <c r="P830" s="4"/>
      <c r="Q830" s="4"/>
      <c r="R830" s="4"/>
    </row>
    <row r="831" spans="1:18" ht="13.2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4"/>
      <c r="O831" s="4"/>
      <c r="P831" s="4"/>
      <c r="Q831" s="4"/>
      <c r="R831" s="4"/>
    </row>
    <row r="832" spans="1:18" ht="13.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4"/>
      <c r="O832" s="4"/>
      <c r="P832" s="4"/>
      <c r="Q832" s="4"/>
      <c r="R832" s="4"/>
    </row>
    <row r="833" spans="1:18" ht="13.2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4"/>
      <c r="O833" s="4"/>
      <c r="P833" s="4"/>
      <c r="Q833" s="4"/>
      <c r="R833" s="4"/>
    </row>
    <row r="834" spans="1:18" ht="13.2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4"/>
      <c r="O834" s="4"/>
      <c r="P834" s="4"/>
      <c r="Q834" s="4"/>
      <c r="R834" s="4"/>
    </row>
    <row r="835" spans="1:18" ht="13.2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4"/>
      <c r="O835" s="4"/>
      <c r="P835" s="4"/>
      <c r="Q835" s="4"/>
      <c r="R835" s="4"/>
    </row>
    <row r="836" spans="1:18" ht="13.2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4"/>
      <c r="O836" s="4"/>
      <c r="P836" s="4"/>
      <c r="Q836" s="4"/>
      <c r="R836" s="4"/>
    </row>
    <row r="837" spans="1:18" ht="13.2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4"/>
      <c r="O837" s="4"/>
      <c r="P837" s="4"/>
      <c r="Q837" s="4"/>
      <c r="R837" s="4"/>
    </row>
    <row r="838" spans="1:18" ht="13.2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4"/>
      <c r="O838" s="4"/>
      <c r="P838" s="4"/>
      <c r="Q838" s="4"/>
      <c r="R838" s="4"/>
    </row>
    <row r="839" spans="1:18" ht="13.2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4"/>
      <c r="O839" s="4"/>
      <c r="P839" s="4"/>
      <c r="Q839" s="4"/>
      <c r="R839" s="4"/>
    </row>
    <row r="840" spans="1:18" ht="13.2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4"/>
      <c r="O840" s="4"/>
      <c r="P840" s="4"/>
      <c r="Q840" s="4"/>
      <c r="R840" s="4"/>
    </row>
    <row r="841" spans="1:18" ht="13.2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4"/>
      <c r="O841" s="4"/>
      <c r="P841" s="4"/>
      <c r="Q841" s="4"/>
      <c r="R841" s="4"/>
    </row>
    <row r="842" spans="1:18" ht="13.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4"/>
      <c r="O842" s="4"/>
      <c r="P842" s="4"/>
      <c r="Q842" s="4"/>
      <c r="R842" s="4"/>
    </row>
    <row r="843" spans="1:18" ht="13.2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4"/>
      <c r="O843" s="4"/>
      <c r="P843" s="4"/>
      <c r="Q843" s="4"/>
      <c r="R843" s="4"/>
    </row>
    <row r="844" spans="1:18" ht="13.2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4"/>
      <c r="O844" s="4"/>
      <c r="P844" s="4"/>
      <c r="Q844" s="4"/>
      <c r="R844" s="4"/>
    </row>
    <row r="845" spans="1:18" ht="13.2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4"/>
      <c r="O845" s="4"/>
      <c r="P845" s="4"/>
      <c r="Q845" s="4"/>
      <c r="R845" s="4"/>
    </row>
    <row r="846" spans="1:18" ht="13.2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4"/>
      <c r="O846" s="4"/>
      <c r="P846" s="4"/>
      <c r="Q846" s="4"/>
      <c r="R846" s="4"/>
    </row>
    <row r="847" spans="1:18" ht="13.2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4"/>
      <c r="O847" s="4"/>
      <c r="P847" s="4"/>
      <c r="Q847" s="4"/>
      <c r="R847" s="4"/>
    </row>
    <row r="848" spans="1:18" ht="13.2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4"/>
      <c r="O848" s="4"/>
      <c r="P848" s="4"/>
      <c r="Q848" s="4"/>
      <c r="R848" s="4"/>
    </row>
    <row r="849" spans="1:18" ht="13.2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4"/>
      <c r="O849" s="4"/>
      <c r="P849" s="4"/>
      <c r="Q849" s="4"/>
      <c r="R849" s="4"/>
    </row>
    <row r="850" spans="1:18" ht="13.2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4"/>
      <c r="O850" s="4"/>
      <c r="P850" s="4"/>
      <c r="Q850" s="4"/>
      <c r="R850" s="4"/>
    </row>
    <row r="851" spans="1:18" ht="13.2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4"/>
      <c r="O851" s="4"/>
      <c r="P851" s="4"/>
      <c r="Q851" s="4"/>
      <c r="R851" s="4"/>
    </row>
    <row r="852" spans="1:18" ht="13.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4"/>
      <c r="O852" s="4"/>
      <c r="P852" s="4"/>
      <c r="Q852" s="4"/>
      <c r="R852" s="4"/>
    </row>
    <row r="853" spans="1:18" ht="13.2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4"/>
      <c r="O853" s="4"/>
      <c r="P853" s="4"/>
      <c r="Q853" s="4"/>
      <c r="R853" s="4"/>
    </row>
    <row r="854" spans="1:18" ht="13.2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4"/>
      <c r="O854" s="4"/>
      <c r="P854" s="4"/>
      <c r="Q854" s="4"/>
      <c r="R854" s="4"/>
    </row>
    <row r="855" spans="1:18" ht="13.2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4"/>
      <c r="O855" s="4"/>
      <c r="P855" s="4"/>
      <c r="Q855" s="4"/>
      <c r="R855" s="4"/>
    </row>
    <row r="856" spans="1:18" ht="13.2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4"/>
      <c r="O856" s="4"/>
      <c r="P856" s="4"/>
      <c r="Q856" s="4"/>
      <c r="R856" s="4"/>
    </row>
    <row r="857" spans="1:18" ht="13.2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4"/>
      <c r="O857" s="4"/>
      <c r="P857" s="4"/>
      <c r="Q857" s="4"/>
      <c r="R857" s="4"/>
    </row>
    <row r="858" spans="1:18" ht="13.2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4"/>
      <c r="O858" s="4"/>
      <c r="P858" s="4"/>
      <c r="Q858" s="4"/>
      <c r="R858" s="4"/>
    </row>
    <row r="859" spans="1:18" ht="13.2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4"/>
      <c r="O859" s="4"/>
      <c r="P859" s="4"/>
      <c r="Q859" s="4"/>
      <c r="R859" s="4"/>
    </row>
    <row r="860" spans="1:18" ht="13.2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4"/>
      <c r="O860" s="4"/>
      <c r="P860" s="4"/>
      <c r="Q860" s="4"/>
      <c r="R860" s="4"/>
    </row>
    <row r="861" spans="1:18" ht="13.2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4"/>
      <c r="O861" s="4"/>
      <c r="P861" s="4"/>
      <c r="Q861" s="4"/>
      <c r="R861" s="4"/>
    </row>
    <row r="862" spans="1:18" ht="13.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4"/>
      <c r="O862" s="4"/>
      <c r="P862" s="4"/>
      <c r="Q862" s="4"/>
      <c r="R862" s="4"/>
    </row>
    <row r="863" spans="1:18" ht="13.2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4"/>
      <c r="O863" s="4"/>
      <c r="P863" s="4"/>
      <c r="Q863" s="4"/>
      <c r="R863" s="4"/>
    </row>
    <row r="864" spans="1:18" ht="13.2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4"/>
      <c r="O864" s="4"/>
      <c r="P864" s="4"/>
      <c r="Q864" s="4"/>
      <c r="R864" s="4"/>
    </row>
    <row r="865" spans="1:18" ht="13.2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4"/>
      <c r="O865" s="4"/>
      <c r="P865" s="4"/>
      <c r="Q865" s="4"/>
      <c r="R865" s="4"/>
    </row>
    <row r="866" spans="1:18" ht="13.2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4"/>
      <c r="O866" s="4"/>
      <c r="P866" s="4"/>
      <c r="Q866" s="4"/>
      <c r="R866" s="4"/>
    </row>
    <row r="867" spans="1:18" ht="13.2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4"/>
      <c r="O867" s="4"/>
      <c r="P867" s="4"/>
      <c r="Q867" s="4"/>
      <c r="R867" s="4"/>
    </row>
    <row r="868" spans="1:18" ht="13.2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4"/>
      <c r="O868" s="4"/>
      <c r="P868" s="4"/>
      <c r="Q868" s="4"/>
      <c r="R868" s="4"/>
    </row>
    <row r="869" spans="1:18" ht="13.2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4"/>
      <c r="O869" s="4"/>
      <c r="P869" s="4"/>
      <c r="Q869" s="4"/>
      <c r="R869" s="4"/>
    </row>
    <row r="870" spans="1:18" ht="13.2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4"/>
      <c r="O870" s="4"/>
      <c r="P870" s="4"/>
      <c r="Q870" s="4"/>
      <c r="R870" s="4"/>
    </row>
    <row r="871" spans="1:18" ht="13.2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4"/>
      <c r="O871" s="4"/>
      <c r="P871" s="4"/>
      <c r="Q871" s="4"/>
      <c r="R871" s="4"/>
    </row>
    <row r="872" spans="1:18" ht="13.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4"/>
      <c r="O872" s="4"/>
      <c r="P872" s="4"/>
      <c r="Q872" s="4"/>
      <c r="R872" s="4"/>
    </row>
    <row r="873" spans="1:18" ht="13.2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4"/>
      <c r="O873" s="4"/>
      <c r="P873" s="4"/>
      <c r="Q873" s="4"/>
      <c r="R873" s="4"/>
    </row>
    <row r="874" spans="1:18" ht="13.2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4"/>
      <c r="O874" s="4"/>
      <c r="P874" s="4"/>
      <c r="Q874" s="4"/>
      <c r="R874" s="4"/>
    </row>
    <row r="875" spans="1:18" ht="13.2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4"/>
      <c r="O875" s="4"/>
      <c r="P875" s="4"/>
      <c r="Q875" s="4"/>
      <c r="R875" s="4"/>
    </row>
    <row r="876" spans="1:18" ht="13.2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4"/>
      <c r="O876" s="4"/>
      <c r="P876" s="4"/>
      <c r="Q876" s="4"/>
      <c r="R876" s="4"/>
    </row>
    <row r="877" spans="1:18" ht="13.2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4"/>
      <c r="O877" s="4"/>
      <c r="P877" s="4"/>
      <c r="Q877" s="4"/>
      <c r="R877" s="4"/>
    </row>
    <row r="878" spans="1:18" ht="13.2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4"/>
      <c r="O878" s="4"/>
      <c r="P878" s="4"/>
      <c r="Q878" s="4"/>
      <c r="R878" s="4"/>
    </row>
    <row r="879" spans="1:18" ht="13.2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4"/>
      <c r="O879" s="4"/>
      <c r="P879" s="4"/>
      <c r="Q879" s="4"/>
      <c r="R879" s="4"/>
    </row>
    <row r="880" spans="1:18" ht="13.2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4"/>
      <c r="O880" s="4"/>
      <c r="P880" s="4"/>
      <c r="Q880" s="4"/>
      <c r="R880" s="4"/>
    </row>
    <row r="881" spans="1:18" ht="13.2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4"/>
      <c r="O881" s="4"/>
      <c r="P881" s="4"/>
      <c r="Q881" s="4"/>
      <c r="R881" s="4"/>
    </row>
    <row r="882" spans="1:18" ht="13.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4"/>
      <c r="O882" s="4"/>
      <c r="P882" s="4"/>
      <c r="Q882" s="4"/>
      <c r="R882" s="4"/>
    </row>
    <row r="883" spans="1:18" ht="13.2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4"/>
      <c r="O883" s="4"/>
      <c r="P883" s="4"/>
      <c r="Q883" s="4"/>
      <c r="R883" s="4"/>
    </row>
    <row r="884" spans="1:18" ht="13.2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4"/>
      <c r="O884" s="4"/>
      <c r="P884" s="4"/>
      <c r="Q884" s="4"/>
      <c r="R884" s="4"/>
    </row>
    <row r="885" spans="1:18" ht="13.2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4"/>
      <c r="O885" s="4"/>
      <c r="P885" s="4"/>
      <c r="Q885" s="4"/>
      <c r="R885" s="4"/>
    </row>
    <row r="886" spans="1:18" ht="13.2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4"/>
      <c r="O886" s="4"/>
      <c r="P886" s="4"/>
      <c r="Q886" s="4"/>
      <c r="R886" s="4"/>
    </row>
    <row r="887" spans="1:18" ht="13.2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4"/>
      <c r="O887" s="4"/>
      <c r="P887" s="4"/>
      <c r="Q887" s="4"/>
      <c r="R887" s="4"/>
    </row>
    <row r="888" spans="1:18" ht="13.2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4"/>
      <c r="O888" s="4"/>
      <c r="P888" s="4"/>
      <c r="Q888" s="4"/>
      <c r="R888" s="4"/>
    </row>
    <row r="889" spans="1:18" ht="13.2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4"/>
      <c r="O889" s="4"/>
      <c r="P889" s="4"/>
      <c r="Q889" s="4"/>
      <c r="R889" s="4"/>
    </row>
    <row r="890" spans="1:18" ht="13.2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4"/>
      <c r="O890" s="4"/>
      <c r="P890" s="4"/>
      <c r="Q890" s="4"/>
      <c r="R890" s="4"/>
    </row>
    <row r="891" spans="1:18" ht="13.2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4"/>
      <c r="O891" s="4"/>
      <c r="P891" s="4"/>
      <c r="Q891" s="4"/>
      <c r="R891" s="4"/>
    </row>
    <row r="892" spans="1:18" ht="13.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4"/>
      <c r="O892" s="4"/>
      <c r="P892" s="4"/>
      <c r="Q892" s="4"/>
      <c r="R892" s="4"/>
    </row>
    <row r="893" spans="1:18" ht="13.2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4"/>
      <c r="O893" s="4"/>
      <c r="P893" s="4"/>
      <c r="Q893" s="4"/>
      <c r="R893" s="4"/>
    </row>
    <row r="894" spans="1:18" ht="13.2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4"/>
      <c r="O894" s="4"/>
      <c r="P894" s="4"/>
      <c r="Q894" s="4"/>
      <c r="R894" s="4"/>
    </row>
    <row r="895" spans="1:18" ht="13.2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4"/>
      <c r="O895" s="4"/>
      <c r="P895" s="4"/>
      <c r="Q895" s="4"/>
      <c r="R895" s="4"/>
    </row>
    <row r="896" spans="1:18" ht="13.2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4"/>
      <c r="O896" s="4"/>
      <c r="P896" s="4"/>
      <c r="Q896" s="4"/>
      <c r="R896" s="4"/>
    </row>
    <row r="897" spans="1:18" ht="13.2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4"/>
      <c r="O897" s="4"/>
      <c r="P897" s="4"/>
      <c r="Q897" s="4"/>
      <c r="R897" s="4"/>
    </row>
    <row r="898" spans="1:18" ht="13.2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4"/>
      <c r="O898" s="4"/>
      <c r="P898" s="4"/>
      <c r="Q898" s="4"/>
      <c r="R898" s="4"/>
    </row>
    <row r="899" spans="1:18" ht="13.2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4"/>
      <c r="O899" s="4"/>
      <c r="P899" s="4"/>
      <c r="Q899" s="4"/>
      <c r="R899" s="4"/>
    </row>
    <row r="900" spans="1:18" ht="13.2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4"/>
      <c r="O900" s="4"/>
      <c r="P900" s="4"/>
      <c r="Q900" s="4"/>
      <c r="R900" s="4"/>
    </row>
    <row r="901" spans="1:18" ht="13.2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4"/>
      <c r="O901" s="4"/>
      <c r="P901" s="4"/>
      <c r="Q901" s="4"/>
      <c r="R901" s="4"/>
    </row>
    <row r="902" spans="1:18" ht="13.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4"/>
      <c r="O902" s="4"/>
      <c r="P902" s="4"/>
      <c r="Q902" s="4"/>
      <c r="R902" s="4"/>
    </row>
    <row r="903" spans="1:18" ht="13.2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4"/>
      <c r="O903" s="4"/>
      <c r="P903" s="4"/>
      <c r="Q903" s="4"/>
      <c r="R903" s="4"/>
    </row>
    <row r="904" spans="1:18" ht="13.2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4"/>
      <c r="O904" s="4"/>
      <c r="P904" s="4"/>
      <c r="Q904" s="4"/>
      <c r="R904" s="4"/>
    </row>
    <row r="905" spans="1:18" ht="13.2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4"/>
      <c r="O905" s="4"/>
      <c r="P905" s="4"/>
      <c r="Q905" s="4"/>
      <c r="R905" s="4"/>
    </row>
    <row r="906" spans="1:18" ht="13.2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4"/>
      <c r="O906" s="4"/>
      <c r="P906" s="4"/>
      <c r="Q906" s="4"/>
      <c r="R906" s="4"/>
    </row>
    <row r="907" spans="1:18" ht="13.2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4"/>
      <c r="O907" s="4"/>
      <c r="P907" s="4"/>
      <c r="Q907" s="4"/>
      <c r="R907" s="4"/>
    </row>
    <row r="908" spans="1:18" ht="13.2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4"/>
      <c r="O908" s="4"/>
      <c r="P908" s="4"/>
      <c r="Q908" s="4"/>
      <c r="R908" s="4"/>
    </row>
    <row r="909" spans="1:18" ht="13.2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4"/>
      <c r="O909" s="4"/>
      <c r="P909" s="4"/>
      <c r="Q909" s="4"/>
      <c r="R909" s="4"/>
    </row>
    <row r="910" spans="1:18" ht="13.2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4"/>
      <c r="O910" s="4"/>
      <c r="P910" s="4"/>
      <c r="Q910" s="4"/>
      <c r="R910" s="4"/>
    </row>
    <row r="911" spans="1:18" ht="13.2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4"/>
      <c r="O911" s="4"/>
      <c r="P911" s="4"/>
      <c r="Q911" s="4"/>
      <c r="R911" s="4"/>
    </row>
    <row r="912" spans="1:18" ht="13.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4"/>
      <c r="O912" s="4"/>
      <c r="P912" s="4"/>
      <c r="Q912" s="4"/>
      <c r="R912" s="4"/>
    </row>
    <row r="913" spans="1:18" ht="13.2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4"/>
      <c r="O913" s="4"/>
      <c r="P913" s="4"/>
      <c r="Q913" s="4"/>
      <c r="R913" s="4"/>
    </row>
    <row r="914" spans="1:18" ht="13.2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4"/>
      <c r="O914" s="4"/>
      <c r="P914" s="4"/>
      <c r="Q914" s="4"/>
      <c r="R914" s="4"/>
    </row>
    <row r="915" spans="1:18" ht="13.2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4"/>
      <c r="O915" s="4"/>
      <c r="P915" s="4"/>
      <c r="Q915" s="4"/>
      <c r="R915" s="4"/>
    </row>
    <row r="916" spans="1:18" ht="13.2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4"/>
      <c r="O916" s="4"/>
      <c r="P916" s="4"/>
      <c r="Q916" s="4"/>
      <c r="R916" s="4"/>
    </row>
    <row r="917" spans="1:18" ht="13.2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4"/>
      <c r="O917" s="4"/>
      <c r="P917" s="4"/>
      <c r="Q917" s="4"/>
      <c r="R917" s="4"/>
    </row>
    <row r="918" spans="1:18" ht="13.2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4"/>
      <c r="O918" s="4"/>
      <c r="P918" s="4"/>
      <c r="Q918" s="4"/>
      <c r="R918" s="4"/>
    </row>
    <row r="919" spans="1:18" ht="13.2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4"/>
      <c r="O919" s="4"/>
      <c r="P919" s="4"/>
      <c r="Q919" s="4"/>
      <c r="R919" s="4"/>
    </row>
    <row r="920" spans="1:18" ht="13.2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4"/>
      <c r="O920" s="4"/>
      <c r="P920" s="4"/>
      <c r="Q920" s="4"/>
      <c r="R920" s="4"/>
    </row>
    <row r="921" spans="1:18" ht="13.2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4"/>
      <c r="O921" s="4"/>
      <c r="P921" s="4"/>
      <c r="Q921" s="4"/>
      <c r="R921" s="4"/>
    </row>
    <row r="922" spans="1:18" ht="13.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4"/>
      <c r="O922" s="4"/>
      <c r="P922" s="4"/>
      <c r="Q922" s="4"/>
      <c r="R922" s="4"/>
    </row>
    <row r="923" spans="1:18" ht="13.2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4"/>
      <c r="O923" s="4"/>
      <c r="P923" s="4"/>
      <c r="Q923" s="4"/>
      <c r="R923" s="4"/>
    </row>
    <row r="924" spans="1:18" ht="13.2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4"/>
      <c r="O924" s="4"/>
      <c r="P924" s="4"/>
      <c r="Q924" s="4"/>
      <c r="R924" s="4"/>
    </row>
    <row r="925" spans="1:18" ht="13.2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4"/>
      <c r="O925" s="4"/>
      <c r="P925" s="4"/>
      <c r="Q925" s="4"/>
      <c r="R925" s="4"/>
    </row>
    <row r="926" spans="1:18" ht="13.2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4"/>
      <c r="O926" s="4"/>
      <c r="P926" s="4"/>
      <c r="Q926" s="4"/>
      <c r="R926" s="4"/>
    </row>
    <row r="927" spans="1:18" ht="13.2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4"/>
      <c r="O927" s="4"/>
      <c r="P927" s="4"/>
      <c r="Q927" s="4"/>
      <c r="R927" s="4"/>
    </row>
    <row r="928" spans="1:18" ht="13.2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4"/>
      <c r="O928" s="4"/>
      <c r="P928" s="4"/>
      <c r="Q928" s="4"/>
      <c r="R928" s="4"/>
    </row>
    <row r="929" spans="1:18" ht="13.2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4"/>
      <c r="O929" s="4"/>
      <c r="P929" s="4"/>
      <c r="Q929" s="4"/>
      <c r="R929" s="4"/>
    </row>
    <row r="930" spans="1:18" ht="13.2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4"/>
      <c r="O930" s="4"/>
      <c r="P930" s="4"/>
      <c r="Q930" s="4"/>
      <c r="R930" s="4"/>
    </row>
    <row r="931" spans="1:18" ht="13.2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4"/>
      <c r="O931" s="4"/>
      <c r="P931" s="4"/>
      <c r="Q931" s="4"/>
      <c r="R931" s="4"/>
    </row>
    <row r="932" spans="1:18" ht="13.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4"/>
      <c r="O932" s="4"/>
      <c r="P932" s="4"/>
      <c r="Q932" s="4"/>
      <c r="R932" s="4"/>
    </row>
    <row r="933" spans="1:18" ht="13.2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4"/>
      <c r="O933" s="4"/>
      <c r="P933" s="4"/>
      <c r="Q933" s="4"/>
      <c r="R933" s="4"/>
    </row>
    <row r="934" spans="1:18" ht="13.2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4"/>
      <c r="O934" s="4"/>
      <c r="P934" s="4"/>
      <c r="Q934" s="4"/>
      <c r="R934" s="4"/>
    </row>
    <row r="935" spans="1:18" ht="13.2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4"/>
      <c r="O935" s="4"/>
      <c r="P935" s="4"/>
      <c r="Q935" s="4"/>
      <c r="R935" s="4"/>
    </row>
    <row r="936" spans="1:18" ht="13.2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4"/>
      <c r="O936" s="4"/>
      <c r="P936" s="4"/>
      <c r="Q936" s="4"/>
      <c r="R936" s="4"/>
    </row>
    <row r="937" spans="1:18" ht="13.2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4"/>
      <c r="O937" s="4"/>
      <c r="P937" s="4"/>
      <c r="Q937" s="4"/>
      <c r="R937" s="4"/>
    </row>
    <row r="938" spans="1:18" ht="13.2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4"/>
      <c r="O938" s="4"/>
      <c r="P938" s="4"/>
      <c r="Q938" s="4"/>
      <c r="R938" s="4"/>
    </row>
    <row r="939" spans="1:18" ht="13.2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4"/>
      <c r="O939" s="4"/>
      <c r="P939" s="4"/>
      <c r="Q939" s="4"/>
      <c r="R939" s="4"/>
    </row>
    <row r="940" spans="1:18" ht="13.2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4"/>
      <c r="O940" s="4"/>
      <c r="P940" s="4"/>
      <c r="Q940" s="4"/>
      <c r="R940" s="4"/>
    </row>
    <row r="941" spans="1:18" ht="13.2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4"/>
      <c r="O941" s="4"/>
      <c r="P941" s="4"/>
      <c r="Q941" s="4"/>
      <c r="R941" s="4"/>
    </row>
    <row r="942" spans="1:18" ht="13.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4"/>
      <c r="O942" s="4"/>
      <c r="P942" s="4"/>
      <c r="Q942" s="4"/>
      <c r="R942" s="4"/>
    </row>
    <row r="943" spans="1:18" ht="13.2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4"/>
      <c r="O943" s="4"/>
      <c r="P943" s="4"/>
      <c r="Q943" s="4"/>
      <c r="R943" s="4"/>
    </row>
    <row r="944" spans="1:18" ht="13.2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4"/>
      <c r="O944" s="4"/>
      <c r="P944" s="4"/>
      <c r="Q944" s="4"/>
      <c r="R944" s="4"/>
    </row>
    <row r="945" spans="1:18" ht="13.2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4"/>
      <c r="O945" s="4"/>
      <c r="P945" s="4"/>
      <c r="Q945" s="4"/>
      <c r="R945" s="4"/>
    </row>
    <row r="946" spans="1:18" ht="13.2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4"/>
      <c r="O946" s="4"/>
      <c r="P946" s="4"/>
      <c r="Q946" s="4"/>
      <c r="R946" s="4"/>
    </row>
    <row r="947" spans="1:18" ht="13.2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4"/>
      <c r="O947" s="4"/>
      <c r="P947" s="4"/>
      <c r="Q947" s="4"/>
      <c r="R947" s="4"/>
    </row>
    <row r="948" spans="1:18" ht="13.2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4"/>
      <c r="O948" s="4"/>
      <c r="P948" s="4"/>
      <c r="Q948" s="4"/>
      <c r="R948" s="4"/>
    </row>
    <row r="949" spans="1:18" ht="13.2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4"/>
      <c r="O949" s="4"/>
      <c r="P949" s="4"/>
      <c r="Q949" s="4"/>
      <c r="R949" s="4"/>
    </row>
    <row r="950" spans="1:18" ht="13.2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4"/>
      <c r="O950" s="4"/>
      <c r="P950" s="4"/>
      <c r="Q950" s="4"/>
      <c r="R950" s="4"/>
    </row>
    <row r="951" spans="1:18" ht="13.2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4"/>
      <c r="O951" s="4"/>
      <c r="P951" s="4"/>
      <c r="Q951" s="4"/>
      <c r="R951" s="4"/>
    </row>
    <row r="952" spans="1:18" ht="13.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4"/>
      <c r="O952" s="4"/>
      <c r="P952" s="4"/>
      <c r="Q952" s="4"/>
      <c r="R952" s="4"/>
    </row>
    <row r="953" spans="1:18" ht="13.2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4"/>
      <c r="O953" s="4"/>
      <c r="P953" s="4"/>
      <c r="Q953" s="4"/>
      <c r="R953" s="4"/>
    </row>
    <row r="954" spans="1:18" ht="13.2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4"/>
      <c r="O954" s="4"/>
      <c r="P954" s="4"/>
      <c r="Q954" s="4"/>
      <c r="R954" s="4"/>
    </row>
    <row r="955" spans="1:18" ht="13.2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4"/>
      <c r="O955" s="4"/>
      <c r="P955" s="4"/>
      <c r="Q955" s="4"/>
      <c r="R955" s="4"/>
    </row>
    <row r="956" spans="1:18" ht="13.2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4"/>
      <c r="O956" s="4"/>
      <c r="P956" s="4"/>
      <c r="Q956" s="4"/>
      <c r="R956" s="4"/>
    </row>
    <row r="957" spans="1:18" ht="13.2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4"/>
      <c r="O957" s="4"/>
      <c r="P957" s="4"/>
      <c r="Q957" s="4"/>
      <c r="R957" s="4"/>
    </row>
    <row r="958" spans="1:18" ht="13.2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4"/>
      <c r="O958" s="4"/>
      <c r="P958" s="4"/>
      <c r="Q958" s="4"/>
      <c r="R958" s="4"/>
    </row>
    <row r="959" spans="1:18" ht="13.2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4"/>
      <c r="O959" s="4"/>
      <c r="P959" s="4"/>
      <c r="Q959" s="4"/>
      <c r="R959" s="4"/>
    </row>
    <row r="960" spans="1:18" ht="13.2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4"/>
      <c r="O960" s="4"/>
      <c r="P960" s="4"/>
      <c r="Q960" s="4"/>
      <c r="R960" s="4"/>
    </row>
    <row r="961" spans="1:18" ht="13.2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4"/>
      <c r="O961" s="4"/>
      <c r="P961" s="4"/>
      <c r="Q961" s="4"/>
      <c r="R961" s="4"/>
    </row>
    <row r="962" spans="1:18" ht="13.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4"/>
      <c r="O962" s="4"/>
      <c r="P962" s="4"/>
      <c r="Q962" s="4"/>
      <c r="R962" s="4"/>
    </row>
    <row r="963" spans="1:18" ht="13.2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4"/>
      <c r="O963" s="4"/>
      <c r="P963" s="4"/>
      <c r="Q963" s="4"/>
      <c r="R963" s="4"/>
    </row>
    <row r="964" spans="1:18" ht="13.2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4"/>
      <c r="O964" s="4"/>
      <c r="P964" s="4"/>
      <c r="Q964" s="4"/>
      <c r="R964" s="4"/>
    </row>
    <row r="965" spans="1:18" ht="13.2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4"/>
      <c r="O965" s="4"/>
      <c r="P965" s="4"/>
      <c r="Q965" s="4"/>
      <c r="R965" s="4"/>
    </row>
    <row r="966" spans="1:18" ht="13.2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4"/>
      <c r="O966" s="4"/>
      <c r="P966" s="4"/>
      <c r="Q966" s="4"/>
      <c r="R966" s="4"/>
    </row>
    <row r="967" spans="1:18" ht="13.2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4"/>
      <c r="O967" s="4"/>
      <c r="P967" s="4"/>
      <c r="Q967" s="4"/>
      <c r="R967" s="4"/>
    </row>
    <row r="968" spans="1:18" ht="13.2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4"/>
      <c r="O968" s="4"/>
      <c r="P968" s="4"/>
      <c r="Q968" s="4"/>
      <c r="R968" s="4"/>
    </row>
    <row r="969" spans="1:18" ht="13.2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4"/>
      <c r="O969" s="4"/>
      <c r="P969" s="4"/>
      <c r="Q969" s="4"/>
      <c r="R969" s="4"/>
    </row>
    <row r="970" spans="1:18" ht="13.2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4"/>
      <c r="O970" s="4"/>
      <c r="P970" s="4"/>
      <c r="Q970" s="4"/>
      <c r="R970" s="4"/>
    </row>
    <row r="971" spans="1:18" ht="13.2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4"/>
      <c r="O971" s="4"/>
      <c r="P971" s="4"/>
      <c r="Q971" s="4"/>
      <c r="R971" s="4"/>
    </row>
    <row r="972" spans="1:18" ht="13.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4"/>
      <c r="O972" s="4"/>
      <c r="P972" s="4"/>
      <c r="Q972" s="4"/>
      <c r="R972" s="4"/>
    </row>
    <row r="973" spans="1:18" ht="13.2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4"/>
      <c r="O973" s="4"/>
      <c r="P973" s="4"/>
      <c r="Q973" s="4"/>
      <c r="R973" s="4"/>
    </row>
    <row r="974" spans="1:18" ht="13.2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4"/>
      <c r="O974" s="4"/>
      <c r="P974" s="4"/>
      <c r="Q974" s="4"/>
      <c r="R974" s="4"/>
    </row>
    <row r="975" spans="1:18" ht="13.2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4"/>
      <c r="O975" s="4"/>
      <c r="P975" s="4"/>
      <c r="Q975" s="4"/>
      <c r="R975" s="4"/>
    </row>
    <row r="976" spans="1:18" ht="13.2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4"/>
      <c r="O976" s="4"/>
      <c r="P976" s="4"/>
      <c r="Q976" s="4"/>
      <c r="R976" s="4"/>
    </row>
    <row r="977" spans="1:18" ht="13.2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4"/>
      <c r="O977" s="4"/>
      <c r="P977" s="4"/>
      <c r="Q977" s="4"/>
      <c r="R977" s="4"/>
    </row>
    <row r="978" spans="1:18" ht="13.2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4"/>
      <c r="O978" s="4"/>
      <c r="P978" s="4"/>
      <c r="Q978" s="4"/>
      <c r="R978" s="4"/>
    </row>
    <row r="979" spans="1:18" ht="13.2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4"/>
      <c r="O979" s="4"/>
      <c r="P979" s="4"/>
      <c r="Q979" s="4"/>
      <c r="R979" s="4"/>
    </row>
    <row r="980" spans="1:18" ht="13.2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4"/>
      <c r="O980" s="4"/>
      <c r="P980" s="4"/>
      <c r="Q980" s="4"/>
      <c r="R980" s="4"/>
    </row>
    <row r="981" spans="1:18" ht="13.2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4"/>
      <c r="O981" s="4"/>
      <c r="P981" s="4"/>
      <c r="Q981" s="4"/>
      <c r="R981" s="4"/>
    </row>
    <row r="982" spans="1:18" ht="13.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4"/>
      <c r="O982" s="4"/>
      <c r="P982" s="4"/>
      <c r="Q982" s="4"/>
      <c r="R982" s="4"/>
    </row>
    <row r="983" spans="1:18" ht="13.2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4"/>
      <c r="O983" s="4"/>
      <c r="P983" s="4"/>
      <c r="Q983" s="4"/>
      <c r="R983" s="4"/>
    </row>
    <row r="984" spans="1:18" ht="13.2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4"/>
      <c r="O984" s="4"/>
      <c r="P984" s="4"/>
      <c r="Q984" s="4"/>
      <c r="R984" s="4"/>
    </row>
    <row r="985" spans="1:18" ht="13.2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4"/>
      <c r="O985" s="4"/>
      <c r="P985" s="4"/>
      <c r="Q985" s="4"/>
      <c r="R985" s="4"/>
    </row>
    <row r="986" spans="1:18" ht="13.2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4"/>
      <c r="O986" s="4"/>
      <c r="P986" s="4"/>
      <c r="Q986" s="4"/>
      <c r="R986" s="4"/>
    </row>
    <row r="987" spans="1:18" ht="13.2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4"/>
      <c r="O987" s="4"/>
      <c r="P987" s="4"/>
      <c r="Q987" s="4"/>
      <c r="R987" s="4"/>
    </row>
    <row r="988" spans="1:18" ht="13.2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4"/>
      <c r="O988" s="4"/>
      <c r="P988" s="4"/>
      <c r="Q988" s="4"/>
      <c r="R988" s="4"/>
    </row>
    <row r="989" spans="1:18" ht="13.2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4"/>
      <c r="O989" s="4"/>
      <c r="P989" s="4"/>
      <c r="Q989" s="4"/>
      <c r="R989" s="4"/>
    </row>
    <row r="990" spans="1:18" ht="13.2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4"/>
      <c r="O990" s="4"/>
      <c r="P990" s="4"/>
      <c r="Q990" s="4"/>
      <c r="R990" s="4"/>
    </row>
    <row r="991" spans="1:18" ht="13.2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4"/>
      <c r="O991" s="4"/>
      <c r="P991" s="4"/>
      <c r="Q991" s="4"/>
      <c r="R991" s="4"/>
    </row>
    <row r="992" spans="1:18" ht="13.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4"/>
      <c r="O992" s="4"/>
      <c r="P992" s="4"/>
      <c r="Q992" s="4"/>
      <c r="R992" s="4"/>
    </row>
    <row r="993" spans="1:18" ht="13.2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4"/>
      <c r="O993" s="4"/>
      <c r="P993" s="4"/>
      <c r="Q993" s="4"/>
      <c r="R993" s="4"/>
    </row>
    <row r="994" spans="1:18" ht="13.2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4"/>
      <c r="O994" s="4"/>
      <c r="P994" s="4"/>
      <c r="Q994" s="4"/>
      <c r="R994" s="4"/>
    </row>
    <row r="995" spans="1:18" ht="13.2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4"/>
      <c r="O995" s="4"/>
      <c r="P995" s="4"/>
      <c r="Q995" s="4"/>
      <c r="R995" s="4"/>
    </row>
    <row r="996" spans="1:18" ht="13.2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4"/>
      <c r="O996" s="4"/>
      <c r="P996" s="4"/>
      <c r="Q996" s="4"/>
      <c r="R996" s="4"/>
    </row>
    <row r="997" spans="1:18" ht="13.2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4"/>
      <c r="O997" s="4"/>
      <c r="P997" s="4"/>
      <c r="Q997" s="4"/>
      <c r="R997" s="4"/>
    </row>
    <row r="998" spans="1:18" ht="13.2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4"/>
      <c r="O998" s="4"/>
      <c r="P998" s="4"/>
      <c r="Q998" s="4"/>
      <c r="R998" s="4"/>
    </row>
    <row r="999" spans="1:18" ht="13.2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4"/>
      <c r="O999" s="4"/>
      <c r="P999" s="4"/>
      <c r="Q999" s="4"/>
      <c r="R999" s="4"/>
    </row>
    <row r="1000" spans="1:18" ht="13.2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4"/>
      <c r="O1000" s="4"/>
      <c r="P1000" s="4"/>
      <c r="Q1000" s="4"/>
      <c r="R1000" s="4"/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E26" r:id="rId25" xr:uid="{00000000-0004-0000-0100-000018000000}"/>
    <hyperlink ref="E27" r:id="rId26" xr:uid="{00000000-0004-0000-0100-000019000000}"/>
    <hyperlink ref="E28" r:id="rId27" xr:uid="{00000000-0004-0000-0100-00001A000000}"/>
    <hyperlink ref="E29" r:id="rId28" xr:uid="{00000000-0004-0000-0100-00001B000000}"/>
    <hyperlink ref="E30" r:id="rId29" xr:uid="{00000000-0004-0000-0100-00001C000000}"/>
    <hyperlink ref="E31" r:id="rId30" xr:uid="{00000000-0004-0000-0100-00001D000000}"/>
    <hyperlink ref="E32" r:id="rId31" xr:uid="{00000000-0004-0000-0100-00001E000000}"/>
    <hyperlink ref="E33" r:id="rId32" xr:uid="{00000000-0004-0000-0100-00001F000000}"/>
    <hyperlink ref="E34" r:id="rId33" xr:uid="{00000000-0004-0000-0100-000020000000}"/>
    <hyperlink ref="E35" r:id="rId34" xr:uid="{00000000-0004-0000-0100-000021000000}"/>
    <hyperlink ref="E36" r:id="rId35" xr:uid="{00000000-0004-0000-0100-000022000000}"/>
    <hyperlink ref="E37" r:id="rId36" xr:uid="{00000000-0004-0000-0100-000023000000}"/>
    <hyperlink ref="E38" r:id="rId37" xr:uid="{00000000-0004-0000-0100-000024000000}"/>
    <hyperlink ref="E39" r:id="rId38" xr:uid="{00000000-0004-0000-0100-000025000000}"/>
    <hyperlink ref="E40" r:id="rId39" xr:uid="{00000000-0004-0000-0100-000026000000}"/>
    <hyperlink ref="E41" r:id="rId40" xr:uid="{00000000-0004-0000-0100-000027000000}"/>
    <hyperlink ref="E42" r:id="rId41" xr:uid="{00000000-0004-0000-0100-000028000000}"/>
    <hyperlink ref="E43" r:id="rId42" xr:uid="{00000000-0004-0000-0100-000029000000}"/>
    <hyperlink ref="E44" r:id="rId43" xr:uid="{00000000-0004-0000-0100-00002A000000}"/>
    <hyperlink ref="E45" r:id="rId44" xr:uid="{00000000-0004-0000-0100-00002B000000}"/>
    <hyperlink ref="E46" r:id="rId45" xr:uid="{00000000-0004-0000-0100-00002C000000}"/>
    <hyperlink ref="E47" r:id="rId46" xr:uid="{00000000-0004-0000-0100-00002D000000}"/>
    <hyperlink ref="E48" r:id="rId47" xr:uid="{00000000-0004-0000-0100-00002E000000}"/>
    <hyperlink ref="E49" r:id="rId48" xr:uid="{00000000-0004-0000-0100-00002F000000}"/>
    <hyperlink ref="E50" r:id="rId49" xr:uid="{00000000-0004-0000-0100-000030000000}"/>
    <hyperlink ref="E51" r:id="rId50" xr:uid="{00000000-0004-0000-0100-000031000000}"/>
    <hyperlink ref="E52" r:id="rId51" xr:uid="{00000000-0004-0000-0100-000032000000}"/>
    <hyperlink ref="E53" r:id="rId52" xr:uid="{00000000-0004-0000-0100-000033000000}"/>
    <hyperlink ref="E54" r:id="rId53" xr:uid="{00000000-0004-0000-0100-000034000000}"/>
    <hyperlink ref="E55" r:id="rId54" xr:uid="{00000000-0004-0000-0100-000035000000}"/>
    <hyperlink ref="E56" r:id="rId55" xr:uid="{00000000-0004-0000-0100-000036000000}"/>
    <hyperlink ref="E57" r:id="rId56" xr:uid="{00000000-0004-0000-0100-000037000000}"/>
    <hyperlink ref="E58" r:id="rId57" xr:uid="{00000000-0004-0000-0100-000038000000}"/>
    <hyperlink ref="E59" r:id="rId58" xr:uid="{00000000-0004-0000-0100-000039000000}"/>
    <hyperlink ref="E60" r:id="rId59" xr:uid="{00000000-0004-0000-0100-00003A000000}"/>
    <hyperlink ref="E61" r:id="rId60" xr:uid="{00000000-0004-0000-0100-00003B000000}"/>
    <hyperlink ref="E62" r:id="rId61" xr:uid="{00000000-0004-0000-0100-00003C000000}"/>
    <hyperlink ref="E63" r:id="rId62" xr:uid="{00000000-0004-0000-0100-00003D000000}"/>
    <hyperlink ref="E64" r:id="rId63" xr:uid="{00000000-0004-0000-0100-00003E000000}"/>
    <hyperlink ref="E65" r:id="rId64" xr:uid="{00000000-0004-0000-0100-00003F000000}"/>
    <hyperlink ref="E66" r:id="rId65" xr:uid="{00000000-0004-0000-0100-000040000000}"/>
    <hyperlink ref="E67" r:id="rId66" xr:uid="{00000000-0004-0000-0100-000041000000}"/>
    <hyperlink ref="E68" r:id="rId67" xr:uid="{00000000-0004-0000-0100-000042000000}"/>
    <hyperlink ref="E69" r:id="rId68" xr:uid="{00000000-0004-0000-0100-000043000000}"/>
    <hyperlink ref="E70" r:id="rId69" xr:uid="{00000000-0004-0000-0100-000044000000}"/>
    <hyperlink ref="E71" r:id="rId70" xr:uid="{00000000-0004-0000-0100-000045000000}"/>
    <hyperlink ref="E72" r:id="rId71" xr:uid="{00000000-0004-0000-0100-000046000000}"/>
    <hyperlink ref="E73" r:id="rId72" xr:uid="{00000000-0004-0000-0100-000047000000}"/>
    <hyperlink ref="E74" r:id="rId73" xr:uid="{00000000-0004-0000-0100-000048000000}"/>
    <hyperlink ref="E75" r:id="rId74" xr:uid="{00000000-0004-0000-0100-000049000000}"/>
    <hyperlink ref="E76" r:id="rId75" xr:uid="{00000000-0004-0000-0100-00004A000000}"/>
    <hyperlink ref="E77" r:id="rId76" xr:uid="{00000000-0004-0000-0100-00004B000000}"/>
    <hyperlink ref="E78" r:id="rId77" xr:uid="{00000000-0004-0000-0100-00004C000000}"/>
    <hyperlink ref="E79" r:id="rId78" xr:uid="{00000000-0004-0000-0100-00004D000000}"/>
    <hyperlink ref="E80" r:id="rId79" xr:uid="{00000000-0004-0000-0100-00004E000000}"/>
    <hyperlink ref="E81" r:id="rId80" xr:uid="{00000000-0004-0000-0100-00004F000000}"/>
    <hyperlink ref="E82" r:id="rId81" xr:uid="{00000000-0004-0000-0100-000050000000}"/>
    <hyperlink ref="E83" r:id="rId82" xr:uid="{00000000-0004-0000-0100-000051000000}"/>
    <hyperlink ref="E84" r:id="rId83" xr:uid="{00000000-0004-0000-0100-000052000000}"/>
    <hyperlink ref="E85" r:id="rId84" xr:uid="{00000000-0004-0000-0100-000053000000}"/>
    <hyperlink ref="E86" r:id="rId85" xr:uid="{00000000-0004-0000-0100-000054000000}"/>
    <hyperlink ref="E87" r:id="rId86" xr:uid="{00000000-0004-0000-0100-000055000000}"/>
    <hyperlink ref="E88" r:id="rId87" xr:uid="{00000000-0004-0000-0100-000056000000}"/>
    <hyperlink ref="E89" r:id="rId88" xr:uid="{00000000-0004-0000-0100-000057000000}"/>
    <hyperlink ref="E90" r:id="rId89" xr:uid="{00000000-0004-0000-0100-000058000000}"/>
    <hyperlink ref="E91" r:id="rId90" xr:uid="{00000000-0004-0000-0100-000059000000}"/>
    <hyperlink ref="E92" r:id="rId91" xr:uid="{00000000-0004-0000-0100-00005A000000}"/>
    <hyperlink ref="E93" r:id="rId92" xr:uid="{00000000-0004-0000-0100-00005B000000}"/>
    <hyperlink ref="E94" r:id="rId93" xr:uid="{00000000-0004-0000-0100-00005C000000}"/>
    <hyperlink ref="E95" r:id="rId94" xr:uid="{00000000-0004-0000-0100-00005D000000}"/>
    <hyperlink ref="E96" r:id="rId95" xr:uid="{00000000-0004-0000-0100-00005E000000}"/>
    <hyperlink ref="E97" r:id="rId96" xr:uid="{00000000-0004-0000-0100-00005F000000}"/>
    <hyperlink ref="E98" r:id="rId97" xr:uid="{00000000-0004-0000-0100-000060000000}"/>
    <hyperlink ref="E99" r:id="rId98" xr:uid="{00000000-0004-0000-0100-000061000000}"/>
    <hyperlink ref="E100" r:id="rId99" xr:uid="{00000000-0004-0000-0100-000062000000}"/>
    <hyperlink ref="E101" r:id="rId100" xr:uid="{00000000-0004-0000-0100-000063000000}"/>
    <hyperlink ref="E102" r:id="rId101" xr:uid="{00000000-0004-0000-0100-000064000000}"/>
    <hyperlink ref="E103" r:id="rId102" xr:uid="{00000000-0004-0000-0100-000065000000}"/>
    <hyperlink ref="E104" r:id="rId103" xr:uid="{00000000-0004-0000-0100-000066000000}"/>
    <hyperlink ref="E105" r:id="rId104" xr:uid="{00000000-0004-0000-0100-000067000000}"/>
    <hyperlink ref="E106" r:id="rId105" xr:uid="{00000000-0004-0000-0100-000068000000}"/>
    <hyperlink ref="E107" r:id="rId106" xr:uid="{00000000-0004-0000-0100-000069000000}"/>
    <hyperlink ref="E108" r:id="rId107" xr:uid="{00000000-0004-0000-0100-00006A000000}"/>
    <hyperlink ref="E109" r:id="rId108" xr:uid="{00000000-0004-0000-0100-00006B000000}"/>
    <hyperlink ref="E110" r:id="rId109" xr:uid="{00000000-0004-0000-0100-00006C000000}"/>
    <hyperlink ref="E111" r:id="rId110" xr:uid="{00000000-0004-0000-0100-00006D000000}"/>
    <hyperlink ref="E112" r:id="rId111" xr:uid="{00000000-0004-0000-0100-00006E000000}"/>
    <hyperlink ref="E113" r:id="rId112" xr:uid="{00000000-0004-0000-0100-00006F000000}"/>
    <hyperlink ref="E114" r:id="rId113" xr:uid="{00000000-0004-0000-0100-000070000000}"/>
    <hyperlink ref="E115" r:id="rId114" xr:uid="{00000000-0004-0000-0100-000071000000}"/>
    <hyperlink ref="E116" r:id="rId115" xr:uid="{00000000-0004-0000-0100-000072000000}"/>
    <hyperlink ref="E117" r:id="rId116" xr:uid="{00000000-0004-0000-0100-000073000000}"/>
    <hyperlink ref="E118" r:id="rId117" xr:uid="{00000000-0004-0000-0100-000074000000}"/>
    <hyperlink ref="E119" r:id="rId118" xr:uid="{00000000-0004-0000-0100-000075000000}"/>
    <hyperlink ref="E120" r:id="rId119" xr:uid="{00000000-0004-0000-0100-000076000000}"/>
    <hyperlink ref="E121" r:id="rId120" xr:uid="{00000000-0004-0000-0100-000077000000}"/>
    <hyperlink ref="E122" r:id="rId121" xr:uid="{00000000-0004-0000-0100-000078000000}"/>
    <hyperlink ref="E123" r:id="rId122" xr:uid="{00000000-0004-0000-0100-000079000000}"/>
    <hyperlink ref="E124" r:id="rId123" xr:uid="{00000000-0004-0000-0100-00007A000000}"/>
    <hyperlink ref="E125" r:id="rId124" xr:uid="{00000000-0004-0000-0100-00007B000000}"/>
    <hyperlink ref="E126" r:id="rId125" xr:uid="{00000000-0004-0000-0100-00007C000000}"/>
    <hyperlink ref="E127" r:id="rId126" xr:uid="{00000000-0004-0000-0100-00007D000000}"/>
    <hyperlink ref="E128" r:id="rId127" xr:uid="{00000000-0004-0000-0100-00007E000000}"/>
    <hyperlink ref="E129" r:id="rId128" xr:uid="{00000000-0004-0000-0100-00007F000000}"/>
    <hyperlink ref="E130" r:id="rId129" xr:uid="{00000000-0004-0000-0100-000080000000}"/>
    <hyperlink ref="E131" r:id="rId130" xr:uid="{00000000-0004-0000-0100-000081000000}"/>
    <hyperlink ref="E132" r:id="rId131" xr:uid="{00000000-0004-0000-0100-000082000000}"/>
    <hyperlink ref="E133" r:id="rId132" xr:uid="{00000000-0004-0000-0100-000083000000}"/>
    <hyperlink ref="E134" r:id="rId133" xr:uid="{00000000-0004-0000-0100-000084000000}"/>
    <hyperlink ref="E135" r:id="rId134" xr:uid="{00000000-0004-0000-0100-000085000000}"/>
    <hyperlink ref="E136" r:id="rId135" xr:uid="{00000000-0004-0000-0100-000086000000}"/>
    <hyperlink ref="E137" r:id="rId136" xr:uid="{00000000-0004-0000-0100-000087000000}"/>
    <hyperlink ref="E138" r:id="rId137" xr:uid="{00000000-0004-0000-0100-000088000000}"/>
    <hyperlink ref="E139" r:id="rId138" xr:uid="{00000000-0004-0000-0100-000089000000}"/>
    <hyperlink ref="E140" r:id="rId139" xr:uid="{00000000-0004-0000-0100-00008A000000}"/>
    <hyperlink ref="E141" r:id="rId140" xr:uid="{00000000-0004-0000-0100-00008B000000}"/>
    <hyperlink ref="E142" r:id="rId141" xr:uid="{00000000-0004-0000-0100-00008C000000}"/>
    <hyperlink ref="E143" r:id="rId142" xr:uid="{00000000-0004-0000-0100-00008D000000}"/>
    <hyperlink ref="E144" r:id="rId143" xr:uid="{00000000-0004-0000-0100-00008E000000}"/>
    <hyperlink ref="E145" r:id="rId144" xr:uid="{00000000-0004-0000-0100-00008F000000}"/>
    <hyperlink ref="E146" r:id="rId145" xr:uid="{00000000-0004-0000-0100-000090000000}"/>
    <hyperlink ref="E147" r:id="rId146" xr:uid="{00000000-0004-0000-0100-000091000000}"/>
    <hyperlink ref="E148" r:id="rId147" xr:uid="{00000000-0004-0000-0100-000092000000}"/>
    <hyperlink ref="E149" r:id="rId148" xr:uid="{00000000-0004-0000-0100-000093000000}"/>
    <hyperlink ref="E150" r:id="rId149" xr:uid="{00000000-0004-0000-0100-000094000000}"/>
    <hyperlink ref="E151" r:id="rId150" xr:uid="{00000000-0004-0000-0100-000095000000}"/>
    <hyperlink ref="E152" r:id="rId151" xr:uid="{00000000-0004-0000-0100-000096000000}"/>
    <hyperlink ref="E153" r:id="rId152" xr:uid="{00000000-0004-0000-0100-000097000000}"/>
    <hyperlink ref="E154" r:id="rId153" xr:uid="{00000000-0004-0000-0100-000098000000}"/>
    <hyperlink ref="E155" r:id="rId154" xr:uid="{00000000-0004-0000-0100-000099000000}"/>
    <hyperlink ref="E156" r:id="rId155" xr:uid="{00000000-0004-0000-0100-00009A000000}"/>
    <hyperlink ref="E157" r:id="rId156" xr:uid="{00000000-0004-0000-0100-00009B000000}"/>
    <hyperlink ref="E158" r:id="rId157" xr:uid="{00000000-0004-0000-0100-00009C000000}"/>
    <hyperlink ref="E159" r:id="rId158" xr:uid="{00000000-0004-0000-0100-00009D000000}"/>
    <hyperlink ref="E160" r:id="rId159" xr:uid="{00000000-0004-0000-0100-00009E000000}"/>
    <hyperlink ref="E161" r:id="rId160" xr:uid="{00000000-0004-0000-0100-00009F000000}"/>
    <hyperlink ref="E162" r:id="rId161" xr:uid="{00000000-0004-0000-0100-0000A0000000}"/>
    <hyperlink ref="E163" r:id="rId162" xr:uid="{00000000-0004-0000-0100-0000A1000000}"/>
    <hyperlink ref="E164" r:id="rId163" xr:uid="{00000000-0004-0000-0100-0000A2000000}"/>
    <hyperlink ref="E165" r:id="rId164" xr:uid="{00000000-0004-0000-0100-0000A3000000}"/>
    <hyperlink ref="E166" r:id="rId165" xr:uid="{00000000-0004-0000-0100-0000A4000000}"/>
    <hyperlink ref="E167" r:id="rId166" xr:uid="{00000000-0004-0000-0100-0000A5000000}"/>
    <hyperlink ref="E168" r:id="rId167" xr:uid="{00000000-0004-0000-0100-0000A6000000}"/>
    <hyperlink ref="E169" r:id="rId168" xr:uid="{00000000-0004-0000-0100-0000A7000000}"/>
    <hyperlink ref="E170" r:id="rId169" xr:uid="{00000000-0004-0000-0100-0000A8000000}"/>
    <hyperlink ref="E171" r:id="rId170" xr:uid="{00000000-0004-0000-0100-0000A9000000}"/>
    <hyperlink ref="E172" r:id="rId171" xr:uid="{00000000-0004-0000-0100-0000AA000000}"/>
    <hyperlink ref="E173" r:id="rId172" xr:uid="{00000000-0004-0000-0100-0000AB000000}"/>
    <hyperlink ref="E174" r:id="rId173" xr:uid="{00000000-0004-0000-0100-0000AC000000}"/>
    <hyperlink ref="E175" r:id="rId174" xr:uid="{00000000-0004-0000-0100-0000AD000000}"/>
    <hyperlink ref="E176" r:id="rId175" xr:uid="{00000000-0004-0000-0100-0000AE000000}"/>
    <hyperlink ref="E177" r:id="rId176" xr:uid="{00000000-0004-0000-0100-0000AF000000}"/>
    <hyperlink ref="E178" r:id="rId177" xr:uid="{00000000-0004-0000-0100-0000B0000000}"/>
    <hyperlink ref="E179" r:id="rId178" xr:uid="{00000000-0004-0000-0100-0000B1000000}"/>
    <hyperlink ref="E180" r:id="rId179" xr:uid="{00000000-0004-0000-0100-0000B2000000}"/>
    <hyperlink ref="E181" r:id="rId180" xr:uid="{00000000-0004-0000-0100-0000B3000000}"/>
    <hyperlink ref="E182" r:id="rId181" xr:uid="{00000000-0004-0000-0100-0000B4000000}"/>
    <hyperlink ref="E183" r:id="rId182" xr:uid="{00000000-0004-0000-0100-0000B5000000}"/>
    <hyperlink ref="E184" r:id="rId183" xr:uid="{00000000-0004-0000-0100-0000B6000000}"/>
    <hyperlink ref="E185" r:id="rId184" xr:uid="{00000000-0004-0000-0100-0000B7000000}"/>
    <hyperlink ref="E186" r:id="rId185" xr:uid="{00000000-0004-0000-0100-0000B8000000}"/>
    <hyperlink ref="E187" r:id="rId186" xr:uid="{00000000-0004-0000-0100-0000B9000000}"/>
    <hyperlink ref="E188" r:id="rId187" xr:uid="{00000000-0004-0000-0100-0000BA000000}"/>
    <hyperlink ref="E189" r:id="rId188" xr:uid="{00000000-0004-0000-0100-0000BB000000}"/>
    <hyperlink ref="E190" r:id="rId189" xr:uid="{00000000-0004-0000-0100-0000BC000000}"/>
    <hyperlink ref="E191" r:id="rId190" xr:uid="{00000000-0004-0000-0100-0000BD000000}"/>
    <hyperlink ref="E192" r:id="rId191" xr:uid="{00000000-0004-0000-0100-0000BE000000}"/>
    <hyperlink ref="E193" r:id="rId192" xr:uid="{00000000-0004-0000-0100-0000BF000000}"/>
    <hyperlink ref="E194" r:id="rId193" xr:uid="{00000000-0004-0000-0100-0000C0000000}"/>
    <hyperlink ref="E195" r:id="rId194" xr:uid="{00000000-0004-0000-0100-0000C1000000}"/>
    <hyperlink ref="E196" r:id="rId195" xr:uid="{00000000-0004-0000-0100-0000C2000000}"/>
    <hyperlink ref="E197" r:id="rId196" xr:uid="{00000000-0004-0000-0100-0000C3000000}"/>
    <hyperlink ref="E198" r:id="rId197" xr:uid="{00000000-0004-0000-0100-0000C4000000}"/>
    <hyperlink ref="E199" r:id="rId198" xr:uid="{00000000-0004-0000-0100-0000C5000000}"/>
    <hyperlink ref="E200" r:id="rId199" xr:uid="{00000000-0004-0000-0100-0000C6000000}"/>
    <hyperlink ref="E201" r:id="rId200" xr:uid="{00000000-0004-0000-0100-0000C7000000}"/>
    <hyperlink ref="E202" r:id="rId201" xr:uid="{00000000-0004-0000-0100-0000C8000000}"/>
    <hyperlink ref="E203" r:id="rId202" xr:uid="{00000000-0004-0000-0100-0000C9000000}"/>
    <hyperlink ref="E204" r:id="rId203" xr:uid="{00000000-0004-0000-0100-0000CA000000}"/>
    <hyperlink ref="E205" r:id="rId204" xr:uid="{00000000-0004-0000-0100-0000CB000000}"/>
    <hyperlink ref="E206" r:id="rId205" xr:uid="{00000000-0004-0000-0100-0000CC000000}"/>
    <hyperlink ref="E207" r:id="rId206" xr:uid="{00000000-0004-0000-0100-0000CD000000}"/>
    <hyperlink ref="E208" r:id="rId207" xr:uid="{00000000-0004-0000-0100-0000CE000000}"/>
    <hyperlink ref="E209" r:id="rId208" xr:uid="{00000000-0004-0000-0100-0000CF000000}"/>
    <hyperlink ref="E210" r:id="rId209" xr:uid="{00000000-0004-0000-0100-0000D0000000}"/>
    <hyperlink ref="E211" r:id="rId210" xr:uid="{00000000-0004-0000-0100-0000D1000000}"/>
    <hyperlink ref="E212" r:id="rId211" xr:uid="{00000000-0004-0000-0100-0000D2000000}"/>
    <hyperlink ref="E213" r:id="rId212" xr:uid="{00000000-0004-0000-0100-0000D3000000}"/>
    <hyperlink ref="E214" r:id="rId213" xr:uid="{00000000-0004-0000-0100-0000D4000000}"/>
    <hyperlink ref="E215" r:id="rId214" xr:uid="{00000000-0004-0000-0100-0000D5000000}"/>
    <hyperlink ref="E216" r:id="rId215" xr:uid="{00000000-0004-0000-0100-0000D6000000}"/>
    <hyperlink ref="E217" r:id="rId216" xr:uid="{00000000-0004-0000-0100-0000D7000000}"/>
    <hyperlink ref="E218" r:id="rId217" xr:uid="{00000000-0004-0000-0100-0000D8000000}"/>
    <hyperlink ref="E219" r:id="rId218" xr:uid="{00000000-0004-0000-0100-0000D9000000}"/>
    <hyperlink ref="E220" r:id="rId219" xr:uid="{00000000-0004-0000-0100-0000DA000000}"/>
    <hyperlink ref="E221" r:id="rId220" xr:uid="{00000000-0004-0000-0100-0000DB000000}"/>
    <hyperlink ref="E222" r:id="rId221" xr:uid="{00000000-0004-0000-0100-0000DC000000}"/>
    <hyperlink ref="E223" r:id="rId222" xr:uid="{00000000-0004-0000-0100-0000DD000000}"/>
    <hyperlink ref="E224" r:id="rId223" xr:uid="{00000000-0004-0000-0100-0000DE000000}"/>
    <hyperlink ref="E225" r:id="rId224" xr:uid="{00000000-0004-0000-0100-0000DF000000}"/>
    <hyperlink ref="E226" r:id="rId225" xr:uid="{00000000-0004-0000-0100-0000E0000000}"/>
    <hyperlink ref="E227" r:id="rId226" xr:uid="{00000000-0004-0000-0100-0000E1000000}"/>
    <hyperlink ref="E228" r:id="rId227" xr:uid="{00000000-0004-0000-0100-0000E2000000}"/>
    <hyperlink ref="E229" r:id="rId228" xr:uid="{00000000-0004-0000-0100-0000E3000000}"/>
    <hyperlink ref="E230" r:id="rId229" xr:uid="{00000000-0004-0000-0100-0000E4000000}"/>
    <hyperlink ref="E231" r:id="rId230" xr:uid="{00000000-0004-0000-0100-0000E5000000}"/>
    <hyperlink ref="E232" r:id="rId231" xr:uid="{00000000-0004-0000-0100-0000E6000000}"/>
    <hyperlink ref="E233" r:id="rId232" xr:uid="{00000000-0004-0000-0100-0000E7000000}"/>
    <hyperlink ref="E234" r:id="rId233" xr:uid="{00000000-0004-0000-0100-0000E8000000}"/>
    <hyperlink ref="E235" r:id="rId234" xr:uid="{00000000-0004-0000-0100-0000E9000000}"/>
    <hyperlink ref="E236" r:id="rId235" xr:uid="{00000000-0004-0000-0100-0000EA000000}"/>
    <hyperlink ref="E237" r:id="rId236" xr:uid="{00000000-0004-0000-0100-0000EB000000}"/>
    <hyperlink ref="E238" r:id="rId237" xr:uid="{00000000-0004-0000-0100-0000EC000000}"/>
    <hyperlink ref="E239" r:id="rId238" xr:uid="{00000000-0004-0000-0100-0000ED000000}"/>
    <hyperlink ref="E240" r:id="rId239" xr:uid="{00000000-0004-0000-0100-0000EE000000}"/>
    <hyperlink ref="E241" r:id="rId240" xr:uid="{00000000-0004-0000-0100-0000EF000000}"/>
    <hyperlink ref="E242" r:id="rId241" xr:uid="{00000000-0004-0000-0100-0000F0000000}"/>
    <hyperlink ref="E243" r:id="rId242" xr:uid="{00000000-0004-0000-0100-0000F1000000}"/>
    <hyperlink ref="E244" r:id="rId243" xr:uid="{00000000-0004-0000-0100-0000F2000000}"/>
    <hyperlink ref="E245" r:id="rId244" xr:uid="{00000000-0004-0000-0100-0000F3000000}"/>
    <hyperlink ref="E246" r:id="rId245" xr:uid="{00000000-0004-0000-0100-0000F4000000}"/>
    <hyperlink ref="E247" r:id="rId246" xr:uid="{00000000-0004-0000-0100-0000F5000000}"/>
    <hyperlink ref="E248" r:id="rId247" xr:uid="{00000000-0004-0000-0100-0000F6000000}"/>
    <hyperlink ref="E249" r:id="rId248" xr:uid="{00000000-0004-0000-0100-0000F7000000}"/>
    <hyperlink ref="E250" r:id="rId249" xr:uid="{00000000-0004-0000-0100-0000F8000000}"/>
    <hyperlink ref="E251" r:id="rId250" xr:uid="{00000000-0004-0000-0100-0000F9000000}"/>
    <hyperlink ref="E252" r:id="rId251" xr:uid="{00000000-0004-0000-0100-0000FA000000}"/>
    <hyperlink ref="E253" r:id="rId252" xr:uid="{00000000-0004-0000-0100-0000FB000000}"/>
    <hyperlink ref="E254" r:id="rId253" xr:uid="{00000000-0004-0000-0100-0000FC000000}"/>
    <hyperlink ref="E255" r:id="rId254" xr:uid="{00000000-0004-0000-0100-0000FD000000}"/>
    <hyperlink ref="E256" r:id="rId255" xr:uid="{00000000-0004-0000-0100-0000FE000000}"/>
    <hyperlink ref="E257" r:id="rId256" xr:uid="{00000000-0004-0000-0100-0000FF000000}"/>
    <hyperlink ref="E258" r:id="rId257" xr:uid="{00000000-0004-0000-0100-000000010000}"/>
    <hyperlink ref="E259" r:id="rId258" xr:uid="{00000000-0004-0000-0100-000001010000}"/>
    <hyperlink ref="E260" r:id="rId259" xr:uid="{00000000-0004-0000-0100-000002010000}"/>
    <hyperlink ref="E261" r:id="rId260" xr:uid="{00000000-0004-0000-0100-000003010000}"/>
    <hyperlink ref="E262" r:id="rId261" xr:uid="{00000000-0004-0000-0100-000004010000}"/>
    <hyperlink ref="E263" r:id="rId262" xr:uid="{00000000-0004-0000-0100-000005010000}"/>
    <hyperlink ref="E264" r:id="rId263" xr:uid="{00000000-0004-0000-0100-000006010000}"/>
    <hyperlink ref="E265" r:id="rId264" xr:uid="{00000000-0004-0000-0100-000007010000}"/>
    <hyperlink ref="E266" r:id="rId265" xr:uid="{00000000-0004-0000-0100-000008010000}"/>
    <hyperlink ref="E267" r:id="rId266" xr:uid="{00000000-0004-0000-0100-000009010000}"/>
    <hyperlink ref="E268" r:id="rId267" xr:uid="{00000000-0004-0000-0100-00000A010000}"/>
    <hyperlink ref="E269" r:id="rId268" xr:uid="{00000000-0004-0000-0100-00000B010000}"/>
    <hyperlink ref="E270" r:id="rId269" xr:uid="{00000000-0004-0000-0100-00000C010000}"/>
    <hyperlink ref="E271" r:id="rId270" xr:uid="{00000000-0004-0000-0100-00000D010000}"/>
    <hyperlink ref="E272" r:id="rId271" xr:uid="{00000000-0004-0000-0100-00000E010000}"/>
    <hyperlink ref="E273" r:id="rId272" xr:uid="{00000000-0004-0000-0100-00000F010000}"/>
    <hyperlink ref="E274" r:id="rId273" xr:uid="{00000000-0004-0000-0100-000010010000}"/>
    <hyperlink ref="E275" r:id="rId274" xr:uid="{00000000-0004-0000-0100-000011010000}"/>
    <hyperlink ref="E276" r:id="rId275" xr:uid="{00000000-0004-0000-0100-000012010000}"/>
    <hyperlink ref="E277" r:id="rId276" xr:uid="{00000000-0004-0000-0100-000013010000}"/>
    <hyperlink ref="E278" r:id="rId277" xr:uid="{00000000-0004-0000-0100-000014010000}"/>
    <hyperlink ref="E279" r:id="rId278" xr:uid="{00000000-0004-0000-0100-000015010000}"/>
    <hyperlink ref="E280" r:id="rId279" xr:uid="{00000000-0004-0000-0100-000016010000}"/>
    <hyperlink ref="E281" r:id="rId280" xr:uid="{00000000-0004-0000-0100-000017010000}"/>
    <hyperlink ref="E282" r:id="rId281" xr:uid="{00000000-0004-0000-0100-000018010000}"/>
    <hyperlink ref="E283" r:id="rId282" xr:uid="{00000000-0004-0000-0100-000019010000}"/>
    <hyperlink ref="E284" r:id="rId283" xr:uid="{00000000-0004-0000-0100-00001A010000}"/>
    <hyperlink ref="E285" r:id="rId284" xr:uid="{00000000-0004-0000-0100-00001B010000}"/>
    <hyperlink ref="E286" r:id="rId285" xr:uid="{00000000-0004-0000-0100-00001C010000}"/>
    <hyperlink ref="E287" r:id="rId286" xr:uid="{00000000-0004-0000-0100-00001D010000}"/>
    <hyperlink ref="E288" r:id="rId287" xr:uid="{00000000-0004-0000-0100-00001E010000}"/>
    <hyperlink ref="E289" r:id="rId288" xr:uid="{00000000-0004-0000-0100-00001F010000}"/>
    <hyperlink ref="E290" r:id="rId289" xr:uid="{00000000-0004-0000-0100-000020010000}"/>
    <hyperlink ref="E291" r:id="rId290" xr:uid="{00000000-0004-0000-0100-000021010000}"/>
    <hyperlink ref="E292" r:id="rId291" xr:uid="{00000000-0004-0000-0100-000022010000}"/>
    <hyperlink ref="E293" r:id="rId292" xr:uid="{00000000-0004-0000-0100-000023010000}"/>
    <hyperlink ref="E294" r:id="rId293" xr:uid="{00000000-0004-0000-0100-000024010000}"/>
    <hyperlink ref="E295" r:id="rId294" xr:uid="{00000000-0004-0000-0100-000025010000}"/>
    <hyperlink ref="E296" r:id="rId295" xr:uid="{00000000-0004-0000-0100-000026010000}"/>
    <hyperlink ref="E297" r:id="rId296" xr:uid="{00000000-0004-0000-0100-000027010000}"/>
    <hyperlink ref="E298" r:id="rId297" xr:uid="{00000000-0004-0000-0100-000028010000}"/>
    <hyperlink ref="E299" r:id="rId298" xr:uid="{00000000-0004-0000-0100-000029010000}"/>
    <hyperlink ref="E300" r:id="rId299" xr:uid="{00000000-0004-0000-0100-00002A010000}"/>
    <hyperlink ref="E301" r:id="rId300" xr:uid="{00000000-0004-0000-0100-00002B010000}"/>
    <hyperlink ref="E302" r:id="rId301" xr:uid="{00000000-0004-0000-0100-00002C010000}"/>
    <hyperlink ref="E303" r:id="rId302" xr:uid="{00000000-0004-0000-0100-00002D010000}"/>
    <hyperlink ref="E304" r:id="rId303" xr:uid="{00000000-0004-0000-0100-00002E010000}"/>
    <hyperlink ref="E305" r:id="rId304" xr:uid="{00000000-0004-0000-0100-00002F010000}"/>
    <hyperlink ref="E306" r:id="rId305" xr:uid="{00000000-0004-0000-0100-000030010000}"/>
    <hyperlink ref="E307" r:id="rId306" xr:uid="{00000000-0004-0000-0100-000031010000}"/>
    <hyperlink ref="E308" r:id="rId307" xr:uid="{00000000-0004-0000-0100-000032010000}"/>
    <hyperlink ref="E309" r:id="rId308" xr:uid="{00000000-0004-0000-0100-000033010000}"/>
    <hyperlink ref="E310" r:id="rId309" xr:uid="{00000000-0004-0000-0100-000034010000}"/>
    <hyperlink ref="E311" r:id="rId310" xr:uid="{00000000-0004-0000-0100-000035010000}"/>
    <hyperlink ref="E312" r:id="rId311" xr:uid="{00000000-0004-0000-0100-000036010000}"/>
    <hyperlink ref="E313" r:id="rId312" xr:uid="{00000000-0004-0000-0100-000037010000}"/>
    <hyperlink ref="E314" r:id="rId313" xr:uid="{00000000-0004-0000-0100-000038010000}"/>
    <hyperlink ref="E315" r:id="rId314" xr:uid="{00000000-0004-0000-0100-000039010000}"/>
    <hyperlink ref="E316" r:id="rId315" xr:uid="{00000000-0004-0000-0100-00003A010000}"/>
    <hyperlink ref="E317" r:id="rId316" xr:uid="{00000000-0004-0000-0100-00003B010000}"/>
    <hyperlink ref="E318" r:id="rId317" xr:uid="{00000000-0004-0000-0100-00003C010000}"/>
    <hyperlink ref="E319" r:id="rId318" xr:uid="{00000000-0004-0000-0100-00003D010000}"/>
    <hyperlink ref="E320" r:id="rId319" xr:uid="{00000000-0004-0000-0100-00003E010000}"/>
    <hyperlink ref="E321" r:id="rId320" xr:uid="{00000000-0004-0000-0100-00003F010000}"/>
    <hyperlink ref="E322" r:id="rId321" xr:uid="{00000000-0004-0000-0100-000040010000}"/>
    <hyperlink ref="E323" r:id="rId322" xr:uid="{00000000-0004-0000-0100-000041010000}"/>
    <hyperlink ref="E324" r:id="rId323" xr:uid="{00000000-0004-0000-0100-000042010000}"/>
    <hyperlink ref="E325" r:id="rId324" xr:uid="{00000000-0004-0000-0100-000043010000}"/>
    <hyperlink ref="E326" r:id="rId325" xr:uid="{00000000-0004-0000-0100-000044010000}"/>
    <hyperlink ref="E327" r:id="rId326" xr:uid="{00000000-0004-0000-0100-000045010000}"/>
    <hyperlink ref="E328" r:id="rId327" xr:uid="{00000000-0004-0000-0100-000046010000}"/>
    <hyperlink ref="E329" r:id="rId328" xr:uid="{00000000-0004-0000-0100-000047010000}"/>
    <hyperlink ref="E330" r:id="rId329" xr:uid="{00000000-0004-0000-0100-000048010000}"/>
    <hyperlink ref="E331" r:id="rId330" xr:uid="{00000000-0004-0000-0100-000049010000}"/>
    <hyperlink ref="E332" r:id="rId331" xr:uid="{00000000-0004-0000-0100-00004A010000}"/>
    <hyperlink ref="E333" r:id="rId332" xr:uid="{00000000-0004-0000-0100-00004B010000}"/>
    <hyperlink ref="E334" r:id="rId333" xr:uid="{00000000-0004-0000-0100-00004C010000}"/>
    <hyperlink ref="E335" r:id="rId334" xr:uid="{00000000-0004-0000-0100-00004D010000}"/>
    <hyperlink ref="E336" r:id="rId335" xr:uid="{00000000-0004-0000-0100-00004E010000}"/>
    <hyperlink ref="E337" r:id="rId336" xr:uid="{00000000-0004-0000-0100-00004F010000}"/>
    <hyperlink ref="E338" r:id="rId337" xr:uid="{00000000-0004-0000-0100-000050010000}"/>
    <hyperlink ref="E339" r:id="rId338" xr:uid="{00000000-0004-0000-0100-000051010000}"/>
    <hyperlink ref="E340" r:id="rId339" xr:uid="{00000000-0004-0000-0100-000052010000}"/>
    <hyperlink ref="E341" r:id="rId340" xr:uid="{00000000-0004-0000-0100-000053010000}"/>
    <hyperlink ref="E342" r:id="rId341" xr:uid="{00000000-0004-0000-0100-000054010000}"/>
    <hyperlink ref="E343" r:id="rId342" xr:uid="{00000000-0004-0000-0100-000055010000}"/>
    <hyperlink ref="E344" r:id="rId343" xr:uid="{00000000-0004-0000-0100-000056010000}"/>
    <hyperlink ref="E345" r:id="rId344" xr:uid="{00000000-0004-0000-0100-000057010000}"/>
    <hyperlink ref="E346" r:id="rId345" xr:uid="{00000000-0004-0000-0100-000058010000}"/>
    <hyperlink ref="E347" r:id="rId346" xr:uid="{00000000-0004-0000-0100-000059010000}"/>
    <hyperlink ref="E348" r:id="rId347" xr:uid="{00000000-0004-0000-0100-00005A010000}"/>
    <hyperlink ref="E349" r:id="rId348" xr:uid="{00000000-0004-0000-0100-00005B010000}"/>
    <hyperlink ref="E350" r:id="rId349" xr:uid="{00000000-0004-0000-0100-00005C010000}"/>
    <hyperlink ref="E351" r:id="rId350" xr:uid="{00000000-0004-0000-0100-00005D010000}"/>
    <hyperlink ref="E352" r:id="rId351" xr:uid="{00000000-0004-0000-0100-00005E010000}"/>
    <hyperlink ref="E353" r:id="rId352" xr:uid="{00000000-0004-0000-0100-00005F010000}"/>
    <hyperlink ref="E354" r:id="rId353" xr:uid="{00000000-0004-0000-0100-000060010000}"/>
    <hyperlink ref="E355" r:id="rId354" xr:uid="{00000000-0004-0000-0100-000061010000}"/>
    <hyperlink ref="E356" r:id="rId355" xr:uid="{00000000-0004-0000-0100-000062010000}"/>
    <hyperlink ref="E357" r:id="rId356" xr:uid="{00000000-0004-0000-0100-000063010000}"/>
    <hyperlink ref="E358" r:id="rId357" xr:uid="{00000000-0004-0000-0100-000064010000}"/>
    <hyperlink ref="E359" r:id="rId358" xr:uid="{00000000-0004-0000-0100-000065010000}"/>
    <hyperlink ref="E360" r:id="rId359" xr:uid="{00000000-0004-0000-0100-000066010000}"/>
    <hyperlink ref="E361" r:id="rId360" xr:uid="{00000000-0004-0000-0100-000067010000}"/>
    <hyperlink ref="E362" r:id="rId361" xr:uid="{00000000-0004-0000-0100-000068010000}"/>
    <hyperlink ref="E363" r:id="rId362" xr:uid="{00000000-0004-0000-0100-000069010000}"/>
    <hyperlink ref="E364" r:id="rId363" xr:uid="{00000000-0004-0000-0100-00006A010000}"/>
    <hyperlink ref="E365" r:id="rId364" xr:uid="{00000000-0004-0000-0100-00006B010000}"/>
    <hyperlink ref="E366" r:id="rId365" xr:uid="{00000000-0004-0000-0100-00006C010000}"/>
    <hyperlink ref="E367" r:id="rId366" xr:uid="{00000000-0004-0000-0100-00006D010000}"/>
    <hyperlink ref="E368" r:id="rId367" xr:uid="{00000000-0004-0000-0100-00006E010000}"/>
    <hyperlink ref="E369" r:id="rId368" xr:uid="{00000000-0004-0000-0100-00006F010000}"/>
    <hyperlink ref="E370" r:id="rId369" xr:uid="{00000000-0004-0000-0100-000070010000}"/>
    <hyperlink ref="E371" r:id="rId370" xr:uid="{00000000-0004-0000-0100-000071010000}"/>
    <hyperlink ref="E372" r:id="rId371" xr:uid="{00000000-0004-0000-0100-000072010000}"/>
    <hyperlink ref="E373" r:id="rId372" xr:uid="{00000000-0004-0000-0100-000073010000}"/>
    <hyperlink ref="E374" r:id="rId373" xr:uid="{00000000-0004-0000-0100-000074010000}"/>
    <hyperlink ref="E375" r:id="rId374" xr:uid="{00000000-0004-0000-0100-000075010000}"/>
    <hyperlink ref="E376" r:id="rId375" xr:uid="{00000000-0004-0000-0100-000076010000}"/>
    <hyperlink ref="E377" r:id="rId376" xr:uid="{00000000-0004-0000-0100-000077010000}"/>
    <hyperlink ref="E378" r:id="rId377" xr:uid="{00000000-0004-0000-0100-000078010000}"/>
    <hyperlink ref="E379" r:id="rId378" xr:uid="{00000000-0004-0000-0100-000079010000}"/>
    <hyperlink ref="E380" r:id="rId379" xr:uid="{00000000-0004-0000-0100-00007A010000}"/>
    <hyperlink ref="E381" r:id="rId380" xr:uid="{00000000-0004-0000-0100-00007B010000}"/>
    <hyperlink ref="E382" r:id="rId381" xr:uid="{00000000-0004-0000-0100-00007C010000}"/>
    <hyperlink ref="E383" r:id="rId382" xr:uid="{00000000-0004-0000-0100-00007D010000}"/>
    <hyperlink ref="E384" r:id="rId383" xr:uid="{00000000-0004-0000-0100-00007E010000}"/>
    <hyperlink ref="E385" r:id="rId384" xr:uid="{00000000-0004-0000-0100-00007F010000}"/>
    <hyperlink ref="E386" r:id="rId385" xr:uid="{00000000-0004-0000-0100-000080010000}"/>
    <hyperlink ref="E387" r:id="rId386" xr:uid="{00000000-0004-0000-0100-000081010000}"/>
    <hyperlink ref="E388" r:id="rId387" xr:uid="{00000000-0004-0000-0100-000082010000}"/>
    <hyperlink ref="E389" r:id="rId388" xr:uid="{00000000-0004-0000-0100-000083010000}"/>
    <hyperlink ref="E390" r:id="rId389" xr:uid="{00000000-0004-0000-0100-000084010000}"/>
    <hyperlink ref="E391" r:id="rId390" xr:uid="{00000000-0004-0000-0100-000085010000}"/>
    <hyperlink ref="E392" r:id="rId391" xr:uid="{00000000-0004-0000-0100-000086010000}"/>
    <hyperlink ref="E393" r:id="rId392" xr:uid="{00000000-0004-0000-0100-000087010000}"/>
    <hyperlink ref="E394" r:id="rId393" xr:uid="{00000000-0004-0000-0100-000088010000}"/>
    <hyperlink ref="E395" r:id="rId394" xr:uid="{00000000-0004-0000-0100-000089010000}"/>
    <hyperlink ref="E396" r:id="rId395" xr:uid="{00000000-0004-0000-0100-00008A010000}"/>
    <hyperlink ref="E397" r:id="rId396" xr:uid="{00000000-0004-0000-0100-00008B010000}"/>
    <hyperlink ref="E398" r:id="rId397" xr:uid="{00000000-0004-0000-0100-00008C010000}"/>
    <hyperlink ref="E399" r:id="rId398" xr:uid="{00000000-0004-0000-0100-00008D010000}"/>
    <hyperlink ref="E400" r:id="rId399" xr:uid="{00000000-0004-0000-0100-00008E010000}"/>
    <hyperlink ref="E401" r:id="rId400" xr:uid="{00000000-0004-0000-0100-00008F010000}"/>
    <hyperlink ref="E402" r:id="rId401" xr:uid="{00000000-0004-0000-0100-000090010000}"/>
    <hyperlink ref="E403" r:id="rId402" xr:uid="{00000000-0004-0000-0100-000091010000}"/>
    <hyperlink ref="E404" r:id="rId403" xr:uid="{00000000-0004-0000-0100-000092010000}"/>
    <hyperlink ref="E405" r:id="rId404" xr:uid="{00000000-0004-0000-0100-000093010000}"/>
    <hyperlink ref="E406" r:id="rId405" xr:uid="{00000000-0004-0000-0100-000094010000}"/>
    <hyperlink ref="E407" r:id="rId406" xr:uid="{00000000-0004-0000-0100-000095010000}"/>
    <hyperlink ref="E408" r:id="rId407" xr:uid="{00000000-0004-0000-0100-000096010000}"/>
    <hyperlink ref="E409" r:id="rId408" xr:uid="{00000000-0004-0000-0100-000097010000}"/>
    <hyperlink ref="E410" r:id="rId409" xr:uid="{00000000-0004-0000-0100-000098010000}"/>
    <hyperlink ref="E411" r:id="rId410" xr:uid="{00000000-0004-0000-0100-000099010000}"/>
    <hyperlink ref="E412" r:id="rId411" xr:uid="{00000000-0004-0000-0100-00009A010000}"/>
    <hyperlink ref="E413" r:id="rId412" xr:uid="{00000000-0004-0000-0100-00009B010000}"/>
    <hyperlink ref="E414" r:id="rId413" xr:uid="{00000000-0004-0000-0100-00009C010000}"/>
    <hyperlink ref="E415" r:id="rId414" xr:uid="{00000000-0004-0000-0100-00009D010000}"/>
    <hyperlink ref="E416" r:id="rId415" xr:uid="{00000000-0004-0000-0100-00009E010000}"/>
    <hyperlink ref="E417" r:id="rId416" xr:uid="{00000000-0004-0000-0100-00009F010000}"/>
    <hyperlink ref="E418" r:id="rId417" xr:uid="{00000000-0004-0000-0100-0000A0010000}"/>
    <hyperlink ref="E419" r:id="rId418" xr:uid="{00000000-0004-0000-0100-0000A1010000}"/>
    <hyperlink ref="E420" r:id="rId419" xr:uid="{00000000-0004-0000-0100-0000A2010000}"/>
    <hyperlink ref="E421" r:id="rId420" xr:uid="{00000000-0004-0000-0100-0000A3010000}"/>
    <hyperlink ref="E422" r:id="rId421" xr:uid="{00000000-0004-0000-0100-0000A4010000}"/>
    <hyperlink ref="E423" r:id="rId422" xr:uid="{00000000-0004-0000-0100-0000A5010000}"/>
    <hyperlink ref="E424" r:id="rId423" xr:uid="{00000000-0004-0000-0100-0000A6010000}"/>
    <hyperlink ref="E425" r:id="rId424" xr:uid="{00000000-0004-0000-0100-0000A7010000}"/>
    <hyperlink ref="E426" r:id="rId425" xr:uid="{00000000-0004-0000-0100-0000A8010000}"/>
    <hyperlink ref="E427" r:id="rId426" xr:uid="{00000000-0004-0000-0100-0000A9010000}"/>
    <hyperlink ref="E428" r:id="rId427" xr:uid="{00000000-0004-0000-0100-0000AA010000}"/>
    <hyperlink ref="E429" r:id="rId428" xr:uid="{00000000-0004-0000-0100-0000AB010000}"/>
    <hyperlink ref="E430" r:id="rId429" xr:uid="{00000000-0004-0000-0100-0000AC010000}"/>
    <hyperlink ref="E431" r:id="rId430" xr:uid="{00000000-0004-0000-0100-0000AD010000}"/>
    <hyperlink ref="E432" r:id="rId431" xr:uid="{00000000-0004-0000-0100-0000AE010000}"/>
    <hyperlink ref="E433" r:id="rId432" xr:uid="{00000000-0004-0000-0100-0000AF010000}"/>
    <hyperlink ref="E434" r:id="rId433" xr:uid="{00000000-0004-0000-0100-0000B0010000}"/>
    <hyperlink ref="E435" r:id="rId434" xr:uid="{00000000-0004-0000-0100-0000B1010000}"/>
    <hyperlink ref="E436" r:id="rId435" xr:uid="{00000000-0004-0000-0100-0000B2010000}"/>
    <hyperlink ref="E437" r:id="rId436" xr:uid="{00000000-0004-0000-0100-0000B3010000}"/>
    <hyperlink ref="E438" r:id="rId437" xr:uid="{00000000-0004-0000-0100-0000B4010000}"/>
    <hyperlink ref="E439" r:id="rId438" xr:uid="{00000000-0004-0000-0100-0000B5010000}"/>
    <hyperlink ref="E440" r:id="rId439" xr:uid="{00000000-0004-0000-0100-0000B6010000}"/>
    <hyperlink ref="E441" r:id="rId440" xr:uid="{00000000-0004-0000-0100-0000B7010000}"/>
    <hyperlink ref="E442" r:id="rId441" xr:uid="{00000000-0004-0000-0100-0000B8010000}"/>
    <hyperlink ref="E443" r:id="rId442" xr:uid="{00000000-0004-0000-0100-0000B9010000}"/>
    <hyperlink ref="E444" r:id="rId443" xr:uid="{00000000-0004-0000-0100-0000BA010000}"/>
    <hyperlink ref="E445" r:id="rId444" xr:uid="{00000000-0004-0000-0100-0000BB010000}"/>
    <hyperlink ref="E446" r:id="rId445" xr:uid="{00000000-0004-0000-0100-0000BC010000}"/>
    <hyperlink ref="E447" r:id="rId446" xr:uid="{00000000-0004-0000-0100-0000BD010000}"/>
    <hyperlink ref="E448" r:id="rId447" xr:uid="{00000000-0004-0000-0100-0000BE010000}"/>
    <hyperlink ref="E449" r:id="rId448" xr:uid="{00000000-0004-0000-0100-0000BF010000}"/>
    <hyperlink ref="E450" r:id="rId449" xr:uid="{00000000-0004-0000-0100-0000C0010000}"/>
    <hyperlink ref="E451" r:id="rId450" xr:uid="{00000000-0004-0000-0100-0000C1010000}"/>
    <hyperlink ref="E452" r:id="rId451" xr:uid="{00000000-0004-0000-0100-0000C2010000}"/>
    <hyperlink ref="E453" r:id="rId452" xr:uid="{00000000-0004-0000-0100-0000C3010000}"/>
    <hyperlink ref="E454" r:id="rId453" xr:uid="{00000000-0004-0000-0100-0000C4010000}"/>
    <hyperlink ref="E455" r:id="rId454" xr:uid="{00000000-0004-0000-0100-0000C5010000}"/>
    <hyperlink ref="E456" r:id="rId455" xr:uid="{00000000-0004-0000-0100-0000C6010000}"/>
    <hyperlink ref="E457" r:id="rId456" xr:uid="{00000000-0004-0000-0100-0000C7010000}"/>
    <hyperlink ref="E458" r:id="rId457" xr:uid="{00000000-0004-0000-0100-0000C8010000}"/>
    <hyperlink ref="E459" r:id="rId458" xr:uid="{00000000-0004-0000-0100-0000C9010000}"/>
    <hyperlink ref="E460" r:id="rId459" xr:uid="{00000000-0004-0000-0100-0000CA010000}"/>
    <hyperlink ref="E461" r:id="rId460" xr:uid="{00000000-0004-0000-0100-0000CB010000}"/>
    <hyperlink ref="E462" r:id="rId461" xr:uid="{00000000-0004-0000-0100-0000CC010000}"/>
    <hyperlink ref="E463" r:id="rId462" xr:uid="{00000000-0004-0000-0100-0000CD010000}"/>
    <hyperlink ref="E464" r:id="rId463" xr:uid="{00000000-0004-0000-0100-0000CE010000}"/>
    <hyperlink ref="E465" r:id="rId464" xr:uid="{00000000-0004-0000-0100-0000CF010000}"/>
    <hyperlink ref="E466" r:id="rId465" xr:uid="{00000000-0004-0000-0100-0000D0010000}"/>
    <hyperlink ref="E467" r:id="rId466" xr:uid="{00000000-0004-0000-0100-0000D1010000}"/>
    <hyperlink ref="E468" r:id="rId467" xr:uid="{00000000-0004-0000-0100-0000D2010000}"/>
    <hyperlink ref="E469" r:id="rId468" xr:uid="{00000000-0004-0000-0100-0000D3010000}"/>
    <hyperlink ref="E470" r:id="rId469" xr:uid="{00000000-0004-0000-0100-0000D4010000}"/>
    <hyperlink ref="E471" r:id="rId470" xr:uid="{00000000-0004-0000-0100-0000D5010000}"/>
    <hyperlink ref="E472" r:id="rId471" xr:uid="{00000000-0004-0000-0100-0000D6010000}"/>
    <hyperlink ref="E473" r:id="rId472" xr:uid="{00000000-0004-0000-0100-0000D7010000}"/>
    <hyperlink ref="E474" r:id="rId473" xr:uid="{00000000-0004-0000-0100-0000D8010000}"/>
    <hyperlink ref="E475" r:id="rId474" xr:uid="{00000000-0004-0000-0100-0000D9010000}"/>
    <hyperlink ref="E476" r:id="rId475" xr:uid="{00000000-0004-0000-0100-0000DA010000}"/>
    <hyperlink ref="E477" r:id="rId476" xr:uid="{00000000-0004-0000-0100-0000DB010000}"/>
    <hyperlink ref="E478" r:id="rId477" xr:uid="{00000000-0004-0000-0100-0000DC010000}"/>
    <hyperlink ref="E479" r:id="rId478" xr:uid="{00000000-0004-0000-0100-0000DD010000}"/>
    <hyperlink ref="E480" r:id="rId479" xr:uid="{00000000-0004-0000-0100-0000DE010000}"/>
    <hyperlink ref="E481" r:id="rId480" xr:uid="{00000000-0004-0000-0100-0000DF010000}"/>
    <hyperlink ref="E482" r:id="rId481" xr:uid="{00000000-0004-0000-0100-0000E0010000}"/>
    <hyperlink ref="E483" r:id="rId482" xr:uid="{00000000-0004-0000-0100-0000E1010000}"/>
    <hyperlink ref="E484" r:id="rId483" xr:uid="{00000000-0004-0000-0100-0000E2010000}"/>
    <hyperlink ref="E485" r:id="rId484" xr:uid="{00000000-0004-0000-0100-0000E3010000}"/>
    <hyperlink ref="E486" r:id="rId485" xr:uid="{00000000-0004-0000-0100-0000E4010000}"/>
    <hyperlink ref="E487" r:id="rId486" xr:uid="{00000000-0004-0000-0100-0000E5010000}"/>
    <hyperlink ref="E488" r:id="rId487" xr:uid="{00000000-0004-0000-0100-0000E6010000}"/>
    <hyperlink ref="E489" r:id="rId488" xr:uid="{00000000-0004-0000-0100-0000E7010000}"/>
    <hyperlink ref="E490" r:id="rId489" xr:uid="{00000000-0004-0000-0100-0000E8010000}"/>
    <hyperlink ref="E491" r:id="rId490" xr:uid="{00000000-0004-0000-0100-0000E9010000}"/>
    <hyperlink ref="E492" r:id="rId491" xr:uid="{00000000-0004-0000-0100-0000EA010000}"/>
    <hyperlink ref="E493" r:id="rId492" xr:uid="{00000000-0004-0000-0100-0000EB010000}"/>
    <hyperlink ref="E494" r:id="rId493" xr:uid="{00000000-0004-0000-0100-0000EC010000}"/>
    <hyperlink ref="E495" r:id="rId494" xr:uid="{00000000-0004-0000-0100-0000ED010000}"/>
    <hyperlink ref="E496" r:id="rId495" xr:uid="{00000000-0004-0000-0100-0000EE010000}"/>
    <hyperlink ref="E497" r:id="rId496" xr:uid="{00000000-0004-0000-0100-0000EF010000}"/>
    <hyperlink ref="E498" r:id="rId497" xr:uid="{00000000-0004-0000-0100-0000F0010000}"/>
    <hyperlink ref="E499" r:id="rId498" xr:uid="{00000000-0004-0000-0100-0000F1010000}"/>
    <hyperlink ref="E500" r:id="rId499" xr:uid="{00000000-0004-0000-0100-0000F2010000}"/>
    <hyperlink ref="E501" r:id="rId500" xr:uid="{00000000-0004-0000-0100-0000F3010000}"/>
    <hyperlink ref="E502" r:id="rId501" xr:uid="{00000000-0004-0000-0100-0000F4010000}"/>
    <hyperlink ref="E503" r:id="rId502" xr:uid="{00000000-0004-0000-0100-0000F5010000}"/>
    <hyperlink ref="E504" r:id="rId503" xr:uid="{00000000-0004-0000-0100-0000F6010000}"/>
    <hyperlink ref="E505" r:id="rId504" xr:uid="{00000000-0004-0000-0100-0000F7010000}"/>
    <hyperlink ref="E506" r:id="rId505" xr:uid="{00000000-0004-0000-0100-0000F8010000}"/>
    <hyperlink ref="E507" r:id="rId506" xr:uid="{00000000-0004-0000-0100-0000F9010000}"/>
    <hyperlink ref="E508" r:id="rId507" xr:uid="{00000000-0004-0000-0100-0000FA010000}"/>
    <hyperlink ref="E509" r:id="rId508" xr:uid="{00000000-0004-0000-0100-0000FB010000}"/>
    <hyperlink ref="E510" r:id="rId509" xr:uid="{00000000-0004-0000-0100-0000FC010000}"/>
    <hyperlink ref="E511" r:id="rId510" xr:uid="{00000000-0004-0000-0100-0000FD010000}"/>
    <hyperlink ref="E512" r:id="rId511" xr:uid="{00000000-0004-0000-0100-0000FE010000}"/>
    <hyperlink ref="E513" r:id="rId512" xr:uid="{00000000-0004-0000-0100-0000FF010000}"/>
    <hyperlink ref="E514" r:id="rId513" xr:uid="{00000000-0004-0000-0100-000000020000}"/>
    <hyperlink ref="E515" r:id="rId514" xr:uid="{00000000-0004-0000-0100-000001020000}"/>
    <hyperlink ref="E516" r:id="rId515" xr:uid="{00000000-0004-0000-0100-000002020000}"/>
    <hyperlink ref="E517" r:id="rId516" xr:uid="{00000000-0004-0000-0100-000003020000}"/>
    <hyperlink ref="E518" r:id="rId517" xr:uid="{00000000-0004-0000-0100-000004020000}"/>
    <hyperlink ref="E519" r:id="rId518" xr:uid="{00000000-0004-0000-0100-000005020000}"/>
    <hyperlink ref="E520" r:id="rId519" xr:uid="{00000000-0004-0000-0100-000006020000}"/>
    <hyperlink ref="E521" r:id="rId520" xr:uid="{00000000-0004-0000-0100-000007020000}"/>
    <hyperlink ref="E522" r:id="rId521" xr:uid="{00000000-0004-0000-0100-000008020000}"/>
    <hyperlink ref="E523" r:id="rId522" xr:uid="{00000000-0004-0000-0100-000009020000}"/>
    <hyperlink ref="E524" r:id="rId523" xr:uid="{00000000-0004-0000-0100-00000A020000}"/>
    <hyperlink ref="E525" r:id="rId524" xr:uid="{00000000-0004-0000-0100-00000B020000}"/>
    <hyperlink ref="E526" r:id="rId525" xr:uid="{00000000-0004-0000-0100-00000C020000}"/>
    <hyperlink ref="E527" r:id="rId526" xr:uid="{00000000-0004-0000-0100-00000D020000}"/>
    <hyperlink ref="E528" r:id="rId527" xr:uid="{00000000-0004-0000-0100-00000E020000}"/>
    <hyperlink ref="E529" r:id="rId528" xr:uid="{00000000-0004-0000-0100-00000F020000}"/>
    <hyperlink ref="E530" r:id="rId529" xr:uid="{00000000-0004-0000-0100-000010020000}"/>
    <hyperlink ref="E531" r:id="rId530" xr:uid="{00000000-0004-0000-0100-000011020000}"/>
    <hyperlink ref="E532" r:id="rId531" xr:uid="{00000000-0004-0000-0100-000012020000}"/>
    <hyperlink ref="E533" r:id="rId532" xr:uid="{00000000-0004-0000-0100-000013020000}"/>
    <hyperlink ref="E534" r:id="rId533" xr:uid="{00000000-0004-0000-0100-000014020000}"/>
    <hyperlink ref="E535" r:id="rId534" xr:uid="{00000000-0004-0000-0100-000015020000}"/>
    <hyperlink ref="E536" r:id="rId535" xr:uid="{00000000-0004-0000-0100-000016020000}"/>
    <hyperlink ref="E537" r:id="rId536" xr:uid="{00000000-0004-0000-0100-000017020000}"/>
    <hyperlink ref="E538" r:id="rId537" xr:uid="{00000000-0004-0000-0100-000018020000}"/>
    <hyperlink ref="E539" r:id="rId538" xr:uid="{00000000-0004-0000-0100-000019020000}"/>
    <hyperlink ref="E540" r:id="rId539" xr:uid="{00000000-0004-0000-0100-00001A020000}"/>
    <hyperlink ref="E541" r:id="rId540" xr:uid="{00000000-0004-0000-0100-00001B020000}"/>
    <hyperlink ref="E542" r:id="rId541" xr:uid="{00000000-0004-0000-0100-00001C020000}"/>
    <hyperlink ref="E543" r:id="rId542" xr:uid="{00000000-0004-0000-0100-00001D020000}"/>
    <hyperlink ref="E544" r:id="rId543" xr:uid="{00000000-0004-0000-0100-00001E020000}"/>
    <hyperlink ref="E545" r:id="rId544" xr:uid="{00000000-0004-0000-0100-00001F020000}"/>
    <hyperlink ref="E546" r:id="rId545" xr:uid="{00000000-0004-0000-0100-000020020000}"/>
    <hyperlink ref="E547" r:id="rId546" xr:uid="{00000000-0004-0000-0100-000021020000}"/>
    <hyperlink ref="E548" r:id="rId547" xr:uid="{00000000-0004-0000-0100-000022020000}"/>
    <hyperlink ref="E549" r:id="rId548" xr:uid="{00000000-0004-0000-0100-000023020000}"/>
    <hyperlink ref="E550" r:id="rId549" xr:uid="{00000000-0004-0000-0100-000024020000}"/>
    <hyperlink ref="E551" r:id="rId550" xr:uid="{00000000-0004-0000-0100-000025020000}"/>
    <hyperlink ref="E552" r:id="rId551" xr:uid="{00000000-0004-0000-0100-000026020000}"/>
    <hyperlink ref="E553" r:id="rId552" xr:uid="{00000000-0004-0000-0100-000027020000}"/>
    <hyperlink ref="E554" r:id="rId553" xr:uid="{00000000-0004-0000-0100-000028020000}"/>
    <hyperlink ref="E555" r:id="rId554" xr:uid="{00000000-0004-0000-0100-000029020000}"/>
    <hyperlink ref="E556" r:id="rId555" xr:uid="{00000000-0004-0000-0100-00002A020000}"/>
    <hyperlink ref="E557" r:id="rId556" xr:uid="{00000000-0004-0000-0100-00002B020000}"/>
    <hyperlink ref="E558" r:id="rId557" xr:uid="{00000000-0004-0000-0100-00002C020000}"/>
    <hyperlink ref="E559" r:id="rId558" xr:uid="{00000000-0004-0000-0100-00002D020000}"/>
    <hyperlink ref="E560" r:id="rId559" xr:uid="{00000000-0004-0000-0100-00002E020000}"/>
    <hyperlink ref="E561" r:id="rId560" xr:uid="{00000000-0004-0000-0100-00002F020000}"/>
    <hyperlink ref="E562" r:id="rId561" xr:uid="{00000000-0004-0000-0100-000030020000}"/>
    <hyperlink ref="E563" r:id="rId562" xr:uid="{00000000-0004-0000-0100-000031020000}"/>
    <hyperlink ref="E564" r:id="rId563" xr:uid="{00000000-0004-0000-0100-000032020000}"/>
    <hyperlink ref="E565" r:id="rId564" xr:uid="{00000000-0004-0000-0100-000033020000}"/>
    <hyperlink ref="E566" r:id="rId565" xr:uid="{00000000-0004-0000-0100-000034020000}"/>
    <hyperlink ref="E567" r:id="rId566" xr:uid="{00000000-0004-0000-0100-000035020000}"/>
    <hyperlink ref="E568" r:id="rId567" xr:uid="{00000000-0004-0000-0100-000036020000}"/>
    <hyperlink ref="E569" r:id="rId568" xr:uid="{00000000-0004-0000-0100-000037020000}"/>
    <hyperlink ref="E570" r:id="rId569" xr:uid="{00000000-0004-0000-0100-000038020000}"/>
    <hyperlink ref="E571" r:id="rId570" xr:uid="{00000000-0004-0000-0100-000039020000}"/>
    <hyperlink ref="E572" r:id="rId571" xr:uid="{00000000-0004-0000-0100-00003A020000}"/>
    <hyperlink ref="E573" r:id="rId572" xr:uid="{00000000-0004-0000-0100-00003B020000}"/>
    <hyperlink ref="E574" r:id="rId573" xr:uid="{00000000-0004-0000-0100-00003C020000}"/>
    <hyperlink ref="E575" r:id="rId574" xr:uid="{00000000-0004-0000-0100-00003D020000}"/>
    <hyperlink ref="E576" r:id="rId575" xr:uid="{00000000-0004-0000-0100-00003E020000}"/>
    <hyperlink ref="E577" r:id="rId576" xr:uid="{00000000-0004-0000-0100-00003F020000}"/>
    <hyperlink ref="E578" r:id="rId577" xr:uid="{00000000-0004-0000-0100-000040020000}"/>
    <hyperlink ref="E579" r:id="rId578" xr:uid="{00000000-0004-0000-0100-000041020000}"/>
    <hyperlink ref="E580" r:id="rId579" xr:uid="{00000000-0004-0000-0100-000042020000}"/>
    <hyperlink ref="E581" r:id="rId580" xr:uid="{00000000-0004-0000-0100-000043020000}"/>
    <hyperlink ref="E582" r:id="rId581" xr:uid="{00000000-0004-0000-0100-000044020000}"/>
    <hyperlink ref="E583" r:id="rId582" xr:uid="{00000000-0004-0000-0100-000045020000}"/>
    <hyperlink ref="E584" r:id="rId583" xr:uid="{00000000-0004-0000-0100-000046020000}"/>
    <hyperlink ref="E585" r:id="rId584" xr:uid="{00000000-0004-0000-0100-000047020000}"/>
    <hyperlink ref="E586" r:id="rId585" xr:uid="{00000000-0004-0000-0100-000048020000}"/>
    <hyperlink ref="E587" r:id="rId586" xr:uid="{00000000-0004-0000-0100-000049020000}"/>
    <hyperlink ref="E588" r:id="rId587" xr:uid="{00000000-0004-0000-0100-00004A020000}"/>
    <hyperlink ref="E589" r:id="rId588" xr:uid="{00000000-0004-0000-0100-00004B020000}"/>
    <hyperlink ref="E590" r:id="rId589" xr:uid="{00000000-0004-0000-0100-00004C020000}"/>
    <hyperlink ref="E591" r:id="rId590" xr:uid="{00000000-0004-0000-0100-00004D020000}"/>
    <hyperlink ref="E592" r:id="rId591" xr:uid="{00000000-0004-0000-0100-00004E020000}"/>
    <hyperlink ref="E593" r:id="rId592" xr:uid="{00000000-0004-0000-0100-00004F020000}"/>
    <hyperlink ref="E594" r:id="rId593" xr:uid="{00000000-0004-0000-0100-000050020000}"/>
    <hyperlink ref="E595" r:id="rId594" xr:uid="{00000000-0004-0000-0100-000051020000}"/>
    <hyperlink ref="E596" r:id="rId595" xr:uid="{00000000-0004-0000-0100-000052020000}"/>
    <hyperlink ref="E597" r:id="rId596" xr:uid="{00000000-0004-0000-0100-000053020000}"/>
    <hyperlink ref="E598" r:id="rId597" xr:uid="{00000000-0004-0000-0100-000054020000}"/>
    <hyperlink ref="E599" r:id="rId598" xr:uid="{00000000-0004-0000-0100-000055020000}"/>
    <hyperlink ref="E600" r:id="rId599" xr:uid="{00000000-0004-0000-0100-000056020000}"/>
    <hyperlink ref="E601" r:id="rId600" xr:uid="{00000000-0004-0000-0100-000057020000}"/>
    <hyperlink ref="E602" r:id="rId601" xr:uid="{00000000-0004-0000-0100-000058020000}"/>
    <hyperlink ref="E603" r:id="rId602" xr:uid="{00000000-0004-0000-0100-000059020000}"/>
    <hyperlink ref="E604" r:id="rId603" xr:uid="{00000000-0004-0000-0100-00005A020000}"/>
    <hyperlink ref="E605" r:id="rId604" xr:uid="{00000000-0004-0000-0100-00005B020000}"/>
    <hyperlink ref="E606" r:id="rId605" xr:uid="{00000000-0004-0000-0100-00005C020000}"/>
    <hyperlink ref="E607" r:id="rId606" xr:uid="{00000000-0004-0000-0100-00005D020000}"/>
    <hyperlink ref="E608" r:id="rId607" xr:uid="{00000000-0004-0000-0100-00005E020000}"/>
    <hyperlink ref="E609" r:id="rId608" xr:uid="{00000000-0004-0000-0100-00005F020000}"/>
    <hyperlink ref="E610" r:id="rId609" xr:uid="{00000000-0004-0000-0100-000060020000}"/>
    <hyperlink ref="E611" r:id="rId610" xr:uid="{00000000-0004-0000-0100-000061020000}"/>
    <hyperlink ref="E612" r:id="rId611" xr:uid="{00000000-0004-0000-0100-000062020000}"/>
    <hyperlink ref="E613" r:id="rId612" xr:uid="{00000000-0004-0000-0100-000063020000}"/>
    <hyperlink ref="E614" r:id="rId613" xr:uid="{00000000-0004-0000-0100-000064020000}"/>
    <hyperlink ref="E615" r:id="rId614" xr:uid="{00000000-0004-0000-0100-000065020000}"/>
    <hyperlink ref="E616" r:id="rId615" xr:uid="{00000000-0004-0000-0100-000066020000}"/>
    <hyperlink ref="E617" r:id="rId616" xr:uid="{00000000-0004-0000-0100-000067020000}"/>
    <hyperlink ref="E618" r:id="rId617" xr:uid="{00000000-0004-0000-0100-000068020000}"/>
    <hyperlink ref="E619" r:id="rId618" xr:uid="{00000000-0004-0000-0100-000069020000}"/>
    <hyperlink ref="E620" r:id="rId619" xr:uid="{00000000-0004-0000-0100-00006A020000}"/>
    <hyperlink ref="E621" r:id="rId620" xr:uid="{00000000-0004-0000-0100-00006B020000}"/>
    <hyperlink ref="E622" r:id="rId621" xr:uid="{00000000-0004-0000-0100-00006C020000}"/>
    <hyperlink ref="E623" r:id="rId622" xr:uid="{00000000-0004-0000-0100-00006D020000}"/>
    <hyperlink ref="E624" r:id="rId623" xr:uid="{00000000-0004-0000-0100-00006E020000}"/>
    <hyperlink ref="E625" r:id="rId624" xr:uid="{00000000-0004-0000-0100-00006F020000}"/>
    <hyperlink ref="E626" r:id="rId625" xr:uid="{00000000-0004-0000-0100-000070020000}"/>
    <hyperlink ref="E627" r:id="rId626" xr:uid="{00000000-0004-0000-0100-000071020000}"/>
    <hyperlink ref="E628" r:id="rId627" xr:uid="{00000000-0004-0000-0100-000072020000}"/>
    <hyperlink ref="E629" r:id="rId628" xr:uid="{00000000-0004-0000-0100-000073020000}"/>
    <hyperlink ref="E630" r:id="rId629" xr:uid="{00000000-0004-0000-0100-000074020000}"/>
    <hyperlink ref="E631" r:id="rId630" xr:uid="{00000000-0004-0000-0100-000075020000}"/>
    <hyperlink ref="E632" r:id="rId631" xr:uid="{00000000-0004-0000-0100-000076020000}"/>
    <hyperlink ref="E633" r:id="rId632" xr:uid="{00000000-0004-0000-0100-000077020000}"/>
    <hyperlink ref="E634" r:id="rId633" xr:uid="{00000000-0004-0000-0100-000078020000}"/>
    <hyperlink ref="E635" r:id="rId634" xr:uid="{00000000-0004-0000-0100-000079020000}"/>
    <hyperlink ref="E636" r:id="rId635" xr:uid="{00000000-0004-0000-0100-00007A020000}"/>
    <hyperlink ref="E637" r:id="rId636" xr:uid="{00000000-0004-0000-0100-00007B020000}"/>
    <hyperlink ref="E638" r:id="rId637" xr:uid="{00000000-0004-0000-0100-00007C020000}"/>
    <hyperlink ref="E639" r:id="rId638" xr:uid="{00000000-0004-0000-0100-00007D020000}"/>
    <hyperlink ref="E640" r:id="rId639" xr:uid="{00000000-0004-0000-0100-00007E020000}"/>
    <hyperlink ref="E641" r:id="rId640" xr:uid="{00000000-0004-0000-0100-00007F020000}"/>
    <hyperlink ref="E642" r:id="rId641" xr:uid="{00000000-0004-0000-0100-000080020000}"/>
    <hyperlink ref="E643" r:id="rId642" xr:uid="{00000000-0004-0000-0100-000081020000}"/>
    <hyperlink ref="E644" r:id="rId643" xr:uid="{00000000-0004-0000-0100-000082020000}"/>
    <hyperlink ref="E645" r:id="rId644" xr:uid="{00000000-0004-0000-0100-000083020000}"/>
    <hyperlink ref="E646" r:id="rId645" xr:uid="{00000000-0004-0000-0100-000084020000}"/>
    <hyperlink ref="E647" r:id="rId646" xr:uid="{00000000-0004-0000-0100-000085020000}"/>
    <hyperlink ref="E648" r:id="rId647" xr:uid="{00000000-0004-0000-0100-000086020000}"/>
    <hyperlink ref="E649" r:id="rId648" xr:uid="{00000000-0004-0000-0100-000087020000}"/>
    <hyperlink ref="E650" r:id="rId649" xr:uid="{00000000-0004-0000-0100-000088020000}"/>
    <hyperlink ref="E651" r:id="rId650" xr:uid="{00000000-0004-0000-0100-000089020000}"/>
    <hyperlink ref="E652" r:id="rId651" xr:uid="{00000000-0004-0000-0100-00008A020000}"/>
    <hyperlink ref="E653" r:id="rId652" xr:uid="{00000000-0004-0000-0100-00008B020000}"/>
    <hyperlink ref="E654" r:id="rId653" xr:uid="{00000000-0004-0000-0100-00008C020000}"/>
    <hyperlink ref="E655" r:id="rId654" xr:uid="{00000000-0004-0000-0100-00008D020000}"/>
    <hyperlink ref="E656" r:id="rId655" xr:uid="{00000000-0004-0000-0100-00008E020000}"/>
    <hyperlink ref="E657" r:id="rId656" xr:uid="{00000000-0004-0000-0100-00008F020000}"/>
    <hyperlink ref="E658" r:id="rId657" xr:uid="{00000000-0004-0000-0100-000090020000}"/>
    <hyperlink ref="E659" r:id="rId658" xr:uid="{00000000-0004-0000-0100-000091020000}"/>
    <hyperlink ref="E660" r:id="rId659" xr:uid="{00000000-0004-0000-0100-000092020000}"/>
    <hyperlink ref="E661" r:id="rId660" xr:uid="{00000000-0004-0000-0100-000093020000}"/>
    <hyperlink ref="E662" r:id="rId661" xr:uid="{00000000-0004-0000-0100-000094020000}"/>
    <hyperlink ref="E663" r:id="rId662" xr:uid="{00000000-0004-0000-0100-000095020000}"/>
    <hyperlink ref="E664" r:id="rId663" xr:uid="{00000000-0004-0000-0100-000096020000}"/>
    <hyperlink ref="E665" r:id="rId664" xr:uid="{00000000-0004-0000-0100-000097020000}"/>
    <hyperlink ref="E666" r:id="rId665" xr:uid="{00000000-0004-0000-0100-000098020000}"/>
    <hyperlink ref="E667" r:id="rId666" xr:uid="{00000000-0004-0000-0100-000099020000}"/>
    <hyperlink ref="E668" r:id="rId667" xr:uid="{00000000-0004-0000-0100-00009A020000}"/>
    <hyperlink ref="E669" r:id="rId668" xr:uid="{00000000-0004-0000-0100-00009B020000}"/>
    <hyperlink ref="E670" r:id="rId669" xr:uid="{00000000-0004-0000-0100-00009C020000}"/>
    <hyperlink ref="E671" r:id="rId670" xr:uid="{00000000-0004-0000-0100-00009D020000}"/>
    <hyperlink ref="E672" r:id="rId671" xr:uid="{00000000-0004-0000-0100-00009E020000}"/>
    <hyperlink ref="E673" r:id="rId672" xr:uid="{00000000-0004-0000-0100-00009F020000}"/>
    <hyperlink ref="E674" r:id="rId673" xr:uid="{00000000-0004-0000-0100-0000A0020000}"/>
    <hyperlink ref="E675" r:id="rId674" xr:uid="{00000000-0004-0000-0100-0000A1020000}"/>
    <hyperlink ref="E676" r:id="rId675" xr:uid="{00000000-0004-0000-0100-0000A2020000}"/>
    <hyperlink ref="E677" r:id="rId676" xr:uid="{00000000-0004-0000-0100-0000A3020000}"/>
    <hyperlink ref="E678" r:id="rId677" xr:uid="{00000000-0004-0000-0100-0000A4020000}"/>
    <hyperlink ref="E679" r:id="rId678" xr:uid="{00000000-0004-0000-0100-0000A5020000}"/>
    <hyperlink ref="E680" r:id="rId679" xr:uid="{00000000-0004-0000-0100-0000A6020000}"/>
    <hyperlink ref="E681" r:id="rId680" xr:uid="{00000000-0004-0000-0100-0000A7020000}"/>
    <hyperlink ref="E682" r:id="rId681" xr:uid="{00000000-0004-0000-0100-0000A8020000}"/>
    <hyperlink ref="E683" r:id="rId682" xr:uid="{00000000-0004-0000-0100-0000A9020000}"/>
    <hyperlink ref="E684" r:id="rId683" xr:uid="{00000000-0004-0000-0100-0000AA020000}"/>
    <hyperlink ref="E685" r:id="rId684" xr:uid="{00000000-0004-0000-0100-0000AB020000}"/>
    <hyperlink ref="E686" r:id="rId685" xr:uid="{00000000-0004-0000-0100-0000AC020000}"/>
    <hyperlink ref="E687" r:id="rId686" xr:uid="{00000000-0004-0000-0100-0000AD020000}"/>
    <hyperlink ref="E688" r:id="rId687" xr:uid="{00000000-0004-0000-0100-0000AE020000}"/>
    <hyperlink ref="E689" r:id="rId688" xr:uid="{00000000-0004-0000-0100-0000AF020000}"/>
    <hyperlink ref="E690" r:id="rId689" xr:uid="{00000000-0004-0000-0100-0000B0020000}"/>
    <hyperlink ref="E691" r:id="rId690" xr:uid="{00000000-0004-0000-0100-0000B1020000}"/>
    <hyperlink ref="E692" r:id="rId691" xr:uid="{00000000-0004-0000-0100-0000B2020000}"/>
    <hyperlink ref="E693" r:id="rId692" xr:uid="{00000000-0004-0000-0100-0000B3020000}"/>
    <hyperlink ref="E694" r:id="rId693" xr:uid="{00000000-0004-0000-0100-0000B4020000}"/>
    <hyperlink ref="E695" r:id="rId694" xr:uid="{00000000-0004-0000-0100-0000B5020000}"/>
    <hyperlink ref="E696" r:id="rId695" xr:uid="{00000000-0004-0000-0100-0000B6020000}"/>
    <hyperlink ref="E697" r:id="rId696" xr:uid="{00000000-0004-0000-0100-0000B7020000}"/>
    <hyperlink ref="E698" r:id="rId697" xr:uid="{00000000-0004-0000-0100-0000B8020000}"/>
    <hyperlink ref="E699" r:id="rId698" xr:uid="{00000000-0004-0000-0100-0000B9020000}"/>
    <hyperlink ref="E700" r:id="rId699" xr:uid="{00000000-0004-0000-0100-0000BA020000}"/>
    <hyperlink ref="E701" r:id="rId700" xr:uid="{00000000-0004-0000-0100-0000BB020000}"/>
    <hyperlink ref="E702" r:id="rId701" xr:uid="{00000000-0004-0000-0100-0000BC020000}"/>
    <hyperlink ref="E703" r:id="rId702" xr:uid="{00000000-0004-0000-0100-0000BD020000}"/>
    <hyperlink ref="E704" r:id="rId703" xr:uid="{00000000-0004-0000-0100-0000BE020000}"/>
    <hyperlink ref="E705" r:id="rId704" xr:uid="{00000000-0004-0000-0100-0000BF020000}"/>
    <hyperlink ref="E706" r:id="rId705" xr:uid="{00000000-0004-0000-0100-0000C0020000}"/>
    <hyperlink ref="E707" r:id="rId706" xr:uid="{00000000-0004-0000-0100-0000C1020000}"/>
    <hyperlink ref="E708" r:id="rId707" xr:uid="{00000000-0004-0000-0100-0000C2020000}"/>
    <hyperlink ref="E709" r:id="rId708" xr:uid="{00000000-0004-0000-0100-0000C3020000}"/>
    <hyperlink ref="E710" r:id="rId709" xr:uid="{00000000-0004-0000-0100-0000C4020000}"/>
    <hyperlink ref="E711" r:id="rId710" xr:uid="{00000000-0004-0000-0100-0000C5020000}"/>
    <hyperlink ref="E712" r:id="rId711" xr:uid="{00000000-0004-0000-0100-0000C6020000}"/>
    <hyperlink ref="E713" r:id="rId712" xr:uid="{00000000-0004-0000-0100-0000C7020000}"/>
    <hyperlink ref="E714" r:id="rId713" xr:uid="{00000000-0004-0000-0100-0000C8020000}"/>
    <hyperlink ref="E715" r:id="rId714" xr:uid="{00000000-0004-0000-0100-0000C9020000}"/>
    <hyperlink ref="E716" r:id="rId715" xr:uid="{00000000-0004-0000-0100-0000CA020000}"/>
    <hyperlink ref="E717" r:id="rId716" xr:uid="{00000000-0004-0000-0100-0000CB020000}"/>
    <hyperlink ref="E718" r:id="rId717" xr:uid="{00000000-0004-0000-0100-0000CC020000}"/>
    <hyperlink ref="E719" r:id="rId718" xr:uid="{00000000-0004-0000-0100-0000CD020000}"/>
    <hyperlink ref="E720" r:id="rId719" xr:uid="{00000000-0004-0000-0100-0000CE020000}"/>
    <hyperlink ref="E721" r:id="rId720" xr:uid="{00000000-0004-0000-0100-0000CF020000}"/>
    <hyperlink ref="E722" r:id="rId721" xr:uid="{00000000-0004-0000-0100-0000D0020000}"/>
    <hyperlink ref="E723" r:id="rId722" xr:uid="{00000000-0004-0000-0100-0000D1020000}"/>
    <hyperlink ref="E724" r:id="rId723" xr:uid="{00000000-0004-0000-0100-0000D2020000}"/>
    <hyperlink ref="E725" r:id="rId724" xr:uid="{00000000-0004-0000-0100-0000D3020000}"/>
    <hyperlink ref="E726" r:id="rId725" xr:uid="{00000000-0004-0000-0100-0000D4020000}"/>
    <hyperlink ref="E727" r:id="rId726" xr:uid="{00000000-0004-0000-0100-0000D5020000}"/>
    <hyperlink ref="E728" r:id="rId727" xr:uid="{00000000-0004-0000-0100-0000D602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tabSelected="1" topLeftCell="U1" zoomScale="96" workbookViewId="0">
      <selection activeCell="U11" sqref="U11"/>
    </sheetView>
  </sheetViews>
  <sheetFormatPr defaultColWidth="12.6640625" defaultRowHeight="15.75" customHeight="1"/>
  <cols>
    <col min="1" max="1" width="23.109375" customWidth="1"/>
    <col min="2" max="2" width="39.21875" customWidth="1"/>
    <col min="3" max="8" width="35.88671875" customWidth="1"/>
    <col min="9" max="9" width="44.6640625" customWidth="1"/>
    <col min="10" max="10" width="29.33203125" customWidth="1"/>
    <col min="11" max="11" width="39.44140625" customWidth="1"/>
    <col min="12" max="12" width="33" customWidth="1"/>
    <col min="13" max="13" width="18.33203125" customWidth="1"/>
    <col min="14" max="14" width="18.21875" customWidth="1"/>
    <col min="15" max="15" width="35.6640625" customWidth="1"/>
    <col min="16" max="16" width="32.109375" customWidth="1"/>
    <col min="17" max="17" width="20.109375" customWidth="1"/>
    <col min="18" max="18" width="18.77734375" customWidth="1"/>
    <col min="20" max="21" width="25" customWidth="1"/>
    <col min="22" max="22" width="22.109375" customWidth="1"/>
    <col min="23" max="23" width="25.109375" customWidth="1"/>
    <col min="24" max="24" width="35.21875" customWidth="1"/>
  </cols>
  <sheetData>
    <row r="1" spans="1:24" ht="15.75" customHeight="1">
      <c r="A1" s="14" t="s">
        <v>1039</v>
      </c>
      <c r="B1" s="14" t="s">
        <v>1</v>
      </c>
      <c r="C1" s="15" t="s">
        <v>1645</v>
      </c>
      <c r="D1" s="15" t="s">
        <v>1646</v>
      </c>
      <c r="E1" s="15" t="s">
        <v>1647</v>
      </c>
      <c r="F1" s="15" t="s">
        <v>1792</v>
      </c>
      <c r="G1" s="15" t="s">
        <v>1725</v>
      </c>
      <c r="H1" s="15"/>
      <c r="I1" s="16" t="s">
        <v>3</v>
      </c>
      <c r="J1" s="17" t="s">
        <v>1648</v>
      </c>
      <c r="K1" s="14" t="s">
        <v>4</v>
      </c>
      <c r="L1" s="14" t="s">
        <v>5</v>
      </c>
      <c r="M1" s="14" t="s">
        <v>6</v>
      </c>
      <c r="N1" s="14" t="s">
        <v>7</v>
      </c>
      <c r="O1" s="14" t="s">
        <v>8</v>
      </c>
      <c r="P1" s="14" t="s">
        <v>9</v>
      </c>
      <c r="Q1" s="14" t="s">
        <v>10</v>
      </c>
      <c r="R1" s="14" t="s">
        <v>11</v>
      </c>
      <c r="S1" s="18" t="s">
        <v>1649</v>
      </c>
      <c r="T1" s="18" t="s">
        <v>1650</v>
      </c>
      <c r="U1" s="18" t="s">
        <v>1651</v>
      </c>
      <c r="V1" s="19" t="s">
        <v>1652</v>
      </c>
      <c r="W1" s="20" t="s">
        <v>1653</v>
      </c>
      <c r="X1" s="18" t="s">
        <v>1654</v>
      </c>
    </row>
    <row r="2" spans="1:24" ht="15.75" customHeight="1">
      <c r="A2" s="9" t="s">
        <v>1041</v>
      </c>
      <c r="B2" s="9" t="s">
        <v>13</v>
      </c>
      <c r="C2" s="3" t="s">
        <v>14</v>
      </c>
      <c r="D2" s="3" t="s">
        <v>1655</v>
      </c>
      <c r="E2" s="3" t="s">
        <v>1655</v>
      </c>
      <c r="F2" s="3" t="str">
        <f>RIGHT(C2,LEN(C2)-FIND(",",C2)-1)</f>
        <v>California</v>
      </c>
      <c r="G2" s="3" t="str">
        <f>IFERROR(RIGHT(D2,LEN(D2)-FIND(",",D2)-1),"")</f>
        <v/>
      </c>
      <c r="H2" s="3" t="str">
        <f>IF(F2=G2,"",G2)</f>
        <v/>
      </c>
      <c r="I2" s="3" t="s">
        <v>91</v>
      </c>
      <c r="J2" s="21" t="str">
        <f>VLOOKUP(I2,'AppURL Category'!$A:$B,2,FALSE)</f>
        <v>Automobile</v>
      </c>
      <c r="K2" s="9" t="s">
        <v>16</v>
      </c>
      <c r="L2" s="9" t="s">
        <v>17</v>
      </c>
      <c r="M2" s="9">
        <v>10524</v>
      </c>
      <c r="N2" s="9">
        <v>55</v>
      </c>
      <c r="O2" s="9">
        <v>7601</v>
      </c>
      <c r="P2" s="9">
        <v>10242</v>
      </c>
      <c r="Q2" s="9">
        <v>11</v>
      </c>
      <c r="R2" s="9">
        <v>6136.134</v>
      </c>
      <c r="S2" s="45">
        <v>557.83000000000004</v>
      </c>
      <c r="T2" s="23">
        <v>0.2</v>
      </c>
      <c r="U2" s="24">
        <v>111.57</v>
      </c>
      <c r="V2" s="24">
        <v>583.05999999999995</v>
      </c>
      <c r="W2" s="23">
        <v>0.52259999999999995</v>
      </c>
      <c r="X2" s="25">
        <v>0.74209999999999998</v>
      </c>
    </row>
    <row r="3" spans="1:24" ht="15.75" customHeight="1">
      <c r="A3" s="9" t="s">
        <v>1043</v>
      </c>
      <c r="B3" s="9" t="s">
        <v>19</v>
      </c>
      <c r="C3" s="3" t="s">
        <v>1656</v>
      </c>
      <c r="D3" s="3" t="s">
        <v>1657</v>
      </c>
      <c r="E3" s="3" t="s">
        <v>1655</v>
      </c>
      <c r="F3" s="3" t="str">
        <f t="shared" ref="F3:F66" si="0">RIGHT(C3,LEN(C3)-FIND(",",C3)-1)</f>
        <v>Florida</v>
      </c>
      <c r="G3" s="3" t="str">
        <f t="shared" ref="G3:G66" si="1">IFERROR(RIGHT(D3,LEN(D3)-FIND(",",D3)-1),"")</f>
        <v>Florida</v>
      </c>
      <c r="H3" s="3" t="str">
        <f t="shared" ref="H3:H66" si="2">IF(F3=G3,"",G3)</f>
        <v/>
      </c>
      <c r="I3" s="3" t="s">
        <v>91</v>
      </c>
      <c r="J3" s="21" t="str">
        <f>VLOOKUP(I3,'AppURL Category'!$A:$B,2,FALSE)</f>
        <v>Automobile</v>
      </c>
      <c r="K3" s="9" t="s">
        <v>22</v>
      </c>
      <c r="L3" s="9" t="s">
        <v>23</v>
      </c>
      <c r="M3" s="9">
        <v>18324</v>
      </c>
      <c r="N3" s="9">
        <v>60</v>
      </c>
      <c r="O3" s="9">
        <v>3145</v>
      </c>
      <c r="P3" s="9">
        <v>13703</v>
      </c>
      <c r="Q3" s="9">
        <v>8</v>
      </c>
      <c r="R3" s="11">
        <v>6996.232</v>
      </c>
      <c r="S3" s="45">
        <v>874.53</v>
      </c>
      <c r="T3" s="23">
        <v>0.1333</v>
      </c>
      <c r="U3" s="24">
        <v>116.6</v>
      </c>
      <c r="V3" s="24">
        <v>381.81</v>
      </c>
      <c r="W3" s="23">
        <v>0.32740000000000002</v>
      </c>
      <c r="X3" s="25">
        <v>0.22950000000000001</v>
      </c>
    </row>
    <row r="4" spans="1:24" ht="15.75" customHeight="1">
      <c r="A4" s="9" t="s">
        <v>1041</v>
      </c>
      <c r="B4" s="9" t="s">
        <v>13</v>
      </c>
      <c r="C4" s="3" t="s">
        <v>25</v>
      </c>
      <c r="D4" s="3" t="s">
        <v>1655</v>
      </c>
      <c r="E4" s="3" t="s">
        <v>1655</v>
      </c>
      <c r="F4" s="3" t="str">
        <f t="shared" si="0"/>
        <v>California</v>
      </c>
      <c r="G4" s="3" t="str">
        <f t="shared" si="1"/>
        <v/>
      </c>
      <c r="H4" s="3" t="str">
        <f t="shared" si="2"/>
        <v/>
      </c>
      <c r="I4" s="3" t="s">
        <v>91</v>
      </c>
      <c r="J4" s="21" t="str">
        <f>VLOOKUP(I4,'AppURL Category'!$A:$B,2,FALSE)</f>
        <v>Automobile</v>
      </c>
      <c r="K4" s="9" t="s">
        <v>16</v>
      </c>
      <c r="L4" s="9" t="s">
        <v>23</v>
      </c>
      <c r="M4" s="9">
        <v>7862</v>
      </c>
      <c r="N4" s="9">
        <v>20</v>
      </c>
      <c r="O4" s="9">
        <v>2152</v>
      </c>
      <c r="P4" s="9">
        <v>6039</v>
      </c>
      <c r="Q4" s="9">
        <v>2</v>
      </c>
      <c r="R4" s="9">
        <v>6506.4340000000002</v>
      </c>
      <c r="S4" s="45">
        <v>3253.22</v>
      </c>
      <c r="T4" s="23">
        <v>0.1</v>
      </c>
      <c r="U4" s="24">
        <v>325.32</v>
      </c>
      <c r="V4" s="24">
        <v>827.58</v>
      </c>
      <c r="W4" s="23">
        <v>0.25440000000000002</v>
      </c>
      <c r="X4" s="25">
        <v>0.35639999999999999</v>
      </c>
    </row>
    <row r="5" spans="1:24" ht="15.75" customHeight="1">
      <c r="A5" s="9" t="s">
        <v>1041</v>
      </c>
      <c r="B5" s="9" t="s">
        <v>29</v>
      </c>
      <c r="C5" s="3" t="s">
        <v>1658</v>
      </c>
      <c r="D5" s="3" t="s">
        <v>1659</v>
      </c>
      <c r="E5" s="3" t="s">
        <v>1655</v>
      </c>
      <c r="F5" s="3" t="str">
        <f t="shared" si="0"/>
        <v>Michigan</v>
      </c>
      <c r="G5" s="3" t="str">
        <f t="shared" si="1"/>
        <v>Michigan</v>
      </c>
      <c r="H5" s="3" t="str">
        <f t="shared" si="2"/>
        <v/>
      </c>
      <c r="I5" s="3" t="s">
        <v>91</v>
      </c>
      <c r="J5" s="21" t="str">
        <f>VLOOKUP(I5,'AppURL Category'!$A:$B,2,FALSE)</f>
        <v>Automobile</v>
      </c>
      <c r="K5" s="9" t="s">
        <v>52</v>
      </c>
      <c r="L5" s="9" t="s">
        <v>23</v>
      </c>
      <c r="M5" s="9">
        <v>10501</v>
      </c>
      <c r="N5" s="9">
        <v>90</v>
      </c>
      <c r="O5" s="9">
        <v>4126</v>
      </c>
      <c r="P5" s="9">
        <v>7654</v>
      </c>
      <c r="Q5" s="9">
        <v>8</v>
      </c>
      <c r="R5" s="9">
        <v>6244.518</v>
      </c>
      <c r="S5" s="45">
        <v>780.56</v>
      </c>
      <c r="T5" s="23">
        <v>8.8900000000000007E-2</v>
      </c>
      <c r="U5" s="24">
        <v>69.38</v>
      </c>
      <c r="V5" s="24">
        <v>594.66</v>
      </c>
      <c r="W5" s="23">
        <v>0.85709999999999997</v>
      </c>
      <c r="X5" s="25">
        <v>0.53910000000000002</v>
      </c>
    </row>
    <row r="6" spans="1:24" ht="15.75" customHeight="1">
      <c r="A6" s="9" t="s">
        <v>1041</v>
      </c>
      <c r="B6" s="9" t="s">
        <v>29</v>
      </c>
      <c r="C6" s="3" t="s">
        <v>32</v>
      </c>
      <c r="D6" s="3" t="s">
        <v>1655</v>
      </c>
      <c r="E6" s="3" t="s">
        <v>1655</v>
      </c>
      <c r="F6" s="3" t="str">
        <f t="shared" si="0"/>
        <v>Illinois</v>
      </c>
      <c r="G6" s="3" t="str">
        <f t="shared" si="1"/>
        <v/>
      </c>
      <c r="H6" s="3" t="str">
        <f t="shared" si="2"/>
        <v/>
      </c>
      <c r="I6" s="3" t="s">
        <v>140</v>
      </c>
      <c r="J6" s="21" t="str">
        <f>VLOOKUP(I6,'AppURL Category'!$A:$B,2,FALSE)</f>
        <v>Automobile</v>
      </c>
      <c r="K6" s="9" t="s">
        <v>42</v>
      </c>
      <c r="L6" s="9" t="s">
        <v>17</v>
      </c>
      <c r="M6" s="9">
        <v>23156</v>
      </c>
      <c r="N6" s="9">
        <v>73</v>
      </c>
      <c r="O6" s="9">
        <v>4468</v>
      </c>
      <c r="P6" s="9">
        <v>18821</v>
      </c>
      <c r="Q6" s="9">
        <v>15</v>
      </c>
      <c r="R6" s="9">
        <v>6173.4129999999996</v>
      </c>
      <c r="S6" s="45">
        <v>411.56</v>
      </c>
      <c r="T6" s="23">
        <v>0.20549999999999999</v>
      </c>
      <c r="U6" s="24">
        <v>84.57</v>
      </c>
      <c r="V6" s="24">
        <v>266.60000000000002</v>
      </c>
      <c r="W6" s="23">
        <v>0.31530000000000002</v>
      </c>
      <c r="X6" s="25">
        <v>0.2374</v>
      </c>
    </row>
    <row r="7" spans="1:24" ht="15.75" customHeight="1">
      <c r="A7" s="9" t="s">
        <v>1043</v>
      </c>
      <c r="B7" s="9" t="s">
        <v>29</v>
      </c>
      <c r="C7" s="3" t="s">
        <v>14</v>
      </c>
      <c r="D7" s="3" t="s">
        <v>1655</v>
      </c>
      <c r="E7" s="3" t="s">
        <v>1655</v>
      </c>
      <c r="F7" s="3" t="str">
        <f t="shared" si="0"/>
        <v>California</v>
      </c>
      <c r="G7" s="3" t="str">
        <f t="shared" si="1"/>
        <v/>
      </c>
      <c r="H7" s="3" t="str">
        <f t="shared" si="2"/>
        <v/>
      </c>
      <c r="I7" s="3" t="s">
        <v>140</v>
      </c>
      <c r="J7" s="21" t="str">
        <f>VLOOKUP(I7,'AppURL Category'!$A:$B,2,FALSE)</f>
        <v>Automobile</v>
      </c>
      <c r="K7" s="9" t="s">
        <v>16</v>
      </c>
      <c r="L7" s="9" t="s">
        <v>23</v>
      </c>
      <c r="M7" s="9">
        <v>23711</v>
      </c>
      <c r="N7" s="9">
        <v>69</v>
      </c>
      <c r="O7" s="9">
        <v>4337</v>
      </c>
      <c r="P7" s="9">
        <v>17211</v>
      </c>
      <c r="Q7" s="9">
        <v>8</v>
      </c>
      <c r="R7" s="9">
        <v>5740.9520000000002</v>
      </c>
      <c r="S7" s="45">
        <v>717.62</v>
      </c>
      <c r="T7" s="23">
        <v>0.1159</v>
      </c>
      <c r="U7" s="24">
        <v>83.2</v>
      </c>
      <c r="V7" s="24">
        <v>242.12</v>
      </c>
      <c r="W7" s="23">
        <v>0.29099999999999998</v>
      </c>
      <c r="X7" s="25">
        <v>0.252</v>
      </c>
    </row>
    <row r="8" spans="1:24" ht="15.75" customHeight="1">
      <c r="A8" s="9" t="s">
        <v>1043</v>
      </c>
      <c r="B8" s="9" t="s">
        <v>13</v>
      </c>
      <c r="C8" s="3" t="s">
        <v>35</v>
      </c>
      <c r="D8" s="3" t="s">
        <v>1655</v>
      </c>
      <c r="E8" s="3" t="s">
        <v>1655</v>
      </c>
      <c r="F8" s="3" t="str">
        <f t="shared" si="0"/>
        <v>Tennessee</v>
      </c>
      <c r="G8" s="3" t="str">
        <f t="shared" si="1"/>
        <v/>
      </c>
      <c r="H8" s="3" t="str">
        <f t="shared" si="2"/>
        <v/>
      </c>
      <c r="I8" s="3" t="s">
        <v>140</v>
      </c>
      <c r="J8" s="21" t="str">
        <f>VLOOKUP(I8,'AppURL Category'!$A:$B,2,FALSE)</f>
        <v>Automobile</v>
      </c>
      <c r="K8" s="9" t="s">
        <v>22</v>
      </c>
      <c r="L8" s="9" t="s">
        <v>23</v>
      </c>
      <c r="M8" s="9">
        <v>23965</v>
      </c>
      <c r="N8" s="9">
        <v>270</v>
      </c>
      <c r="O8" s="9">
        <v>13608</v>
      </c>
      <c r="P8" s="9">
        <v>21704</v>
      </c>
      <c r="Q8" s="9">
        <v>12</v>
      </c>
      <c r="R8" s="9">
        <v>5706.8639999999996</v>
      </c>
      <c r="S8" s="45">
        <v>475.57</v>
      </c>
      <c r="T8" s="23">
        <v>4.4400000000000002E-2</v>
      </c>
      <c r="U8" s="24">
        <v>21.14</v>
      </c>
      <c r="V8" s="24">
        <v>238.13</v>
      </c>
      <c r="W8" s="23">
        <v>1.1266</v>
      </c>
      <c r="X8" s="25">
        <v>0.627</v>
      </c>
    </row>
    <row r="9" spans="1:24" ht="15.75" customHeight="1">
      <c r="A9" s="9" t="s">
        <v>1041</v>
      </c>
      <c r="B9" s="9" t="s">
        <v>29</v>
      </c>
      <c r="C9" s="3" t="s">
        <v>35</v>
      </c>
      <c r="D9" s="3" t="s">
        <v>1655</v>
      </c>
      <c r="E9" s="3" t="s">
        <v>1655</v>
      </c>
      <c r="F9" s="3" t="str">
        <f t="shared" si="0"/>
        <v>Tennessee</v>
      </c>
      <c r="G9" s="3" t="str">
        <f t="shared" si="1"/>
        <v/>
      </c>
      <c r="H9" s="3" t="str">
        <f t="shared" si="2"/>
        <v/>
      </c>
      <c r="I9" s="3" t="s">
        <v>140</v>
      </c>
      <c r="J9" s="21" t="str">
        <f>VLOOKUP(I9,'AppURL Category'!$A:$B,2,FALSE)</f>
        <v>Automobile</v>
      </c>
      <c r="K9" s="9" t="s">
        <v>16</v>
      </c>
      <c r="L9" s="9" t="s">
        <v>23</v>
      </c>
      <c r="M9" s="9">
        <v>14730</v>
      </c>
      <c r="N9" s="9">
        <v>88</v>
      </c>
      <c r="O9" s="9">
        <v>1272</v>
      </c>
      <c r="P9" s="9">
        <v>12427</v>
      </c>
      <c r="Q9" s="9">
        <v>3</v>
      </c>
      <c r="R9" s="9">
        <v>5190.5360000000001</v>
      </c>
      <c r="S9" s="45">
        <v>1730.18</v>
      </c>
      <c r="T9" s="23">
        <v>3.4099999999999998E-2</v>
      </c>
      <c r="U9" s="24">
        <v>58.98</v>
      </c>
      <c r="V9" s="24">
        <v>352.38</v>
      </c>
      <c r="W9" s="23">
        <v>0.59740000000000004</v>
      </c>
      <c r="X9" s="25">
        <v>0.1024</v>
      </c>
    </row>
    <row r="10" spans="1:24" ht="15.75" customHeight="1">
      <c r="A10" s="9" t="s">
        <v>1041</v>
      </c>
      <c r="B10" s="9" t="s">
        <v>38</v>
      </c>
      <c r="C10" s="3" t="s">
        <v>1660</v>
      </c>
      <c r="D10" s="3" t="s">
        <v>1661</v>
      </c>
      <c r="E10" s="3" t="s">
        <v>1655</v>
      </c>
      <c r="F10" s="3" t="str">
        <f t="shared" si="0"/>
        <v>Illinois</v>
      </c>
      <c r="G10" s="3" t="str">
        <f t="shared" si="1"/>
        <v>Illinois</v>
      </c>
      <c r="H10" s="3" t="str">
        <f t="shared" si="2"/>
        <v/>
      </c>
      <c r="I10" s="3" t="s">
        <v>140</v>
      </c>
      <c r="J10" s="21" t="str">
        <f>VLOOKUP(I10,'AppURL Category'!$A:$B,2,FALSE)</f>
        <v>Automobile</v>
      </c>
      <c r="K10" s="9" t="s">
        <v>42</v>
      </c>
      <c r="L10" s="9" t="s">
        <v>23</v>
      </c>
      <c r="M10" s="9">
        <v>36863</v>
      </c>
      <c r="N10" s="9">
        <v>116</v>
      </c>
      <c r="O10" s="9">
        <v>3570</v>
      </c>
      <c r="P10" s="9">
        <v>29458</v>
      </c>
      <c r="Q10" s="9">
        <v>15</v>
      </c>
      <c r="R10" s="9">
        <v>4752.817</v>
      </c>
      <c r="S10" s="45">
        <v>316.85000000000002</v>
      </c>
      <c r="T10" s="23">
        <v>0.1293</v>
      </c>
      <c r="U10" s="24">
        <v>40.97</v>
      </c>
      <c r="V10" s="24">
        <v>128.93</v>
      </c>
      <c r="W10" s="23">
        <v>0.31469999999999998</v>
      </c>
      <c r="X10" s="25">
        <v>0.1212</v>
      </c>
    </row>
    <row r="11" spans="1:24" ht="15.75" customHeight="1">
      <c r="A11" s="9" t="s">
        <v>1043</v>
      </c>
      <c r="B11" s="9" t="s">
        <v>29</v>
      </c>
      <c r="C11" s="3" t="s">
        <v>1662</v>
      </c>
      <c r="D11" s="3" t="s">
        <v>1663</v>
      </c>
      <c r="E11" s="3" t="s">
        <v>1655</v>
      </c>
      <c r="F11" s="3" t="str">
        <f t="shared" si="0"/>
        <v>Florida</v>
      </c>
      <c r="G11" s="3" t="str">
        <f t="shared" si="1"/>
        <v>Florida</v>
      </c>
      <c r="H11" s="3" t="str">
        <f t="shared" si="2"/>
        <v/>
      </c>
      <c r="I11" s="3" t="s">
        <v>173</v>
      </c>
      <c r="J11" s="21" t="str">
        <f>VLOOKUP(I11,'AppURL Category'!$A:$B,2,FALSE)</f>
        <v>Automobile</v>
      </c>
      <c r="K11" s="9" t="s">
        <v>27</v>
      </c>
      <c r="L11" s="9" t="s">
        <v>23</v>
      </c>
      <c r="M11" s="9">
        <v>213699</v>
      </c>
      <c r="N11" s="9">
        <v>270</v>
      </c>
      <c r="O11" s="9">
        <v>18395</v>
      </c>
      <c r="P11" s="9">
        <v>164487</v>
      </c>
      <c r="Q11" s="9">
        <v>4</v>
      </c>
      <c r="R11" s="9">
        <v>2194.9870000000001</v>
      </c>
      <c r="S11" s="45">
        <v>548.75</v>
      </c>
      <c r="T11" s="23">
        <v>1.4800000000000001E-2</v>
      </c>
      <c r="U11" s="24">
        <v>8.1300000000000008</v>
      </c>
      <c r="V11" s="24">
        <v>10.27</v>
      </c>
      <c r="W11" s="23">
        <v>0.1263</v>
      </c>
      <c r="X11" s="25">
        <v>0.1118</v>
      </c>
    </row>
    <row r="12" spans="1:24" ht="15.75" customHeight="1">
      <c r="A12" s="9" t="s">
        <v>1043</v>
      </c>
      <c r="B12" s="9" t="s">
        <v>19</v>
      </c>
      <c r="C12" s="3" t="s">
        <v>1658</v>
      </c>
      <c r="D12" s="3" t="s">
        <v>1659</v>
      </c>
      <c r="E12" s="3" t="s">
        <v>1655</v>
      </c>
      <c r="F12" s="3" t="str">
        <f t="shared" si="0"/>
        <v>Michigan</v>
      </c>
      <c r="G12" s="3" t="str">
        <f t="shared" si="1"/>
        <v>Michigan</v>
      </c>
      <c r="H12" s="3" t="str">
        <f t="shared" si="2"/>
        <v/>
      </c>
      <c r="I12" s="3" t="s">
        <v>173</v>
      </c>
      <c r="J12" s="21" t="str">
        <f>VLOOKUP(I12,'AppURL Category'!$A:$B,2,FALSE)</f>
        <v>Automobile</v>
      </c>
      <c r="K12" s="9" t="s">
        <v>46</v>
      </c>
      <c r="L12" s="9" t="s">
        <v>23</v>
      </c>
      <c r="M12" s="9">
        <v>49936</v>
      </c>
      <c r="N12" s="9">
        <v>126</v>
      </c>
      <c r="O12" s="9">
        <v>25461</v>
      </c>
      <c r="P12" s="9">
        <v>44751</v>
      </c>
      <c r="Q12" s="9">
        <v>13</v>
      </c>
      <c r="R12" s="9">
        <v>2025.7840000000001</v>
      </c>
      <c r="S12" s="45">
        <v>155.83000000000001</v>
      </c>
      <c r="T12" s="23">
        <v>0.1032</v>
      </c>
      <c r="U12" s="24">
        <v>16.079999999999998</v>
      </c>
      <c r="V12" s="24">
        <v>40.57</v>
      </c>
      <c r="W12" s="23">
        <v>0.25230000000000002</v>
      </c>
      <c r="X12" s="25">
        <v>0.56889999999999996</v>
      </c>
    </row>
    <row r="13" spans="1:24" ht="15.75" customHeight="1">
      <c r="A13" s="9" t="s">
        <v>1041</v>
      </c>
      <c r="B13" s="9" t="s">
        <v>19</v>
      </c>
      <c r="C13" s="3" t="s">
        <v>14</v>
      </c>
      <c r="D13" s="3" t="s">
        <v>1655</v>
      </c>
      <c r="E13" s="3" t="s">
        <v>1655</v>
      </c>
      <c r="F13" s="3" t="str">
        <f t="shared" si="0"/>
        <v>California</v>
      </c>
      <c r="G13" s="3" t="str">
        <f t="shared" si="1"/>
        <v/>
      </c>
      <c r="H13" s="3" t="str">
        <f t="shared" si="2"/>
        <v/>
      </c>
      <c r="I13" s="3" t="s">
        <v>173</v>
      </c>
      <c r="J13" s="21" t="str">
        <f>VLOOKUP(I13,'AppURL Category'!$A:$B,2,FALSE)</f>
        <v>Automobile</v>
      </c>
      <c r="K13" s="9" t="s">
        <v>54</v>
      </c>
      <c r="L13" s="9" t="s">
        <v>23</v>
      </c>
      <c r="M13" s="9">
        <v>15200</v>
      </c>
      <c r="N13" s="9">
        <v>60</v>
      </c>
      <c r="O13" s="9">
        <v>5375</v>
      </c>
      <c r="P13" s="9">
        <v>12040</v>
      </c>
      <c r="Q13" s="9">
        <v>4</v>
      </c>
      <c r="R13" s="9">
        <v>1970.357</v>
      </c>
      <c r="S13" s="45">
        <v>492.59</v>
      </c>
      <c r="T13" s="23">
        <v>6.6699999999999995E-2</v>
      </c>
      <c r="U13" s="24">
        <v>32.840000000000003</v>
      </c>
      <c r="V13" s="24">
        <v>129.63</v>
      </c>
      <c r="W13" s="23">
        <v>0.3947</v>
      </c>
      <c r="X13" s="25">
        <v>0.44640000000000002</v>
      </c>
    </row>
    <row r="14" spans="1:24" ht="15.75" customHeight="1">
      <c r="A14" s="9" t="s">
        <v>1041</v>
      </c>
      <c r="B14" s="9" t="s">
        <v>29</v>
      </c>
      <c r="C14" s="3" t="s">
        <v>32</v>
      </c>
      <c r="D14" s="3" t="s">
        <v>1655</v>
      </c>
      <c r="E14" s="3" t="s">
        <v>1655</v>
      </c>
      <c r="F14" s="3" t="str">
        <f t="shared" si="0"/>
        <v>Illinois</v>
      </c>
      <c r="G14" s="3" t="str">
        <f t="shared" si="1"/>
        <v/>
      </c>
      <c r="H14" s="3" t="str">
        <f t="shared" si="2"/>
        <v/>
      </c>
      <c r="I14" s="3" t="s">
        <v>173</v>
      </c>
      <c r="J14" s="21" t="str">
        <f>VLOOKUP(I14,'AppURL Category'!$A:$B,2,FALSE)</f>
        <v>Automobile</v>
      </c>
      <c r="K14" s="9" t="s">
        <v>16</v>
      </c>
      <c r="L14" s="9" t="s">
        <v>47</v>
      </c>
      <c r="M14" s="9">
        <v>49250</v>
      </c>
      <c r="N14" s="9">
        <v>220</v>
      </c>
      <c r="O14" s="9">
        <v>9205</v>
      </c>
      <c r="P14" s="9">
        <v>43535</v>
      </c>
      <c r="Q14" s="9">
        <v>15</v>
      </c>
      <c r="R14" s="9">
        <v>1694.471</v>
      </c>
      <c r="S14" s="45">
        <v>112.96</v>
      </c>
      <c r="T14" s="23">
        <v>6.8199999999999997E-2</v>
      </c>
      <c r="U14" s="24">
        <v>7.7</v>
      </c>
      <c r="V14" s="24">
        <v>34.409999999999997</v>
      </c>
      <c r="W14" s="23">
        <v>0.44669999999999999</v>
      </c>
      <c r="X14" s="25">
        <v>0.2114</v>
      </c>
    </row>
    <row r="15" spans="1:24" ht="15.75" customHeight="1">
      <c r="A15" s="9" t="s">
        <v>1041</v>
      </c>
      <c r="B15" s="9" t="s">
        <v>13</v>
      </c>
      <c r="C15" s="3" t="s">
        <v>25</v>
      </c>
      <c r="D15" s="3" t="s">
        <v>1655</v>
      </c>
      <c r="E15" s="3" t="s">
        <v>1655</v>
      </c>
      <c r="F15" s="3" t="str">
        <f t="shared" si="0"/>
        <v>California</v>
      </c>
      <c r="G15" s="3" t="str">
        <f t="shared" si="1"/>
        <v/>
      </c>
      <c r="H15" s="3" t="str">
        <f t="shared" si="2"/>
        <v/>
      </c>
      <c r="I15" s="3" t="s">
        <v>181</v>
      </c>
      <c r="J15" s="21" t="str">
        <f>VLOOKUP(I15,'AppURL Category'!$A:$B,2,FALSE)</f>
        <v>Automobile</v>
      </c>
      <c r="K15" s="9" t="s">
        <v>27</v>
      </c>
      <c r="L15" s="9" t="s">
        <v>23</v>
      </c>
      <c r="M15" s="9">
        <v>10811</v>
      </c>
      <c r="N15" s="9">
        <v>25</v>
      </c>
      <c r="O15" s="9">
        <v>988</v>
      </c>
      <c r="P15" s="9">
        <v>2975</v>
      </c>
      <c r="Q15" s="9">
        <v>3</v>
      </c>
      <c r="R15" s="9">
        <v>1679.8340000000001</v>
      </c>
      <c r="S15" s="45">
        <v>559.94000000000005</v>
      </c>
      <c r="T15" s="23">
        <v>0.12</v>
      </c>
      <c r="U15" s="24">
        <v>67.19</v>
      </c>
      <c r="V15" s="24">
        <v>155.38</v>
      </c>
      <c r="W15" s="23">
        <v>0.23119999999999999</v>
      </c>
      <c r="X15" s="25">
        <v>0.33210000000000001</v>
      </c>
    </row>
    <row r="16" spans="1:24" ht="15.75" customHeight="1">
      <c r="A16" s="9" t="s">
        <v>1041</v>
      </c>
      <c r="B16" s="9" t="s">
        <v>19</v>
      </c>
      <c r="C16" s="3" t="s">
        <v>1664</v>
      </c>
      <c r="D16" s="3" t="s">
        <v>1665</v>
      </c>
      <c r="E16" s="3" t="s">
        <v>1655</v>
      </c>
      <c r="F16" s="3" t="str">
        <f t="shared" si="0"/>
        <v>Florida</v>
      </c>
      <c r="G16" s="3" t="str">
        <f t="shared" si="1"/>
        <v>Florida</v>
      </c>
      <c r="H16" s="3" t="str">
        <f t="shared" si="2"/>
        <v/>
      </c>
      <c r="I16" s="3" t="s">
        <v>181</v>
      </c>
      <c r="J16" s="21" t="str">
        <f>VLOOKUP(I16,'AppURL Category'!$A:$B,2,FALSE)</f>
        <v>Automobile</v>
      </c>
      <c r="K16" s="9" t="s">
        <v>27</v>
      </c>
      <c r="L16" s="9" t="s">
        <v>23</v>
      </c>
      <c r="M16" s="9">
        <v>23829</v>
      </c>
      <c r="N16" s="9">
        <v>75</v>
      </c>
      <c r="O16" s="9">
        <v>8326</v>
      </c>
      <c r="P16" s="9">
        <v>18812</v>
      </c>
      <c r="Q16" s="9">
        <v>5</v>
      </c>
      <c r="R16" s="9">
        <v>1534.6980000000001</v>
      </c>
      <c r="S16" s="45">
        <v>306.94</v>
      </c>
      <c r="T16" s="23">
        <v>6.6699999999999995E-2</v>
      </c>
      <c r="U16" s="24">
        <v>20.46</v>
      </c>
      <c r="V16" s="24">
        <v>64.400000000000006</v>
      </c>
      <c r="W16" s="23">
        <v>0.31469999999999998</v>
      </c>
      <c r="X16" s="25">
        <v>0.44259999999999999</v>
      </c>
    </row>
    <row r="17" spans="1:24" ht="15.75" customHeight="1">
      <c r="A17" s="9" t="s">
        <v>1043</v>
      </c>
      <c r="B17" s="9" t="s">
        <v>38</v>
      </c>
      <c r="C17" s="3" t="s">
        <v>14</v>
      </c>
      <c r="D17" s="3" t="s">
        <v>1655</v>
      </c>
      <c r="E17" s="3" t="s">
        <v>1655</v>
      </c>
      <c r="F17" s="3" t="str">
        <f t="shared" si="0"/>
        <v>California</v>
      </c>
      <c r="G17" s="3" t="str">
        <f t="shared" si="1"/>
        <v/>
      </c>
      <c r="H17" s="3" t="str">
        <f t="shared" si="2"/>
        <v/>
      </c>
      <c r="I17" s="3" t="s">
        <v>181</v>
      </c>
      <c r="J17" s="21" t="str">
        <f>VLOOKUP(I17,'AppURL Category'!$A:$B,2,FALSE)</f>
        <v>Automobile</v>
      </c>
      <c r="K17" s="9" t="s">
        <v>46</v>
      </c>
      <c r="L17" s="9" t="s">
        <v>23</v>
      </c>
      <c r="M17" s="9">
        <v>19826</v>
      </c>
      <c r="N17" s="9">
        <v>39</v>
      </c>
      <c r="O17" s="9">
        <v>6511</v>
      </c>
      <c r="P17" s="9">
        <v>15752</v>
      </c>
      <c r="Q17" s="9">
        <v>10</v>
      </c>
      <c r="R17" s="9">
        <v>1447.873</v>
      </c>
      <c r="S17" s="45">
        <v>144.79</v>
      </c>
      <c r="T17" s="23">
        <v>0.25640000000000002</v>
      </c>
      <c r="U17" s="24">
        <v>37.119999999999997</v>
      </c>
      <c r="V17" s="24">
        <v>73.03</v>
      </c>
      <c r="W17" s="23">
        <v>0.19670000000000001</v>
      </c>
      <c r="X17" s="25">
        <v>0.4133</v>
      </c>
    </row>
    <row r="18" spans="1:24" ht="15.75" customHeight="1">
      <c r="A18" s="9" t="s">
        <v>1041</v>
      </c>
      <c r="B18" s="9" t="s">
        <v>38</v>
      </c>
      <c r="C18" s="3" t="s">
        <v>32</v>
      </c>
      <c r="D18" s="3" t="s">
        <v>1655</v>
      </c>
      <c r="E18" s="3" t="s">
        <v>1655</v>
      </c>
      <c r="F18" s="3" t="str">
        <f t="shared" si="0"/>
        <v>Illinois</v>
      </c>
      <c r="G18" s="3" t="str">
        <f t="shared" si="1"/>
        <v/>
      </c>
      <c r="H18" s="3" t="str">
        <f t="shared" si="2"/>
        <v/>
      </c>
      <c r="I18" s="3" t="s">
        <v>181</v>
      </c>
      <c r="J18" s="21" t="str">
        <f>VLOOKUP(I18,'AppURL Category'!$A:$B,2,FALSE)</f>
        <v>Automobile</v>
      </c>
      <c r="K18" s="9" t="s">
        <v>42</v>
      </c>
      <c r="L18" s="9" t="s">
        <v>47</v>
      </c>
      <c r="M18" s="9">
        <v>81905</v>
      </c>
      <c r="N18" s="9">
        <v>220</v>
      </c>
      <c r="O18" s="9">
        <v>61995</v>
      </c>
      <c r="P18" s="9">
        <v>71110</v>
      </c>
      <c r="Q18" s="9">
        <v>24</v>
      </c>
      <c r="R18" s="9">
        <v>7065.6689999999999</v>
      </c>
      <c r="S18" s="45">
        <v>294.39999999999998</v>
      </c>
      <c r="T18" s="23">
        <v>0.1091</v>
      </c>
      <c r="U18" s="24">
        <v>32.119999999999997</v>
      </c>
      <c r="V18" s="24">
        <v>86.27</v>
      </c>
      <c r="W18" s="23">
        <v>0.26860000000000001</v>
      </c>
      <c r="X18" s="25">
        <v>0.87180000000000002</v>
      </c>
    </row>
    <row r="19" spans="1:24" ht="15.75" customHeight="1">
      <c r="A19" s="9" t="s">
        <v>1043</v>
      </c>
      <c r="B19" s="9" t="s">
        <v>19</v>
      </c>
      <c r="C19" s="3" t="s">
        <v>1658</v>
      </c>
      <c r="D19" s="3" t="s">
        <v>1659</v>
      </c>
      <c r="E19" s="3" t="s">
        <v>1655</v>
      </c>
      <c r="F19" s="3" t="str">
        <f t="shared" si="0"/>
        <v>Michigan</v>
      </c>
      <c r="G19" s="3" t="str">
        <f t="shared" si="1"/>
        <v>Michigan</v>
      </c>
      <c r="H19" s="3" t="str">
        <f t="shared" si="2"/>
        <v/>
      </c>
      <c r="I19" s="3" t="s">
        <v>181</v>
      </c>
      <c r="J19" s="21" t="str">
        <f>VLOOKUP(I19,'AppURL Category'!$A:$B,2,FALSE)</f>
        <v>Automobile</v>
      </c>
      <c r="K19" s="9" t="s">
        <v>42</v>
      </c>
      <c r="L19" s="9" t="s">
        <v>23</v>
      </c>
      <c r="M19" s="9">
        <v>16151</v>
      </c>
      <c r="N19" s="9">
        <v>54</v>
      </c>
      <c r="O19" s="9">
        <v>4360</v>
      </c>
      <c r="P19" s="9">
        <v>11358</v>
      </c>
      <c r="Q19" s="9">
        <v>3</v>
      </c>
      <c r="R19" s="9">
        <v>1706.2239999999999</v>
      </c>
      <c r="S19" s="45">
        <v>568.74</v>
      </c>
      <c r="T19" s="23">
        <v>5.5599999999999997E-2</v>
      </c>
      <c r="U19" s="24">
        <v>31.6</v>
      </c>
      <c r="V19" s="24">
        <v>105.64</v>
      </c>
      <c r="W19" s="23">
        <v>0.33429999999999999</v>
      </c>
      <c r="X19" s="25">
        <v>0.38390000000000002</v>
      </c>
    </row>
    <row r="20" spans="1:24" ht="15.75" customHeight="1">
      <c r="A20" s="9" t="s">
        <v>1060</v>
      </c>
      <c r="B20" s="9" t="s">
        <v>29</v>
      </c>
      <c r="C20" s="3" t="s">
        <v>25</v>
      </c>
      <c r="D20" s="3" t="s">
        <v>1655</v>
      </c>
      <c r="E20" s="3" t="s">
        <v>1655</v>
      </c>
      <c r="F20" s="3" t="str">
        <f t="shared" si="0"/>
        <v>California</v>
      </c>
      <c r="G20" s="3" t="str">
        <f t="shared" si="1"/>
        <v/>
      </c>
      <c r="H20" s="3" t="str">
        <f t="shared" si="2"/>
        <v/>
      </c>
      <c r="I20" s="3" t="s">
        <v>181</v>
      </c>
      <c r="J20" s="21" t="str">
        <f>VLOOKUP(I20,'AppURL Category'!$A:$B,2,FALSE)</f>
        <v>Automobile</v>
      </c>
      <c r="K20" s="9" t="s">
        <v>27</v>
      </c>
      <c r="L20" s="9" t="s">
        <v>23</v>
      </c>
      <c r="M20" s="9">
        <v>68704</v>
      </c>
      <c r="N20" s="9">
        <v>185</v>
      </c>
      <c r="O20" s="9">
        <v>31283</v>
      </c>
      <c r="P20" s="9">
        <v>59462</v>
      </c>
      <c r="Q20" s="9">
        <v>16</v>
      </c>
      <c r="R20" s="9">
        <v>1605.566</v>
      </c>
      <c r="S20" s="45">
        <v>100.35</v>
      </c>
      <c r="T20" s="23">
        <v>8.6499999999999994E-2</v>
      </c>
      <c r="U20" s="24">
        <v>8.68</v>
      </c>
      <c r="V20" s="24">
        <v>23.37</v>
      </c>
      <c r="W20" s="23">
        <v>0.26929999999999998</v>
      </c>
      <c r="X20" s="25">
        <v>0.52610000000000001</v>
      </c>
    </row>
    <row r="21" spans="1:24" ht="15.75" customHeight="1">
      <c r="A21" s="9" t="s">
        <v>1041</v>
      </c>
      <c r="B21" s="9" t="s">
        <v>19</v>
      </c>
      <c r="C21" s="3" t="s">
        <v>25</v>
      </c>
      <c r="D21" s="3" t="s">
        <v>1655</v>
      </c>
      <c r="E21" s="3" t="s">
        <v>1655</v>
      </c>
      <c r="F21" s="3" t="str">
        <f t="shared" si="0"/>
        <v>California</v>
      </c>
      <c r="G21" s="3" t="str">
        <f t="shared" si="1"/>
        <v/>
      </c>
      <c r="H21" s="3" t="str">
        <f t="shared" si="2"/>
        <v/>
      </c>
      <c r="I21" s="3" t="s">
        <v>181</v>
      </c>
      <c r="J21" s="21" t="str">
        <f>VLOOKUP(I21,'AppURL Category'!$A:$B,2,FALSE)</f>
        <v>Automobile</v>
      </c>
      <c r="K21" s="9" t="s">
        <v>16</v>
      </c>
      <c r="L21" s="9" t="s">
        <v>47</v>
      </c>
      <c r="M21" s="9">
        <v>76439</v>
      </c>
      <c r="N21" s="9">
        <v>100</v>
      </c>
      <c r="O21" s="9">
        <v>58269</v>
      </c>
      <c r="P21" s="9">
        <v>66924</v>
      </c>
      <c r="Q21" s="9">
        <v>8</v>
      </c>
      <c r="R21" s="9">
        <v>1524.81</v>
      </c>
      <c r="S21" s="45">
        <v>190.6</v>
      </c>
      <c r="T21" s="23">
        <v>0.08</v>
      </c>
      <c r="U21" s="24">
        <v>15.25</v>
      </c>
      <c r="V21" s="24">
        <v>19.95</v>
      </c>
      <c r="W21" s="23">
        <v>0.1308</v>
      </c>
      <c r="X21" s="25">
        <v>0.87070000000000003</v>
      </c>
    </row>
    <row r="22" spans="1:24" ht="15.75" customHeight="1">
      <c r="A22" s="9" t="s">
        <v>1041</v>
      </c>
      <c r="B22" s="9" t="s">
        <v>13</v>
      </c>
      <c r="C22" s="3" t="s">
        <v>32</v>
      </c>
      <c r="D22" s="3" t="s">
        <v>1655</v>
      </c>
      <c r="E22" s="3" t="s">
        <v>1655</v>
      </c>
      <c r="F22" s="3" t="str">
        <f t="shared" si="0"/>
        <v>Illinois</v>
      </c>
      <c r="G22" s="3" t="str">
        <f t="shared" si="1"/>
        <v/>
      </c>
      <c r="H22" s="3" t="str">
        <f t="shared" si="2"/>
        <v/>
      </c>
      <c r="I22" s="3" t="s">
        <v>191</v>
      </c>
      <c r="J22" s="21" t="str">
        <f>VLOOKUP(I22,'AppURL Category'!$A:$B,2,FALSE)</f>
        <v>Automobile</v>
      </c>
      <c r="K22" s="11" t="s">
        <v>52</v>
      </c>
      <c r="L22" s="9" t="s">
        <v>47</v>
      </c>
      <c r="M22" s="9">
        <v>17833</v>
      </c>
      <c r="N22" s="9">
        <v>61</v>
      </c>
      <c r="O22" s="9">
        <v>8670</v>
      </c>
      <c r="P22" s="9">
        <v>16871</v>
      </c>
      <c r="Q22" s="9">
        <v>10</v>
      </c>
      <c r="R22" s="9">
        <v>4899.1559999999999</v>
      </c>
      <c r="S22" s="45">
        <v>489.92</v>
      </c>
      <c r="T22" s="23">
        <v>0.16389999999999999</v>
      </c>
      <c r="U22" s="24">
        <v>80.31</v>
      </c>
      <c r="V22" s="24">
        <v>274.72000000000003</v>
      </c>
      <c r="W22" s="23">
        <v>0.34210000000000002</v>
      </c>
      <c r="X22" s="25">
        <v>0.51390000000000002</v>
      </c>
    </row>
    <row r="23" spans="1:24" ht="15.75" customHeight="1">
      <c r="A23" s="9" t="s">
        <v>1041</v>
      </c>
      <c r="B23" s="9" t="s">
        <v>29</v>
      </c>
      <c r="C23" s="3" t="s">
        <v>1666</v>
      </c>
      <c r="D23" s="3" t="s">
        <v>1667</v>
      </c>
      <c r="E23" s="3" t="s">
        <v>1668</v>
      </c>
      <c r="F23" s="3" t="str">
        <f t="shared" si="0"/>
        <v>Florida</v>
      </c>
      <c r="G23" s="3" t="str">
        <f t="shared" si="1"/>
        <v>Florida</v>
      </c>
      <c r="H23" s="3" t="str">
        <f t="shared" si="2"/>
        <v/>
      </c>
      <c r="I23" s="3" t="s">
        <v>485</v>
      </c>
      <c r="J23" s="21" t="str">
        <f>VLOOKUP(I23,'AppURL Category'!$A:$B,2,FALSE)</f>
        <v>Automobile</v>
      </c>
      <c r="K23" s="9" t="s">
        <v>16</v>
      </c>
      <c r="L23" s="9" t="s">
        <v>17</v>
      </c>
      <c r="M23" s="9">
        <v>16719</v>
      </c>
      <c r="N23" s="9">
        <v>35</v>
      </c>
      <c r="O23" s="9">
        <v>9944</v>
      </c>
      <c r="P23" s="9">
        <v>15714</v>
      </c>
      <c r="Q23" s="9">
        <v>13</v>
      </c>
      <c r="R23" s="9">
        <v>1588.6479999999999</v>
      </c>
      <c r="S23" s="45">
        <v>122.2</v>
      </c>
      <c r="T23" s="23">
        <v>0.37140000000000001</v>
      </c>
      <c r="U23" s="24">
        <v>45.39</v>
      </c>
      <c r="V23" s="24">
        <v>95.02</v>
      </c>
      <c r="W23" s="23">
        <v>0.20930000000000001</v>
      </c>
      <c r="X23" s="25">
        <v>0.63280000000000003</v>
      </c>
    </row>
    <row r="24" spans="1:24" ht="15.75" customHeight="1">
      <c r="A24" s="9" t="s">
        <v>1043</v>
      </c>
      <c r="B24" s="9" t="s">
        <v>13</v>
      </c>
      <c r="C24" s="3" t="s">
        <v>1662</v>
      </c>
      <c r="D24" s="3" t="s">
        <v>1663</v>
      </c>
      <c r="E24" s="3" t="s">
        <v>1655</v>
      </c>
      <c r="F24" s="3" t="str">
        <f t="shared" si="0"/>
        <v>Florida</v>
      </c>
      <c r="G24" s="3" t="str">
        <f t="shared" si="1"/>
        <v>Florida</v>
      </c>
      <c r="H24" s="3" t="str">
        <f t="shared" si="2"/>
        <v/>
      </c>
      <c r="I24" s="3" t="s">
        <v>485</v>
      </c>
      <c r="J24" s="21" t="str">
        <f>VLOOKUP(I24,'AppURL Category'!$A:$B,2,FALSE)</f>
        <v>Automobile</v>
      </c>
      <c r="K24" s="9" t="s">
        <v>22</v>
      </c>
      <c r="L24" s="9" t="s">
        <v>23</v>
      </c>
      <c r="M24" s="9">
        <v>12592</v>
      </c>
      <c r="N24" s="9">
        <v>63</v>
      </c>
      <c r="O24" s="9">
        <v>7472</v>
      </c>
      <c r="P24" s="9">
        <v>11687</v>
      </c>
      <c r="Q24" s="9">
        <v>4</v>
      </c>
      <c r="R24" s="9">
        <v>1521.1849999999999</v>
      </c>
      <c r="S24" s="45">
        <v>380.3</v>
      </c>
      <c r="T24" s="23">
        <v>6.3500000000000001E-2</v>
      </c>
      <c r="U24" s="24">
        <v>24.15</v>
      </c>
      <c r="V24" s="24">
        <v>120.81</v>
      </c>
      <c r="W24" s="23">
        <v>0.50029999999999997</v>
      </c>
      <c r="X24" s="25">
        <v>0.63929999999999998</v>
      </c>
    </row>
    <row r="25" spans="1:24" ht="15.75" customHeight="1">
      <c r="A25" s="9" t="s">
        <v>1041</v>
      </c>
      <c r="B25" s="9" t="s">
        <v>19</v>
      </c>
      <c r="C25" s="3" t="s">
        <v>1658</v>
      </c>
      <c r="D25" s="3" t="s">
        <v>1659</v>
      </c>
      <c r="E25" s="3" t="s">
        <v>1655</v>
      </c>
      <c r="F25" s="3" t="str">
        <f t="shared" si="0"/>
        <v>Michigan</v>
      </c>
      <c r="G25" s="3" t="str">
        <f t="shared" si="1"/>
        <v>Michigan</v>
      </c>
      <c r="H25" s="3" t="str">
        <f t="shared" si="2"/>
        <v/>
      </c>
      <c r="I25" s="3" t="s">
        <v>485</v>
      </c>
      <c r="J25" s="21" t="str">
        <f>VLOOKUP(I25,'AppURL Category'!$A:$B,2,FALSE)</f>
        <v>Automobile</v>
      </c>
      <c r="K25" s="9" t="s">
        <v>42</v>
      </c>
      <c r="L25" s="9" t="s">
        <v>23</v>
      </c>
      <c r="M25" s="9">
        <v>14136</v>
      </c>
      <c r="N25" s="9">
        <v>88</v>
      </c>
      <c r="O25" s="9">
        <v>4683</v>
      </c>
      <c r="P25" s="9">
        <v>13273</v>
      </c>
      <c r="Q25" s="9">
        <v>3</v>
      </c>
      <c r="R25" s="9">
        <v>1476.537</v>
      </c>
      <c r="S25" s="45">
        <v>492.18</v>
      </c>
      <c r="T25" s="23">
        <v>3.4099999999999998E-2</v>
      </c>
      <c r="U25" s="24">
        <v>16.78</v>
      </c>
      <c r="V25" s="24">
        <v>104.45</v>
      </c>
      <c r="W25" s="23">
        <v>0.62250000000000005</v>
      </c>
      <c r="X25" s="25">
        <v>0.3528</v>
      </c>
    </row>
    <row r="26" spans="1:24" ht="15.75" customHeight="1">
      <c r="A26" s="9" t="s">
        <v>1043</v>
      </c>
      <c r="B26" s="9" t="s">
        <v>29</v>
      </c>
      <c r="C26" s="3" t="s">
        <v>14</v>
      </c>
      <c r="D26" s="3" t="s">
        <v>1655</v>
      </c>
      <c r="E26" s="3" t="s">
        <v>1655</v>
      </c>
      <c r="F26" s="3" t="str">
        <f t="shared" si="0"/>
        <v>California</v>
      </c>
      <c r="G26" s="3" t="str">
        <f t="shared" si="1"/>
        <v/>
      </c>
      <c r="H26" s="3" t="str">
        <f t="shared" si="2"/>
        <v/>
      </c>
      <c r="I26" s="3" t="s">
        <v>489</v>
      </c>
      <c r="J26" s="21" t="str">
        <f>VLOOKUP(I26,'AppURL Category'!$A:$B,2,FALSE)</f>
        <v>Automobile</v>
      </c>
      <c r="K26" s="9" t="s">
        <v>22</v>
      </c>
      <c r="L26" s="9" t="s">
        <v>23</v>
      </c>
      <c r="M26" s="9">
        <v>14489</v>
      </c>
      <c r="N26" s="9">
        <v>37</v>
      </c>
      <c r="O26" s="9">
        <v>12453</v>
      </c>
      <c r="P26" s="9">
        <v>13873</v>
      </c>
      <c r="Q26" s="9">
        <v>10</v>
      </c>
      <c r="R26" s="9">
        <v>6195.8410000000003</v>
      </c>
      <c r="S26" s="45">
        <v>619.58000000000004</v>
      </c>
      <c r="T26" s="23">
        <v>0.27029999999999998</v>
      </c>
      <c r="U26" s="24">
        <v>167.46</v>
      </c>
      <c r="V26" s="24">
        <v>427.62</v>
      </c>
      <c r="W26" s="23">
        <v>0.25540000000000002</v>
      </c>
      <c r="X26" s="25">
        <v>0.89759999999999995</v>
      </c>
    </row>
    <row r="27" spans="1:24" ht="15.75" customHeight="1">
      <c r="A27" s="9" t="s">
        <v>1041</v>
      </c>
      <c r="B27" s="9" t="s">
        <v>29</v>
      </c>
      <c r="C27" s="3" t="s">
        <v>1662</v>
      </c>
      <c r="D27" s="3" t="s">
        <v>1663</v>
      </c>
      <c r="E27" s="3" t="s">
        <v>1655</v>
      </c>
      <c r="F27" s="3" t="str">
        <f t="shared" si="0"/>
        <v>Florida</v>
      </c>
      <c r="G27" s="3" t="str">
        <f t="shared" si="1"/>
        <v>Florida</v>
      </c>
      <c r="H27" s="3" t="str">
        <f t="shared" si="2"/>
        <v/>
      </c>
      <c r="I27" s="3" t="s">
        <v>489</v>
      </c>
      <c r="J27" s="21" t="str">
        <f>VLOOKUP(I27,'AppURL Category'!$A:$B,2,FALSE)</f>
        <v>Automobile</v>
      </c>
      <c r="K27" s="9" t="s">
        <v>16</v>
      </c>
      <c r="L27" s="9" t="s">
        <v>47</v>
      </c>
      <c r="M27" s="9">
        <v>20348</v>
      </c>
      <c r="N27" s="9">
        <v>101</v>
      </c>
      <c r="O27" s="9">
        <v>14945</v>
      </c>
      <c r="P27" s="9">
        <v>19548</v>
      </c>
      <c r="Q27" s="9">
        <v>6</v>
      </c>
      <c r="R27" s="9">
        <v>1596.5519999999999</v>
      </c>
      <c r="S27" s="45">
        <v>266.08999999999997</v>
      </c>
      <c r="T27" s="23">
        <v>5.9400000000000001E-2</v>
      </c>
      <c r="U27" s="24">
        <v>15.81</v>
      </c>
      <c r="V27" s="24">
        <v>78.459999999999994</v>
      </c>
      <c r="W27" s="23">
        <v>0.49640000000000001</v>
      </c>
      <c r="X27" s="25">
        <v>0.76449999999999996</v>
      </c>
    </row>
    <row r="28" spans="1:24" ht="15.75" customHeight="1">
      <c r="A28" s="9" t="s">
        <v>1043</v>
      </c>
      <c r="B28" s="9" t="s">
        <v>29</v>
      </c>
      <c r="C28" s="3" t="s">
        <v>14</v>
      </c>
      <c r="D28" s="3" t="s">
        <v>1655</v>
      </c>
      <c r="E28" s="3" t="s">
        <v>1655</v>
      </c>
      <c r="F28" s="3" t="str">
        <f t="shared" si="0"/>
        <v>California</v>
      </c>
      <c r="G28" s="3" t="str">
        <f t="shared" si="1"/>
        <v/>
      </c>
      <c r="H28" s="3" t="str">
        <f t="shared" si="2"/>
        <v/>
      </c>
      <c r="I28" s="3" t="s">
        <v>489</v>
      </c>
      <c r="J28" s="21" t="str">
        <f>VLOOKUP(I28,'AppURL Category'!$A:$B,2,FALSE)</f>
        <v>Automobile</v>
      </c>
      <c r="K28" s="9" t="s">
        <v>46</v>
      </c>
      <c r="L28" s="9" t="s">
        <v>23</v>
      </c>
      <c r="M28" s="9">
        <v>40447</v>
      </c>
      <c r="N28" s="9">
        <v>177</v>
      </c>
      <c r="O28" s="9">
        <v>16663</v>
      </c>
      <c r="P28" s="9">
        <v>29774</v>
      </c>
      <c r="Q28" s="9">
        <v>12</v>
      </c>
      <c r="R28" s="9">
        <v>5083.8860000000004</v>
      </c>
      <c r="S28" s="45">
        <v>423.66</v>
      </c>
      <c r="T28" s="23">
        <v>6.7799999999999999E-2</v>
      </c>
      <c r="U28" s="24">
        <v>28.72</v>
      </c>
      <c r="V28" s="24">
        <v>125.69</v>
      </c>
      <c r="W28" s="23">
        <v>0.43759999999999999</v>
      </c>
      <c r="X28" s="25">
        <v>0.55959999999999999</v>
      </c>
    </row>
    <row r="29" spans="1:24" ht="15.75" customHeight="1">
      <c r="A29" s="9" t="s">
        <v>1041</v>
      </c>
      <c r="B29" s="9" t="s">
        <v>19</v>
      </c>
      <c r="C29" s="3" t="s">
        <v>32</v>
      </c>
      <c r="D29" s="3" t="s">
        <v>1655</v>
      </c>
      <c r="E29" s="3" t="s">
        <v>1655</v>
      </c>
      <c r="F29" s="3" t="str">
        <f t="shared" si="0"/>
        <v>Illinois</v>
      </c>
      <c r="G29" s="3" t="str">
        <f t="shared" si="1"/>
        <v/>
      </c>
      <c r="H29" s="3" t="str">
        <f t="shared" si="2"/>
        <v/>
      </c>
      <c r="I29" s="3" t="s">
        <v>489</v>
      </c>
      <c r="J29" s="21" t="str">
        <f>VLOOKUP(I29,'AppURL Category'!$A:$B,2,FALSE)</f>
        <v>Automobile</v>
      </c>
      <c r="K29" s="9" t="s">
        <v>22</v>
      </c>
      <c r="L29" s="9" t="s">
        <v>23</v>
      </c>
      <c r="M29" s="9">
        <v>14451</v>
      </c>
      <c r="N29" s="9">
        <v>50</v>
      </c>
      <c r="O29" s="9">
        <v>5606</v>
      </c>
      <c r="P29" s="9">
        <v>13461</v>
      </c>
      <c r="Q29" s="9">
        <v>8</v>
      </c>
      <c r="R29" s="9">
        <v>6397.6030000000001</v>
      </c>
      <c r="S29" s="45">
        <v>799.7</v>
      </c>
      <c r="T29" s="23">
        <v>0.16</v>
      </c>
      <c r="U29" s="24">
        <v>127.95</v>
      </c>
      <c r="V29" s="24">
        <v>442.71</v>
      </c>
      <c r="W29" s="23">
        <v>0.34599999999999997</v>
      </c>
      <c r="X29" s="25">
        <v>0.41649999999999998</v>
      </c>
    </row>
    <row r="30" spans="1:24" ht="15.75" customHeight="1">
      <c r="A30" s="9" t="s">
        <v>1041</v>
      </c>
      <c r="B30" s="9" t="s">
        <v>29</v>
      </c>
      <c r="C30" s="3" t="s">
        <v>73</v>
      </c>
      <c r="D30" s="3" t="s">
        <v>1655</v>
      </c>
      <c r="E30" s="3" t="s">
        <v>1655</v>
      </c>
      <c r="F30" s="3" t="str">
        <f t="shared" si="0"/>
        <v>New York</v>
      </c>
      <c r="G30" s="3" t="str">
        <f t="shared" si="1"/>
        <v/>
      </c>
      <c r="H30" s="3" t="str">
        <f t="shared" si="2"/>
        <v/>
      </c>
      <c r="I30" s="3" t="s">
        <v>489</v>
      </c>
      <c r="J30" s="21" t="str">
        <f>VLOOKUP(I30,'AppURL Category'!$A:$B,2,FALSE)</f>
        <v>Automobile</v>
      </c>
      <c r="K30" s="9" t="s">
        <v>75</v>
      </c>
      <c r="L30" s="9" t="s">
        <v>17</v>
      </c>
      <c r="M30" s="9">
        <v>11668</v>
      </c>
      <c r="N30" s="9">
        <v>110</v>
      </c>
      <c r="O30" s="9">
        <v>7860</v>
      </c>
      <c r="P30" s="9">
        <v>11009</v>
      </c>
      <c r="Q30" s="9">
        <v>5</v>
      </c>
      <c r="R30" s="9">
        <v>2653.982</v>
      </c>
      <c r="S30" s="45">
        <v>530.79999999999995</v>
      </c>
      <c r="T30" s="23">
        <v>4.5499999999999999E-2</v>
      </c>
      <c r="U30" s="24">
        <v>24.13</v>
      </c>
      <c r="V30" s="24">
        <v>227.46</v>
      </c>
      <c r="W30" s="23">
        <v>0.94269999999999998</v>
      </c>
      <c r="X30" s="25">
        <v>0.71399999999999997</v>
      </c>
    </row>
    <row r="31" spans="1:24" ht="15.75" customHeight="1">
      <c r="A31" s="9" t="s">
        <v>1041</v>
      </c>
      <c r="B31" s="9" t="s">
        <v>19</v>
      </c>
      <c r="C31" s="3" t="s">
        <v>73</v>
      </c>
      <c r="D31" s="3" t="s">
        <v>1655</v>
      </c>
      <c r="E31" s="3" t="s">
        <v>1655</v>
      </c>
      <c r="F31" s="3" t="str">
        <f t="shared" si="0"/>
        <v>New York</v>
      </c>
      <c r="G31" s="3" t="str">
        <f t="shared" si="1"/>
        <v/>
      </c>
      <c r="H31" s="3" t="str">
        <f t="shared" si="2"/>
        <v/>
      </c>
      <c r="I31" s="3" t="s">
        <v>489</v>
      </c>
      <c r="J31" s="21" t="str">
        <f>VLOOKUP(I31,'AppURL Category'!$A:$B,2,FALSE)</f>
        <v>Automobile</v>
      </c>
      <c r="K31" s="9" t="s">
        <v>22</v>
      </c>
      <c r="L31" s="9" t="s">
        <v>47</v>
      </c>
      <c r="M31" s="9">
        <v>19379</v>
      </c>
      <c r="N31" s="9">
        <v>49</v>
      </c>
      <c r="O31" s="9">
        <v>12168</v>
      </c>
      <c r="P31" s="9">
        <v>16616</v>
      </c>
      <c r="Q31" s="9">
        <v>97</v>
      </c>
      <c r="R31" s="9">
        <v>7294.1</v>
      </c>
      <c r="S31" s="45">
        <v>75.2</v>
      </c>
      <c r="T31" s="23">
        <v>1.9796</v>
      </c>
      <c r="U31" s="24">
        <v>148.86000000000001</v>
      </c>
      <c r="V31" s="24">
        <v>376.39</v>
      </c>
      <c r="W31" s="23">
        <v>0.25290000000000001</v>
      </c>
      <c r="X31" s="25">
        <v>0.73229999999999995</v>
      </c>
    </row>
    <row r="32" spans="1:24" ht="14.4">
      <c r="A32" s="9" t="s">
        <v>1041</v>
      </c>
      <c r="B32" s="9" t="s">
        <v>38</v>
      </c>
      <c r="C32" s="3" t="s">
        <v>79</v>
      </c>
      <c r="D32" s="3" t="s">
        <v>1655</v>
      </c>
      <c r="E32" s="3" t="s">
        <v>1655</v>
      </c>
      <c r="F32" s="3" t="str">
        <f t="shared" si="0"/>
        <v>Florida</v>
      </c>
      <c r="G32" s="3" t="str">
        <f t="shared" si="1"/>
        <v/>
      </c>
      <c r="H32" s="3" t="str">
        <f t="shared" si="2"/>
        <v/>
      </c>
      <c r="I32" s="3" t="s">
        <v>489</v>
      </c>
      <c r="J32" s="21" t="str">
        <f>VLOOKUP(I32,'AppURL Category'!$A:$B,2,FALSE)</f>
        <v>Automobile</v>
      </c>
      <c r="K32" s="9" t="s">
        <v>16</v>
      </c>
      <c r="L32" s="9" t="s">
        <v>23</v>
      </c>
      <c r="M32" s="9">
        <v>8716</v>
      </c>
      <c r="N32" s="9">
        <v>40</v>
      </c>
      <c r="O32" s="9">
        <v>6490</v>
      </c>
      <c r="P32" s="9">
        <v>7862</v>
      </c>
      <c r="Q32" s="9">
        <v>2</v>
      </c>
      <c r="R32" s="9">
        <v>2100.8200000000002</v>
      </c>
      <c r="S32" s="45">
        <v>1050.4100000000001</v>
      </c>
      <c r="T32" s="23">
        <v>0.05</v>
      </c>
      <c r="U32" s="24">
        <v>52.52</v>
      </c>
      <c r="V32" s="24">
        <v>241.03</v>
      </c>
      <c r="W32" s="23">
        <v>0.45889999999999997</v>
      </c>
      <c r="X32" s="25">
        <v>0.82550000000000001</v>
      </c>
    </row>
    <row r="33" spans="1:24" ht="14.4">
      <c r="A33" s="9" t="s">
        <v>1041</v>
      </c>
      <c r="B33" s="9" t="s">
        <v>13</v>
      </c>
      <c r="C33" s="3" t="s">
        <v>1669</v>
      </c>
      <c r="D33" s="3" t="s">
        <v>1670</v>
      </c>
      <c r="E33" s="3" t="s">
        <v>1655</v>
      </c>
      <c r="F33" s="3" t="str">
        <f t="shared" si="0"/>
        <v>Illinois</v>
      </c>
      <c r="G33" s="3" t="str">
        <f t="shared" si="1"/>
        <v>Illinois</v>
      </c>
      <c r="H33" s="3" t="str">
        <f t="shared" si="2"/>
        <v/>
      </c>
      <c r="I33" s="3" t="s">
        <v>489</v>
      </c>
      <c r="J33" s="21" t="str">
        <f>VLOOKUP(I33,'AppURL Category'!$A:$B,2,FALSE)</f>
        <v>Automobile</v>
      </c>
      <c r="K33" s="9" t="s">
        <v>46</v>
      </c>
      <c r="L33" s="9" t="s">
        <v>23</v>
      </c>
      <c r="M33" s="9">
        <v>11062</v>
      </c>
      <c r="N33" s="9">
        <v>78</v>
      </c>
      <c r="O33" s="9">
        <v>6539</v>
      </c>
      <c r="P33" s="9">
        <v>9391</v>
      </c>
      <c r="Q33" s="9">
        <v>2</v>
      </c>
      <c r="R33" s="9">
        <v>1500.0989999999999</v>
      </c>
      <c r="S33" s="45">
        <v>750.05</v>
      </c>
      <c r="T33" s="23">
        <v>2.5600000000000001E-2</v>
      </c>
      <c r="U33" s="24">
        <v>19.23</v>
      </c>
      <c r="V33" s="24">
        <v>135.61000000000001</v>
      </c>
      <c r="W33" s="23">
        <v>0.70509999999999995</v>
      </c>
      <c r="X33" s="25">
        <v>0.69630000000000003</v>
      </c>
    </row>
    <row r="34" spans="1:24" ht="14.4">
      <c r="A34" s="9" t="s">
        <v>1060</v>
      </c>
      <c r="B34" s="9" t="s">
        <v>38</v>
      </c>
      <c r="C34" s="3" t="s">
        <v>14</v>
      </c>
      <c r="D34" s="3" t="s">
        <v>1655</v>
      </c>
      <c r="E34" s="3" t="s">
        <v>1655</v>
      </c>
      <c r="F34" s="3" t="str">
        <f t="shared" si="0"/>
        <v>California</v>
      </c>
      <c r="G34" s="3" t="str">
        <f t="shared" si="1"/>
        <v/>
      </c>
      <c r="H34" s="3" t="str">
        <f t="shared" si="2"/>
        <v/>
      </c>
      <c r="I34" s="3" t="s">
        <v>606</v>
      </c>
      <c r="J34" s="21" t="str">
        <f>VLOOKUP(I34,'AppURL Category'!$A:$B,2,FALSE)</f>
        <v>Automobile</v>
      </c>
      <c r="K34" s="9" t="s">
        <v>27</v>
      </c>
      <c r="L34" s="9" t="s">
        <v>23</v>
      </c>
      <c r="M34" s="9">
        <v>100800</v>
      </c>
      <c r="N34" s="9">
        <v>185</v>
      </c>
      <c r="O34" s="9">
        <v>14473</v>
      </c>
      <c r="P34" s="9">
        <v>85424</v>
      </c>
      <c r="Q34" s="9">
        <v>10</v>
      </c>
      <c r="R34" s="9">
        <v>7004.73</v>
      </c>
      <c r="S34" s="45">
        <v>700.47</v>
      </c>
      <c r="T34" s="23">
        <v>5.4100000000000002E-2</v>
      </c>
      <c r="U34" s="24">
        <v>37.86</v>
      </c>
      <c r="V34" s="24">
        <v>69.489999999999995</v>
      </c>
      <c r="W34" s="23">
        <v>0.1835</v>
      </c>
      <c r="X34" s="25">
        <v>0.1694</v>
      </c>
    </row>
    <row r="35" spans="1:24" ht="14.4">
      <c r="A35" s="9" t="s">
        <v>1041</v>
      </c>
      <c r="B35" s="9" t="s">
        <v>38</v>
      </c>
      <c r="C35" s="3" t="s">
        <v>14</v>
      </c>
      <c r="D35" s="3" t="s">
        <v>1655</v>
      </c>
      <c r="E35" s="3" t="s">
        <v>1655</v>
      </c>
      <c r="F35" s="3" t="str">
        <f t="shared" si="0"/>
        <v>California</v>
      </c>
      <c r="G35" s="3" t="str">
        <f t="shared" si="1"/>
        <v/>
      </c>
      <c r="H35" s="3" t="str">
        <f t="shared" si="2"/>
        <v/>
      </c>
      <c r="I35" s="3" t="s">
        <v>771</v>
      </c>
      <c r="J35" s="21" t="str">
        <f>VLOOKUP(I35,'AppURL Category'!$A:$B,2,FALSE)</f>
        <v>Automobile</v>
      </c>
      <c r="K35" s="9" t="s">
        <v>16</v>
      </c>
      <c r="L35" s="9" t="s">
        <v>23</v>
      </c>
      <c r="M35" s="9">
        <v>12864</v>
      </c>
      <c r="N35" s="9">
        <v>84</v>
      </c>
      <c r="O35" s="9">
        <v>5549</v>
      </c>
      <c r="P35" s="9">
        <v>11852</v>
      </c>
      <c r="Q35" s="9">
        <v>5</v>
      </c>
      <c r="R35" s="9">
        <v>1905.89</v>
      </c>
      <c r="S35" s="45">
        <v>381.18</v>
      </c>
      <c r="T35" s="23">
        <v>5.9499999999999997E-2</v>
      </c>
      <c r="U35" s="24">
        <v>22.69</v>
      </c>
      <c r="V35" s="24">
        <v>148.16</v>
      </c>
      <c r="W35" s="23">
        <v>0.65300000000000002</v>
      </c>
      <c r="X35" s="25">
        <v>0.46820000000000001</v>
      </c>
    </row>
    <row r="36" spans="1:24" ht="14.4">
      <c r="A36" s="9" t="s">
        <v>1043</v>
      </c>
      <c r="B36" s="9" t="s">
        <v>19</v>
      </c>
      <c r="C36" s="3" t="s">
        <v>1666</v>
      </c>
      <c r="D36" s="3" t="s">
        <v>1667</v>
      </c>
      <c r="E36" s="3" t="s">
        <v>1668</v>
      </c>
      <c r="F36" s="3" t="str">
        <f t="shared" si="0"/>
        <v>Florida</v>
      </c>
      <c r="G36" s="3" t="str">
        <f t="shared" si="1"/>
        <v>Florida</v>
      </c>
      <c r="H36" s="3" t="str">
        <f t="shared" si="2"/>
        <v/>
      </c>
      <c r="I36" s="3" t="s">
        <v>155</v>
      </c>
      <c r="J36" s="21" t="str">
        <f>VLOOKUP(I36,'AppURL Category'!$A:$B,2,FALSE)</f>
        <v>Business</v>
      </c>
      <c r="K36" s="9" t="s">
        <v>27</v>
      </c>
      <c r="L36" s="9" t="s">
        <v>23</v>
      </c>
      <c r="M36" s="9">
        <v>10992</v>
      </c>
      <c r="N36" s="9">
        <v>97</v>
      </c>
      <c r="O36" s="9">
        <v>6677</v>
      </c>
      <c r="P36" s="9">
        <v>10132</v>
      </c>
      <c r="Q36" s="9">
        <v>3</v>
      </c>
      <c r="R36" s="9">
        <v>1675.9870000000001</v>
      </c>
      <c r="S36" s="45">
        <v>558.66</v>
      </c>
      <c r="T36" s="23">
        <v>3.09E-2</v>
      </c>
      <c r="U36" s="24">
        <v>17.28</v>
      </c>
      <c r="V36" s="24">
        <v>152.47</v>
      </c>
      <c r="W36" s="23">
        <v>0.88249999999999995</v>
      </c>
      <c r="X36" s="25">
        <v>0.65900000000000003</v>
      </c>
    </row>
    <row r="37" spans="1:24" ht="14.4">
      <c r="A37" s="9" t="s">
        <v>1041</v>
      </c>
      <c r="B37" s="9" t="s">
        <v>13</v>
      </c>
      <c r="C37" s="3" t="s">
        <v>35</v>
      </c>
      <c r="D37" s="3" t="s">
        <v>1655</v>
      </c>
      <c r="E37" s="3" t="s">
        <v>1655</v>
      </c>
      <c r="F37" s="3" t="str">
        <f t="shared" si="0"/>
        <v>Tennessee</v>
      </c>
      <c r="G37" s="3" t="str">
        <f t="shared" si="1"/>
        <v/>
      </c>
      <c r="H37" s="3" t="str">
        <f t="shared" si="2"/>
        <v/>
      </c>
      <c r="I37" s="3" t="s">
        <v>155</v>
      </c>
      <c r="J37" s="21" t="str">
        <f>VLOOKUP(I37,'AppURL Category'!$A:$B,2,FALSE)</f>
        <v>Business</v>
      </c>
      <c r="K37" s="9" t="s">
        <v>16</v>
      </c>
      <c r="L37" s="9" t="s">
        <v>23</v>
      </c>
      <c r="M37" s="9">
        <v>14984</v>
      </c>
      <c r="N37" s="9">
        <v>63</v>
      </c>
      <c r="O37" s="9">
        <v>9614</v>
      </c>
      <c r="P37" s="9">
        <v>14086</v>
      </c>
      <c r="Q37" s="9">
        <v>3</v>
      </c>
      <c r="R37" s="9">
        <v>1505.01</v>
      </c>
      <c r="S37" s="45">
        <v>501.67</v>
      </c>
      <c r="T37" s="23">
        <v>4.7600000000000003E-2</v>
      </c>
      <c r="U37" s="24">
        <v>23.89</v>
      </c>
      <c r="V37" s="24">
        <v>100.44</v>
      </c>
      <c r="W37" s="23">
        <v>0.4204</v>
      </c>
      <c r="X37" s="25">
        <v>0.6825</v>
      </c>
    </row>
    <row r="38" spans="1:24" ht="14.4">
      <c r="A38" s="9" t="s">
        <v>1043</v>
      </c>
      <c r="B38" s="9" t="s">
        <v>38</v>
      </c>
      <c r="C38" s="3" t="s">
        <v>73</v>
      </c>
      <c r="D38" s="3" t="s">
        <v>1655</v>
      </c>
      <c r="E38" s="3" t="s">
        <v>1655</v>
      </c>
      <c r="F38" s="3" t="str">
        <f t="shared" si="0"/>
        <v>New York</v>
      </c>
      <c r="G38" s="3" t="str">
        <f t="shared" si="1"/>
        <v/>
      </c>
      <c r="H38" s="3" t="str">
        <f t="shared" si="2"/>
        <v/>
      </c>
      <c r="I38" s="3" t="s">
        <v>155</v>
      </c>
      <c r="J38" s="21" t="str">
        <f>VLOOKUP(I38,'AppURL Category'!$A:$B,2,FALSE)</f>
        <v>Business</v>
      </c>
      <c r="K38" s="9" t="s">
        <v>16</v>
      </c>
      <c r="L38" s="9" t="s">
        <v>23</v>
      </c>
      <c r="M38" s="9">
        <v>19093</v>
      </c>
      <c r="N38" s="9">
        <v>50</v>
      </c>
      <c r="O38" s="9">
        <v>9626</v>
      </c>
      <c r="P38" s="9">
        <v>17815</v>
      </c>
      <c r="Q38" s="9">
        <v>10</v>
      </c>
      <c r="R38" s="9">
        <v>6612.1459999999997</v>
      </c>
      <c r="S38" s="45">
        <v>661.21</v>
      </c>
      <c r="T38" s="23">
        <v>0.2</v>
      </c>
      <c r="U38" s="24">
        <v>132.24</v>
      </c>
      <c r="V38" s="24">
        <v>346.31</v>
      </c>
      <c r="W38" s="23">
        <v>0.26190000000000002</v>
      </c>
      <c r="X38" s="25">
        <v>0.5403</v>
      </c>
    </row>
    <row r="39" spans="1:24" ht="14.4">
      <c r="A39" s="9" t="s">
        <v>1041</v>
      </c>
      <c r="B39" s="9" t="s">
        <v>38</v>
      </c>
      <c r="C39" s="3" t="s">
        <v>1671</v>
      </c>
      <c r="D39" s="3" t="s">
        <v>1672</v>
      </c>
      <c r="E39" s="3" t="s">
        <v>1655</v>
      </c>
      <c r="F39" s="3" t="str">
        <f t="shared" si="0"/>
        <v>Florida</v>
      </c>
      <c r="G39" s="3" t="str">
        <f t="shared" si="1"/>
        <v>Florida</v>
      </c>
      <c r="H39" s="3" t="str">
        <f t="shared" si="2"/>
        <v/>
      </c>
      <c r="I39" s="3" t="s">
        <v>155</v>
      </c>
      <c r="J39" s="21" t="str">
        <f>VLOOKUP(I39,'AppURL Category'!$A:$B,2,FALSE)</f>
        <v>Business</v>
      </c>
      <c r="K39" s="9" t="s">
        <v>27</v>
      </c>
      <c r="L39" s="9" t="s">
        <v>23</v>
      </c>
      <c r="M39" s="9">
        <v>43057</v>
      </c>
      <c r="N39" s="9">
        <v>122</v>
      </c>
      <c r="O39" s="9">
        <v>23767</v>
      </c>
      <c r="P39" s="9">
        <v>41484</v>
      </c>
      <c r="Q39" s="9">
        <v>7</v>
      </c>
      <c r="R39" s="9">
        <v>5884.9309999999996</v>
      </c>
      <c r="S39" s="45">
        <v>840.7</v>
      </c>
      <c r="T39" s="23">
        <v>5.74E-2</v>
      </c>
      <c r="U39" s="24">
        <v>48.24</v>
      </c>
      <c r="V39" s="24">
        <v>136.68</v>
      </c>
      <c r="W39" s="23">
        <v>0.2833</v>
      </c>
      <c r="X39" s="25">
        <v>0.57289999999999996</v>
      </c>
    </row>
    <row r="40" spans="1:24" ht="14.4">
      <c r="A40" s="9" t="s">
        <v>1060</v>
      </c>
      <c r="B40" s="9" t="s">
        <v>19</v>
      </c>
      <c r="C40" s="3" t="s">
        <v>1664</v>
      </c>
      <c r="D40" s="3" t="s">
        <v>1665</v>
      </c>
      <c r="E40" s="3" t="s">
        <v>1655</v>
      </c>
      <c r="F40" s="3" t="str">
        <f t="shared" si="0"/>
        <v>Florida</v>
      </c>
      <c r="G40" s="3" t="str">
        <f t="shared" si="1"/>
        <v>Florida</v>
      </c>
      <c r="H40" s="3" t="str">
        <f t="shared" si="2"/>
        <v/>
      </c>
      <c r="I40" s="3" t="s">
        <v>155</v>
      </c>
      <c r="J40" s="21" t="str">
        <f>VLOOKUP(I40,'AppURL Category'!$A:$B,2,FALSE)</f>
        <v>Business</v>
      </c>
      <c r="K40" s="9" t="s">
        <v>16</v>
      </c>
      <c r="L40" s="9" t="s">
        <v>23</v>
      </c>
      <c r="M40" s="9">
        <v>53561</v>
      </c>
      <c r="N40" s="9">
        <v>147</v>
      </c>
      <c r="O40" s="9">
        <v>37063</v>
      </c>
      <c r="P40" s="9">
        <v>51480</v>
      </c>
      <c r="Q40" s="9">
        <v>14</v>
      </c>
      <c r="R40" s="9">
        <v>2039.355</v>
      </c>
      <c r="S40" s="45">
        <v>145.66999999999999</v>
      </c>
      <c r="T40" s="23">
        <v>9.5200000000000007E-2</v>
      </c>
      <c r="U40" s="24">
        <v>13.87</v>
      </c>
      <c r="V40" s="24">
        <v>38.08</v>
      </c>
      <c r="W40" s="23">
        <v>0.27450000000000002</v>
      </c>
      <c r="X40" s="25">
        <v>0.71989999999999998</v>
      </c>
    </row>
    <row r="41" spans="1:24" ht="14.4">
      <c r="A41" s="9" t="s">
        <v>1041</v>
      </c>
      <c r="B41" s="9" t="s">
        <v>29</v>
      </c>
      <c r="C41" s="3" t="s">
        <v>14</v>
      </c>
      <c r="D41" s="3" t="s">
        <v>1655</v>
      </c>
      <c r="E41" s="3" t="s">
        <v>1655</v>
      </c>
      <c r="F41" s="3" t="str">
        <f t="shared" si="0"/>
        <v>California</v>
      </c>
      <c r="G41" s="3" t="str">
        <f t="shared" si="1"/>
        <v/>
      </c>
      <c r="H41" s="3" t="str">
        <f t="shared" si="2"/>
        <v/>
      </c>
      <c r="I41" s="3" t="s">
        <v>155</v>
      </c>
      <c r="J41" s="21" t="str">
        <f>VLOOKUP(I41,'AppURL Category'!$A:$B,2,FALSE)</f>
        <v>Business</v>
      </c>
      <c r="K41" s="9" t="s">
        <v>22</v>
      </c>
      <c r="L41" s="9" t="s">
        <v>23</v>
      </c>
      <c r="M41" s="9">
        <v>67752</v>
      </c>
      <c r="N41" s="9">
        <v>174</v>
      </c>
      <c r="O41" s="9">
        <v>47126</v>
      </c>
      <c r="P41" s="9">
        <v>65080</v>
      </c>
      <c r="Q41" s="9">
        <v>3</v>
      </c>
      <c r="R41" s="9">
        <v>1557.0160000000001</v>
      </c>
      <c r="S41" s="45">
        <v>519.01</v>
      </c>
      <c r="T41" s="23">
        <v>1.72E-2</v>
      </c>
      <c r="U41" s="24">
        <v>8.9499999999999993</v>
      </c>
      <c r="V41" s="24">
        <v>22.98</v>
      </c>
      <c r="W41" s="23">
        <v>0.25679999999999997</v>
      </c>
      <c r="X41" s="25">
        <v>0.72409999999999997</v>
      </c>
    </row>
    <row r="42" spans="1:24" ht="14.4">
      <c r="A42" s="9" t="s">
        <v>1041</v>
      </c>
      <c r="B42" s="9" t="s">
        <v>13</v>
      </c>
      <c r="C42" s="3" t="s">
        <v>73</v>
      </c>
      <c r="D42" s="3" t="s">
        <v>1655</v>
      </c>
      <c r="E42" s="3" t="s">
        <v>1655</v>
      </c>
      <c r="F42" s="3" t="str">
        <f t="shared" si="0"/>
        <v>New York</v>
      </c>
      <c r="G42" s="3" t="str">
        <f t="shared" si="1"/>
        <v/>
      </c>
      <c r="H42" s="3" t="str">
        <f t="shared" si="2"/>
        <v/>
      </c>
      <c r="I42" s="3" t="s">
        <v>155</v>
      </c>
      <c r="J42" s="21" t="str">
        <f>VLOOKUP(I42,'AppURL Category'!$A:$B,2,FALSE)</f>
        <v>Business</v>
      </c>
      <c r="K42" s="9" t="s">
        <v>46</v>
      </c>
      <c r="L42" s="9" t="s">
        <v>23</v>
      </c>
      <c r="M42" s="9">
        <v>75161</v>
      </c>
      <c r="N42" s="9">
        <v>280</v>
      </c>
      <c r="O42" s="9">
        <v>40385</v>
      </c>
      <c r="P42" s="9">
        <v>70325</v>
      </c>
      <c r="Q42" s="9">
        <v>3</v>
      </c>
      <c r="R42" s="9">
        <v>1506.461</v>
      </c>
      <c r="S42" s="45">
        <v>502.15</v>
      </c>
      <c r="T42" s="23">
        <v>1.0699999999999999E-2</v>
      </c>
      <c r="U42" s="24">
        <v>5.38</v>
      </c>
      <c r="V42" s="24">
        <v>20.04</v>
      </c>
      <c r="W42" s="23">
        <v>0.3725</v>
      </c>
      <c r="X42" s="25">
        <v>0.57430000000000003</v>
      </c>
    </row>
    <row r="43" spans="1:24" ht="14.4">
      <c r="A43" s="9" t="s">
        <v>1041</v>
      </c>
      <c r="B43" s="9" t="s">
        <v>13</v>
      </c>
      <c r="C43" s="3" t="s">
        <v>73</v>
      </c>
      <c r="D43" s="3" t="s">
        <v>1655</v>
      </c>
      <c r="E43" s="3" t="s">
        <v>1655</v>
      </c>
      <c r="F43" s="3" t="str">
        <f t="shared" si="0"/>
        <v>New York</v>
      </c>
      <c r="G43" s="3" t="str">
        <f t="shared" si="1"/>
        <v/>
      </c>
      <c r="H43" s="3" t="str">
        <f t="shared" si="2"/>
        <v/>
      </c>
      <c r="I43" s="3" t="s">
        <v>253</v>
      </c>
      <c r="J43" s="21" t="str">
        <f>VLOOKUP(I43,'AppURL Category'!$A:$B,2,FALSE)</f>
        <v>Business</v>
      </c>
      <c r="K43" s="9" t="s">
        <v>27</v>
      </c>
      <c r="L43" s="9" t="s">
        <v>17</v>
      </c>
      <c r="M43" s="9">
        <v>12770</v>
      </c>
      <c r="N43" s="9">
        <v>84</v>
      </c>
      <c r="O43" s="9">
        <v>6224</v>
      </c>
      <c r="P43" s="9">
        <v>11110</v>
      </c>
      <c r="Q43" s="9">
        <v>21</v>
      </c>
      <c r="R43" s="9">
        <v>2087.5100000000002</v>
      </c>
      <c r="S43" s="45">
        <v>99.41</v>
      </c>
      <c r="T43" s="23">
        <v>0.25</v>
      </c>
      <c r="U43" s="24">
        <v>24.85</v>
      </c>
      <c r="V43" s="24">
        <v>163.47</v>
      </c>
      <c r="W43" s="23">
        <v>0.65780000000000005</v>
      </c>
      <c r="X43" s="25">
        <v>0.56020000000000003</v>
      </c>
    </row>
    <row r="44" spans="1:24" ht="14.4">
      <c r="A44" s="9" t="s">
        <v>1041</v>
      </c>
      <c r="B44" s="9" t="s">
        <v>38</v>
      </c>
      <c r="C44" s="3" t="s">
        <v>32</v>
      </c>
      <c r="D44" s="3" t="s">
        <v>1655</v>
      </c>
      <c r="E44" s="3" t="s">
        <v>1655</v>
      </c>
      <c r="F44" s="3" t="str">
        <f t="shared" si="0"/>
        <v>Illinois</v>
      </c>
      <c r="G44" s="3" t="str">
        <f t="shared" si="1"/>
        <v/>
      </c>
      <c r="H44" s="3" t="str">
        <f t="shared" si="2"/>
        <v/>
      </c>
      <c r="I44" s="3" t="s">
        <v>386</v>
      </c>
      <c r="J44" s="21" t="str">
        <f>VLOOKUP(I44,'AppURL Category'!$A:$B,2,FALSE)</f>
        <v>Business</v>
      </c>
      <c r="K44" s="9" t="s">
        <v>52</v>
      </c>
      <c r="L44" s="9" t="s">
        <v>23</v>
      </c>
      <c r="M44" s="9">
        <v>117713</v>
      </c>
      <c r="N44" s="9">
        <v>374</v>
      </c>
      <c r="O44" s="9">
        <v>16357</v>
      </c>
      <c r="P44" s="9">
        <v>100222</v>
      </c>
      <c r="Q44" s="9">
        <v>5</v>
      </c>
      <c r="R44" s="9">
        <v>2505.404</v>
      </c>
      <c r="S44" s="45">
        <v>501.08</v>
      </c>
      <c r="T44" s="23">
        <v>1.34E-2</v>
      </c>
      <c r="U44" s="24">
        <v>6.7</v>
      </c>
      <c r="V44" s="24">
        <v>21.28</v>
      </c>
      <c r="W44" s="23">
        <v>0.31769999999999998</v>
      </c>
      <c r="X44" s="25">
        <v>0.16320000000000001</v>
      </c>
    </row>
    <row r="45" spans="1:24" ht="14.4">
      <c r="A45" s="9" t="s">
        <v>1041</v>
      </c>
      <c r="B45" s="9" t="s">
        <v>13</v>
      </c>
      <c r="C45" s="3" t="s">
        <v>32</v>
      </c>
      <c r="D45" s="3" t="s">
        <v>1655</v>
      </c>
      <c r="E45" s="3" t="s">
        <v>1655</v>
      </c>
      <c r="F45" s="3" t="str">
        <f t="shared" si="0"/>
        <v>Illinois</v>
      </c>
      <c r="G45" s="3" t="str">
        <f t="shared" si="1"/>
        <v/>
      </c>
      <c r="H45" s="3" t="str">
        <f t="shared" si="2"/>
        <v/>
      </c>
      <c r="I45" s="3" t="s">
        <v>386</v>
      </c>
      <c r="J45" s="21" t="str">
        <f>VLOOKUP(I45,'AppURL Category'!$A:$B,2,FALSE)</f>
        <v>Business</v>
      </c>
      <c r="K45" s="9" t="s">
        <v>22</v>
      </c>
      <c r="L45" s="9" t="s">
        <v>17</v>
      </c>
      <c r="M45" s="9">
        <v>26558</v>
      </c>
      <c r="N45" s="9">
        <v>111</v>
      </c>
      <c r="O45" s="9">
        <v>15761</v>
      </c>
      <c r="P45" s="9">
        <v>23532</v>
      </c>
      <c r="Q45" s="9">
        <v>14</v>
      </c>
      <c r="R45" s="9">
        <v>6751.5590000000002</v>
      </c>
      <c r="S45" s="45">
        <v>482.25</v>
      </c>
      <c r="T45" s="23">
        <v>0.12609999999999999</v>
      </c>
      <c r="U45" s="24">
        <v>60.82</v>
      </c>
      <c r="V45" s="24">
        <v>254.22</v>
      </c>
      <c r="W45" s="23">
        <v>0.41799999999999998</v>
      </c>
      <c r="X45" s="25">
        <v>0.66979999999999995</v>
      </c>
    </row>
    <row r="46" spans="1:24" ht="14.4">
      <c r="A46" s="9" t="s">
        <v>1041</v>
      </c>
      <c r="B46" s="9" t="s">
        <v>19</v>
      </c>
      <c r="C46" s="3" t="s">
        <v>1671</v>
      </c>
      <c r="D46" s="3" t="s">
        <v>1672</v>
      </c>
      <c r="E46" s="3" t="s">
        <v>1655</v>
      </c>
      <c r="F46" s="3" t="str">
        <f t="shared" si="0"/>
        <v>Florida</v>
      </c>
      <c r="G46" s="3" t="str">
        <f t="shared" si="1"/>
        <v>Florida</v>
      </c>
      <c r="H46" s="3" t="str">
        <f t="shared" si="2"/>
        <v/>
      </c>
      <c r="I46" s="3" t="s">
        <v>386</v>
      </c>
      <c r="J46" s="21" t="str">
        <f>VLOOKUP(I46,'AppURL Category'!$A:$B,2,FALSE)</f>
        <v>Business</v>
      </c>
      <c r="K46" s="9" t="s">
        <v>16</v>
      </c>
      <c r="L46" s="9" t="s">
        <v>23</v>
      </c>
      <c r="M46" s="9">
        <v>53464</v>
      </c>
      <c r="N46" s="9">
        <v>212</v>
      </c>
      <c r="O46" s="9">
        <v>22151</v>
      </c>
      <c r="P46" s="9">
        <v>49058</v>
      </c>
      <c r="Q46" s="9">
        <v>9</v>
      </c>
      <c r="R46" s="9">
        <v>5741.098</v>
      </c>
      <c r="S46" s="45">
        <v>637.9</v>
      </c>
      <c r="T46" s="23">
        <v>4.2500000000000003E-2</v>
      </c>
      <c r="U46" s="24">
        <v>27.08</v>
      </c>
      <c r="V46" s="24">
        <v>107.38</v>
      </c>
      <c r="W46" s="23">
        <v>0.39650000000000002</v>
      </c>
      <c r="X46" s="25">
        <v>0.45150000000000001</v>
      </c>
    </row>
    <row r="47" spans="1:24" ht="14.4">
      <c r="A47" s="9" t="s">
        <v>1060</v>
      </c>
      <c r="B47" s="9" t="s">
        <v>38</v>
      </c>
      <c r="C47" s="3" t="s">
        <v>25</v>
      </c>
      <c r="D47" s="3" t="s">
        <v>1655</v>
      </c>
      <c r="E47" s="3" t="s">
        <v>1655</v>
      </c>
      <c r="F47" s="3" t="str">
        <f t="shared" si="0"/>
        <v>California</v>
      </c>
      <c r="G47" s="3" t="str">
        <f t="shared" si="1"/>
        <v/>
      </c>
      <c r="H47" s="3" t="str">
        <f t="shared" si="2"/>
        <v/>
      </c>
      <c r="I47" s="3" t="s">
        <v>386</v>
      </c>
      <c r="J47" s="21" t="str">
        <f>VLOOKUP(I47,'AppURL Category'!$A:$B,2,FALSE)</f>
        <v>Business</v>
      </c>
      <c r="K47" s="9" t="s">
        <v>27</v>
      </c>
      <c r="L47" s="9" t="s">
        <v>23</v>
      </c>
      <c r="M47" s="9">
        <v>13686</v>
      </c>
      <c r="N47" s="9">
        <v>66</v>
      </c>
      <c r="O47" s="9">
        <v>7928</v>
      </c>
      <c r="P47" s="9">
        <v>11931</v>
      </c>
      <c r="Q47" s="9">
        <v>11</v>
      </c>
      <c r="R47" s="9">
        <v>4660.5600000000004</v>
      </c>
      <c r="S47" s="45">
        <v>423.69</v>
      </c>
      <c r="T47" s="23">
        <v>0.16669999999999999</v>
      </c>
      <c r="U47" s="24">
        <v>70.61</v>
      </c>
      <c r="V47" s="24">
        <v>340.53</v>
      </c>
      <c r="W47" s="23">
        <v>0.48220000000000002</v>
      </c>
      <c r="X47" s="25">
        <v>0.66449999999999998</v>
      </c>
    </row>
    <row r="48" spans="1:24" ht="14.4">
      <c r="A48" s="9" t="s">
        <v>1043</v>
      </c>
      <c r="B48" s="9" t="s">
        <v>19</v>
      </c>
      <c r="C48" s="3" t="s">
        <v>1656</v>
      </c>
      <c r="D48" s="3" t="s">
        <v>1657</v>
      </c>
      <c r="E48" s="3" t="s">
        <v>1655</v>
      </c>
      <c r="F48" s="3" t="str">
        <f t="shared" si="0"/>
        <v>Florida</v>
      </c>
      <c r="G48" s="3" t="str">
        <f t="shared" si="1"/>
        <v>Florida</v>
      </c>
      <c r="H48" s="3" t="str">
        <f t="shared" si="2"/>
        <v/>
      </c>
      <c r="I48" s="3" t="s">
        <v>386</v>
      </c>
      <c r="J48" s="21" t="str">
        <f>VLOOKUP(I48,'AppURL Category'!$A:$B,2,FALSE)</f>
        <v>Business</v>
      </c>
      <c r="K48" s="9" t="s">
        <v>16</v>
      </c>
      <c r="L48" s="9" t="s">
        <v>23</v>
      </c>
      <c r="M48" s="9">
        <v>17752</v>
      </c>
      <c r="N48" s="9">
        <v>98</v>
      </c>
      <c r="O48" s="9">
        <v>5855</v>
      </c>
      <c r="P48" s="9">
        <v>15753</v>
      </c>
      <c r="Q48" s="9">
        <v>5</v>
      </c>
      <c r="R48" s="9">
        <v>2200.297</v>
      </c>
      <c r="S48" s="45">
        <v>440.06</v>
      </c>
      <c r="T48" s="23">
        <v>5.0999999999999997E-2</v>
      </c>
      <c r="U48" s="24">
        <v>22.45</v>
      </c>
      <c r="V48" s="24">
        <v>123.95</v>
      </c>
      <c r="W48" s="23">
        <v>0.55210000000000004</v>
      </c>
      <c r="X48" s="25">
        <v>0.37169999999999997</v>
      </c>
    </row>
    <row r="49" spans="1:24" ht="14.4">
      <c r="A49" s="9" t="s">
        <v>1041</v>
      </c>
      <c r="B49" s="9" t="s">
        <v>38</v>
      </c>
      <c r="C49" s="3" t="s">
        <v>73</v>
      </c>
      <c r="D49" s="3" t="s">
        <v>1655</v>
      </c>
      <c r="E49" s="3" t="s">
        <v>1655</v>
      </c>
      <c r="F49" s="3" t="str">
        <f t="shared" si="0"/>
        <v>New York</v>
      </c>
      <c r="G49" s="3" t="str">
        <f t="shared" si="1"/>
        <v/>
      </c>
      <c r="H49" s="3" t="str">
        <f t="shared" si="2"/>
        <v/>
      </c>
      <c r="I49" s="3" t="s">
        <v>386</v>
      </c>
      <c r="J49" s="21" t="str">
        <f>VLOOKUP(I49,'AppURL Category'!$A:$B,2,FALSE)</f>
        <v>Business</v>
      </c>
      <c r="K49" s="9" t="s">
        <v>16</v>
      </c>
      <c r="L49" s="9" t="s">
        <v>47</v>
      </c>
      <c r="M49" s="9">
        <v>32845</v>
      </c>
      <c r="N49" s="9">
        <v>164</v>
      </c>
      <c r="O49" s="9">
        <v>16163</v>
      </c>
      <c r="P49" s="9">
        <v>30368</v>
      </c>
      <c r="Q49" s="9">
        <v>5</v>
      </c>
      <c r="R49" s="9">
        <v>1910.4369999999999</v>
      </c>
      <c r="S49" s="45">
        <v>382.09</v>
      </c>
      <c r="T49" s="23">
        <v>3.0499999999999999E-2</v>
      </c>
      <c r="U49" s="24">
        <v>11.65</v>
      </c>
      <c r="V49" s="24">
        <v>58.17</v>
      </c>
      <c r="W49" s="23">
        <v>0.49930000000000002</v>
      </c>
      <c r="X49" s="25">
        <v>0.53220000000000001</v>
      </c>
    </row>
    <row r="50" spans="1:24" ht="14.4">
      <c r="A50" s="9" t="s">
        <v>1043</v>
      </c>
      <c r="B50" s="9" t="s">
        <v>19</v>
      </c>
      <c r="C50" s="3" t="s">
        <v>32</v>
      </c>
      <c r="D50" s="3" t="s">
        <v>1655</v>
      </c>
      <c r="E50" s="3" t="s">
        <v>1655</v>
      </c>
      <c r="F50" s="3" t="str">
        <f t="shared" si="0"/>
        <v>Illinois</v>
      </c>
      <c r="G50" s="3" t="str">
        <f t="shared" si="1"/>
        <v/>
      </c>
      <c r="H50" s="3" t="str">
        <f t="shared" si="2"/>
        <v/>
      </c>
      <c r="I50" s="3" t="s">
        <v>386</v>
      </c>
      <c r="J50" s="21" t="str">
        <f>VLOOKUP(I50,'AppURL Category'!$A:$B,2,FALSE)</f>
        <v>Business</v>
      </c>
      <c r="K50" s="9" t="s">
        <v>16</v>
      </c>
      <c r="L50" s="9" t="s">
        <v>23</v>
      </c>
      <c r="M50" s="9">
        <v>15322</v>
      </c>
      <c r="N50" s="9">
        <v>55</v>
      </c>
      <c r="O50" s="9">
        <v>6416</v>
      </c>
      <c r="P50" s="9">
        <v>14049</v>
      </c>
      <c r="Q50" s="9">
        <v>5</v>
      </c>
      <c r="R50" s="9">
        <v>1850.4639999999999</v>
      </c>
      <c r="S50" s="45">
        <v>370.09</v>
      </c>
      <c r="T50" s="23">
        <v>9.0899999999999995E-2</v>
      </c>
      <c r="U50" s="24">
        <v>33.64</v>
      </c>
      <c r="V50" s="24">
        <v>120.77</v>
      </c>
      <c r="W50" s="23">
        <v>0.35899999999999999</v>
      </c>
      <c r="X50" s="25">
        <v>0.45669999999999999</v>
      </c>
    </row>
    <row r="51" spans="1:24" ht="14.4">
      <c r="A51" s="9" t="s">
        <v>1041</v>
      </c>
      <c r="B51" s="9" t="s">
        <v>13</v>
      </c>
      <c r="C51" s="3" t="s">
        <v>73</v>
      </c>
      <c r="D51" s="3" t="s">
        <v>1655</v>
      </c>
      <c r="E51" s="3" t="s">
        <v>1655</v>
      </c>
      <c r="F51" s="3" t="str">
        <f t="shared" si="0"/>
        <v>New York</v>
      </c>
      <c r="G51" s="3" t="str">
        <f t="shared" si="1"/>
        <v/>
      </c>
      <c r="H51" s="3" t="str">
        <f t="shared" si="2"/>
        <v/>
      </c>
      <c r="I51" s="3" t="s">
        <v>386</v>
      </c>
      <c r="J51" s="21" t="str">
        <f>VLOOKUP(I51,'AppURL Category'!$A:$B,2,FALSE)</f>
        <v>Business</v>
      </c>
      <c r="K51" s="9" t="s">
        <v>27</v>
      </c>
      <c r="L51" s="9" t="s">
        <v>23</v>
      </c>
      <c r="M51" s="9">
        <v>18458</v>
      </c>
      <c r="N51" s="9">
        <v>111</v>
      </c>
      <c r="O51" s="9">
        <v>3623</v>
      </c>
      <c r="P51" s="9">
        <v>16934</v>
      </c>
      <c r="Q51" s="9">
        <v>6</v>
      </c>
      <c r="R51" s="9">
        <v>2866.4969999999998</v>
      </c>
      <c r="S51" s="45">
        <v>477.75</v>
      </c>
      <c r="T51" s="23">
        <v>5.4100000000000002E-2</v>
      </c>
      <c r="U51" s="24">
        <v>25.82</v>
      </c>
      <c r="V51" s="24">
        <v>155.30000000000001</v>
      </c>
      <c r="W51" s="23">
        <v>0.60140000000000005</v>
      </c>
      <c r="X51" s="25">
        <v>0.21390000000000001</v>
      </c>
    </row>
    <row r="52" spans="1:24" ht="14.4">
      <c r="A52" s="9" t="s">
        <v>1043</v>
      </c>
      <c r="B52" s="9" t="s">
        <v>38</v>
      </c>
      <c r="C52" s="3" t="s">
        <v>32</v>
      </c>
      <c r="D52" s="3" t="s">
        <v>1655</v>
      </c>
      <c r="E52" s="3" t="s">
        <v>1655</v>
      </c>
      <c r="F52" s="3" t="str">
        <f t="shared" si="0"/>
        <v>Illinois</v>
      </c>
      <c r="G52" s="3" t="str">
        <f t="shared" si="1"/>
        <v/>
      </c>
      <c r="H52" s="3" t="str">
        <f t="shared" si="2"/>
        <v/>
      </c>
      <c r="I52" s="3" t="s">
        <v>386</v>
      </c>
      <c r="J52" s="21" t="str">
        <f>VLOOKUP(I52,'AppURL Category'!$A:$B,2,FALSE)</f>
        <v>Business</v>
      </c>
      <c r="K52" s="9" t="s">
        <v>16</v>
      </c>
      <c r="L52" s="9" t="s">
        <v>23</v>
      </c>
      <c r="M52" s="9">
        <v>108559</v>
      </c>
      <c r="N52" s="9">
        <v>212</v>
      </c>
      <c r="O52" s="9">
        <v>79254</v>
      </c>
      <c r="P52" s="9">
        <v>100563</v>
      </c>
      <c r="Q52" s="9">
        <v>7</v>
      </c>
      <c r="R52" s="9">
        <v>6850.576</v>
      </c>
      <c r="S52" s="45">
        <v>978.65</v>
      </c>
      <c r="T52" s="23">
        <v>3.3000000000000002E-2</v>
      </c>
      <c r="U52" s="24">
        <v>32.31</v>
      </c>
      <c r="V52" s="24">
        <v>63.1</v>
      </c>
      <c r="W52" s="23">
        <v>0.1953</v>
      </c>
      <c r="X52" s="25">
        <v>0.78810000000000002</v>
      </c>
    </row>
    <row r="53" spans="1:24" ht="14.4">
      <c r="A53" s="9" t="s">
        <v>1043</v>
      </c>
      <c r="B53" s="9" t="s">
        <v>38</v>
      </c>
      <c r="C53" s="3" t="s">
        <v>32</v>
      </c>
      <c r="D53" s="3" t="s">
        <v>1655</v>
      </c>
      <c r="E53" s="3" t="s">
        <v>1655</v>
      </c>
      <c r="F53" s="3" t="str">
        <f t="shared" si="0"/>
        <v>Illinois</v>
      </c>
      <c r="G53" s="3" t="str">
        <f t="shared" si="1"/>
        <v/>
      </c>
      <c r="H53" s="3" t="str">
        <f t="shared" si="2"/>
        <v/>
      </c>
      <c r="I53" s="3" t="s">
        <v>386</v>
      </c>
      <c r="J53" s="21" t="str">
        <f>VLOOKUP(I53,'AppURL Category'!$A:$B,2,FALSE)</f>
        <v>Business</v>
      </c>
      <c r="K53" s="9" t="s">
        <v>123</v>
      </c>
      <c r="L53" s="9" t="s">
        <v>23</v>
      </c>
      <c r="M53" s="9">
        <v>106151</v>
      </c>
      <c r="N53" s="9">
        <v>299</v>
      </c>
      <c r="O53" s="9">
        <v>75304</v>
      </c>
      <c r="P53" s="9">
        <v>99311</v>
      </c>
      <c r="Q53" s="9">
        <v>9</v>
      </c>
      <c r="R53" s="9">
        <v>6616.8810000000003</v>
      </c>
      <c r="S53" s="45">
        <v>735.21</v>
      </c>
      <c r="T53" s="23">
        <v>3.0099999999999998E-2</v>
      </c>
      <c r="U53" s="24">
        <v>22.13</v>
      </c>
      <c r="V53" s="24">
        <v>62.33</v>
      </c>
      <c r="W53" s="23">
        <v>0.28170000000000001</v>
      </c>
      <c r="X53" s="25">
        <v>0.75829999999999997</v>
      </c>
    </row>
    <row r="54" spans="1:24" ht="14.4">
      <c r="A54" s="9" t="s">
        <v>1043</v>
      </c>
      <c r="B54" s="9" t="s">
        <v>38</v>
      </c>
      <c r="C54" s="3" t="s">
        <v>79</v>
      </c>
      <c r="D54" s="3" t="s">
        <v>1655</v>
      </c>
      <c r="E54" s="3" t="s">
        <v>1655</v>
      </c>
      <c r="F54" s="3" t="str">
        <f t="shared" si="0"/>
        <v>Florida</v>
      </c>
      <c r="G54" s="3" t="str">
        <f t="shared" si="1"/>
        <v/>
      </c>
      <c r="H54" s="3" t="str">
        <f t="shared" si="2"/>
        <v/>
      </c>
      <c r="I54" s="3" t="s">
        <v>386</v>
      </c>
      <c r="J54" s="21" t="str">
        <f>VLOOKUP(I54,'AppURL Category'!$A:$B,2,FALSE)</f>
        <v>Business</v>
      </c>
      <c r="K54" s="9" t="s">
        <v>42</v>
      </c>
      <c r="L54" s="9" t="s">
        <v>23</v>
      </c>
      <c r="M54" s="9">
        <v>149618</v>
      </c>
      <c r="N54" s="9">
        <v>260</v>
      </c>
      <c r="O54" s="9">
        <v>126031</v>
      </c>
      <c r="P54" s="9">
        <v>140596</v>
      </c>
      <c r="Q54" s="9">
        <v>26</v>
      </c>
      <c r="R54" s="9">
        <v>6605.5860000000002</v>
      </c>
      <c r="S54" s="45">
        <v>254.06</v>
      </c>
      <c r="T54" s="23">
        <v>0.1</v>
      </c>
      <c r="U54" s="24">
        <v>25.41</v>
      </c>
      <c r="V54" s="24">
        <v>44.15</v>
      </c>
      <c r="W54" s="23">
        <v>0.17380000000000001</v>
      </c>
      <c r="X54" s="25">
        <v>0.89639999999999997</v>
      </c>
    </row>
    <row r="55" spans="1:24" ht="14.4">
      <c r="A55" s="9" t="s">
        <v>1043</v>
      </c>
      <c r="B55" s="9" t="s">
        <v>38</v>
      </c>
      <c r="C55" s="3" t="s">
        <v>32</v>
      </c>
      <c r="D55" s="3" t="s">
        <v>1655</v>
      </c>
      <c r="E55" s="3" t="s">
        <v>1655</v>
      </c>
      <c r="F55" s="3" t="str">
        <f t="shared" si="0"/>
        <v>Illinois</v>
      </c>
      <c r="G55" s="3" t="str">
        <f t="shared" si="1"/>
        <v/>
      </c>
      <c r="H55" s="3" t="str">
        <f t="shared" si="2"/>
        <v/>
      </c>
      <c r="I55" s="3" t="s">
        <v>386</v>
      </c>
      <c r="J55" s="21" t="str">
        <f>VLOOKUP(I55,'AppURL Category'!$A:$B,2,FALSE)</f>
        <v>Business</v>
      </c>
      <c r="K55" s="9" t="s">
        <v>123</v>
      </c>
      <c r="L55" s="9" t="s">
        <v>23</v>
      </c>
      <c r="M55" s="9">
        <v>114384</v>
      </c>
      <c r="N55" s="9">
        <v>100</v>
      </c>
      <c r="O55" s="9">
        <v>61524</v>
      </c>
      <c r="P55" s="9">
        <v>105104</v>
      </c>
      <c r="Q55" s="9">
        <v>12</v>
      </c>
      <c r="R55" s="9">
        <v>5803.3310000000001</v>
      </c>
      <c r="S55" s="45">
        <v>483.61</v>
      </c>
      <c r="T55" s="23">
        <v>0.12</v>
      </c>
      <c r="U55" s="24">
        <v>58.03</v>
      </c>
      <c r="V55" s="24">
        <v>50.74</v>
      </c>
      <c r="W55" s="23">
        <v>8.7400000000000005E-2</v>
      </c>
      <c r="X55" s="25">
        <v>0.58540000000000003</v>
      </c>
    </row>
    <row r="56" spans="1:24" ht="14.4">
      <c r="A56" s="9" t="s">
        <v>1043</v>
      </c>
      <c r="B56" s="9" t="s">
        <v>13</v>
      </c>
      <c r="C56" s="3" t="s">
        <v>115</v>
      </c>
      <c r="D56" s="3" t="s">
        <v>1655</v>
      </c>
      <c r="E56" s="3" t="s">
        <v>1655</v>
      </c>
      <c r="F56" s="3" t="str">
        <f t="shared" si="0"/>
        <v>Georgia</v>
      </c>
      <c r="G56" s="3" t="str">
        <f t="shared" si="1"/>
        <v/>
      </c>
      <c r="H56" s="3" t="str">
        <f t="shared" si="2"/>
        <v/>
      </c>
      <c r="I56" s="3" t="s">
        <v>400</v>
      </c>
      <c r="J56" s="21" t="str">
        <f>VLOOKUP(I56,'AppURL Category'!$A:$B,2,FALSE)</f>
        <v>Business</v>
      </c>
      <c r="K56" s="9" t="s">
        <v>75</v>
      </c>
      <c r="L56" s="9" t="s">
        <v>23</v>
      </c>
      <c r="M56" s="9">
        <v>43367</v>
      </c>
      <c r="N56" s="9">
        <v>111</v>
      </c>
      <c r="O56" s="9">
        <v>14306</v>
      </c>
      <c r="P56" s="9">
        <v>39750</v>
      </c>
      <c r="Q56" s="9">
        <v>12</v>
      </c>
      <c r="R56" s="9">
        <v>5214.299</v>
      </c>
      <c r="S56" s="45">
        <v>434.52</v>
      </c>
      <c r="T56" s="23">
        <v>0.1081</v>
      </c>
      <c r="U56" s="24">
        <v>46.98</v>
      </c>
      <c r="V56" s="24">
        <v>120.24</v>
      </c>
      <c r="W56" s="23">
        <v>0.25600000000000001</v>
      </c>
      <c r="X56" s="25">
        <v>0.3599</v>
      </c>
    </row>
    <row r="57" spans="1:24" ht="14.4">
      <c r="A57" s="9" t="s">
        <v>1041</v>
      </c>
      <c r="B57" s="9" t="s">
        <v>29</v>
      </c>
      <c r="C57" s="3" t="s">
        <v>32</v>
      </c>
      <c r="D57" s="3" t="s">
        <v>1655</v>
      </c>
      <c r="E57" s="3" t="s">
        <v>1655</v>
      </c>
      <c r="F57" s="3" t="str">
        <f t="shared" si="0"/>
        <v>Illinois</v>
      </c>
      <c r="G57" s="3" t="str">
        <f t="shared" si="1"/>
        <v/>
      </c>
      <c r="H57" s="3" t="str">
        <f t="shared" si="2"/>
        <v/>
      </c>
      <c r="I57" s="3" t="s">
        <v>404</v>
      </c>
      <c r="J57" s="21" t="str">
        <f>VLOOKUP(I57,'AppURL Category'!$A:$B,2,FALSE)</f>
        <v>Business</v>
      </c>
      <c r="K57" s="9" t="s">
        <v>16</v>
      </c>
      <c r="L57" s="9" t="s">
        <v>47</v>
      </c>
      <c r="M57" s="9">
        <v>113420</v>
      </c>
      <c r="N57" s="9">
        <v>333</v>
      </c>
      <c r="O57" s="9">
        <v>33557</v>
      </c>
      <c r="P57" s="9">
        <v>104929</v>
      </c>
      <c r="Q57" s="9">
        <v>11</v>
      </c>
      <c r="R57" s="9">
        <v>5124.4359999999997</v>
      </c>
      <c r="S57" s="45">
        <v>465.86</v>
      </c>
      <c r="T57" s="23">
        <v>3.3000000000000002E-2</v>
      </c>
      <c r="U57" s="24">
        <v>15.39</v>
      </c>
      <c r="V57" s="24">
        <v>45.18</v>
      </c>
      <c r="W57" s="23">
        <v>0.29360000000000003</v>
      </c>
      <c r="X57" s="25">
        <v>0.31979999999999997</v>
      </c>
    </row>
    <row r="58" spans="1:24" ht="14.4">
      <c r="A58" s="9" t="s">
        <v>1041</v>
      </c>
      <c r="B58" s="9" t="s">
        <v>19</v>
      </c>
      <c r="C58" s="3" t="s">
        <v>1664</v>
      </c>
      <c r="D58" s="3" t="s">
        <v>1665</v>
      </c>
      <c r="E58" s="3" t="s">
        <v>1655</v>
      </c>
      <c r="F58" s="3" t="str">
        <f t="shared" si="0"/>
        <v>Florida</v>
      </c>
      <c r="G58" s="3" t="str">
        <f>IFERROR(RIGHT(D58,LEN(D58)-FIND(",",D58)-1),"")</f>
        <v>Florida</v>
      </c>
      <c r="H58" s="3" t="str">
        <f t="shared" si="2"/>
        <v/>
      </c>
      <c r="I58" s="3" t="s">
        <v>260</v>
      </c>
      <c r="J58" s="21" t="str">
        <f>VLOOKUP(I58,'AppURL Category'!$A:$B,2,FALSE)</f>
        <v>Design</v>
      </c>
      <c r="K58" s="9" t="s">
        <v>16</v>
      </c>
      <c r="L58" s="9" t="s">
        <v>47</v>
      </c>
      <c r="M58" s="9">
        <v>88293</v>
      </c>
      <c r="N58" s="9">
        <v>255</v>
      </c>
      <c r="O58" s="9">
        <v>24101</v>
      </c>
      <c r="P58" s="9">
        <v>75557</v>
      </c>
      <c r="Q58" s="9">
        <v>19</v>
      </c>
      <c r="R58" s="9">
        <v>5054.482</v>
      </c>
      <c r="S58" s="45">
        <v>266.02999999999997</v>
      </c>
      <c r="T58" s="23">
        <v>7.4499999999999997E-2</v>
      </c>
      <c r="U58" s="24">
        <v>19.82</v>
      </c>
      <c r="V58" s="24">
        <v>57.25</v>
      </c>
      <c r="W58" s="23">
        <v>0.2888</v>
      </c>
      <c r="X58" s="25">
        <v>0.31900000000000001</v>
      </c>
    </row>
    <row r="59" spans="1:24" ht="14.4">
      <c r="A59" s="9" t="s">
        <v>1043</v>
      </c>
      <c r="B59" s="9" t="s">
        <v>13</v>
      </c>
      <c r="C59" s="3" t="s">
        <v>32</v>
      </c>
      <c r="D59" s="3" t="s">
        <v>1655</v>
      </c>
      <c r="E59" s="3" t="s">
        <v>1655</v>
      </c>
      <c r="F59" s="3" t="str">
        <f t="shared" si="0"/>
        <v>Illinois</v>
      </c>
      <c r="G59" s="3" t="str">
        <f t="shared" si="1"/>
        <v/>
      </c>
      <c r="H59" s="3" t="str">
        <f t="shared" si="2"/>
        <v/>
      </c>
      <c r="I59" s="3" t="s">
        <v>340</v>
      </c>
      <c r="J59" s="21" t="str">
        <f>VLOOKUP(I59,'AppURL Category'!$A:$B,2,FALSE)</f>
        <v>Design</v>
      </c>
      <c r="K59" s="9" t="s">
        <v>16</v>
      </c>
      <c r="L59" s="9" t="s">
        <v>23</v>
      </c>
      <c r="M59" s="9">
        <v>26715</v>
      </c>
      <c r="N59" s="9">
        <v>100</v>
      </c>
      <c r="O59" s="9">
        <v>12287</v>
      </c>
      <c r="P59" s="9">
        <v>25003</v>
      </c>
      <c r="Q59" s="9">
        <v>6</v>
      </c>
      <c r="R59" s="9">
        <v>4623.09</v>
      </c>
      <c r="S59" s="45">
        <v>770.52</v>
      </c>
      <c r="T59" s="23">
        <v>0.06</v>
      </c>
      <c r="U59" s="24">
        <v>46.23</v>
      </c>
      <c r="V59" s="24">
        <v>173.05</v>
      </c>
      <c r="W59" s="23">
        <v>0.37430000000000002</v>
      </c>
      <c r="X59" s="25">
        <v>0.4914</v>
      </c>
    </row>
    <row r="60" spans="1:24" ht="14.4">
      <c r="A60" s="9" t="s">
        <v>1043</v>
      </c>
      <c r="B60" s="9" t="s">
        <v>29</v>
      </c>
      <c r="C60" s="3" t="s">
        <v>120</v>
      </c>
      <c r="D60" s="3" t="s">
        <v>1655</v>
      </c>
      <c r="E60" s="3" t="s">
        <v>1655</v>
      </c>
      <c r="F60" s="3" t="str">
        <f t="shared" si="0"/>
        <v>Alabama</v>
      </c>
      <c r="G60" s="3" t="str">
        <f t="shared" si="1"/>
        <v/>
      </c>
      <c r="H60" s="3" t="str">
        <f t="shared" si="2"/>
        <v/>
      </c>
      <c r="I60" s="3" t="s">
        <v>293</v>
      </c>
      <c r="J60" s="21" t="str">
        <f>VLOOKUP(I60,'AppURL Category'!$A:$B,2,FALSE)</f>
        <v>E-commerce</v>
      </c>
      <c r="K60" s="9" t="s">
        <v>16</v>
      </c>
      <c r="L60" s="9" t="s">
        <v>23</v>
      </c>
      <c r="M60" s="9">
        <v>65380</v>
      </c>
      <c r="N60" s="9">
        <v>208</v>
      </c>
      <c r="O60" s="9">
        <v>30039</v>
      </c>
      <c r="P60" s="9">
        <v>60482</v>
      </c>
      <c r="Q60" s="9">
        <v>5</v>
      </c>
      <c r="R60" s="9">
        <v>2905.884</v>
      </c>
      <c r="S60" s="45">
        <v>581.17999999999995</v>
      </c>
      <c r="T60" s="23">
        <v>2.4E-2</v>
      </c>
      <c r="U60" s="24">
        <v>13.97</v>
      </c>
      <c r="V60" s="24">
        <v>44.45</v>
      </c>
      <c r="W60" s="23">
        <v>0.31809999999999999</v>
      </c>
      <c r="X60" s="25">
        <v>0.49669999999999997</v>
      </c>
    </row>
    <row r="61" spans="1:24" ht="14.4">
      <c r="A61" s="9" t="s">
        <v>1041</v>
      </c>
      <c r="B61" s="9" t="s">
        <v>38</v>
      </c>
      <c r="C61" s="3" t="s">
        <v>14</v>
      </c>
      <c r="D61" s="3" t="s">
        <v>1655</v>
      </c>
      <c r="E61" s="3" t="s">
        <v>1655</v>
      </c>
      <c r="F61" s="3" t="str">
        <f t="shared" si="0"/>
        <v>California</v>
      </c>
      <c r="G61" s="3" t="str">
        <f t="shared" si="1"/>
        <v/>
      </c>
      <c r="H61" s="3" t="str">
        <f t="shared" si="2"/>
        <v/>
      </c>
      <c r="I61" s="3" t="s">
        <v>293</v>
      </c>
      <c r="J61" s="21" t="str">
        <f>VLOOKUP(I61,'AppURL Category'!$A:$B,2,FALSE)</f>
        <v>E-commerce</v>
      </c>
      <c r="K61" s="9" t="s">
        <v>16</v>
      </c>
      <c r="L61" s="9" t="s">
        <v>23</v>
      </c>
      <c r="M61" s="9">
        <v>130796</v>
      </c>
      <c r="N61" s="9">
        <v>300</v>
      </c>
      <c r="O61" s="9">
        <v>109118</v>
      </c>
      <c r="P61" s="9">
        <v>122937</v>
      </c>
      <c r="Q61" s="9">
        <v>6</v>
      </c>
      <c r="R61" s="9">
        <v>2196.6610000000001</v>
      </c>
      <c r="S61" s="45">
        <v>366.11</v>
      </c>
      <c r="T61" s="23">
        <v>0.02</v>
      </c>
      <c r="U61" s="24">
        <v>7.32</v>
      </c>
      <c r="V61" s="24">
        <v>16.79</v>
      </c>
      <c r="W61" s="23">
        <v>0.22939999999999999</v>
      </c>
      <c r="X61" s="25">
        <v>0.88759999999999994</v>
      </c>
    </row>
    <row r="62" spans="1:24" ht="14.4">
      <c r="A62" s="9" t="s">
        <v>1041</v>
      </c>
      <c r="B62" s="9" t="s">
        <v>13</v>
      </c>
      <c r="C62" s="3" t="s">
        <v>35</v>
      </c>
      <c r="D62" s="3" t="s">
        <v>1655</v>
      </c>
      <c r="E62" s="3" t="s">
        <v>1655</v>
      </c>
      <c r="F62" s="3" t="str">
        <f t="shared" si="0"/>
        <v>Tennessee</v>
      </c>
      <c r="G62" s="3" t="str">
        <f t="shared" si="1"/>
        <v/>
      </c>
      <c r="H62" s="3" t="str">
        <f t="shared" si="2"/>
        <v/>
      </c>
      <c r="I62" s="3" t="s">
        <v>293</v>
      </c>
      <c r="J62" s="21" t="str">
        <f>VLOOKUP(I62,'AppURL Category'!$A:$B,2,FALSE)</f>
        <v>E-commerce</v>
      </c>
      <c r="K62" s="9" t="s">
        <v>16</v>
      </c>
      <c r="L62" s="9" t="s">
        <v>47</v>
      </c>
      <c r="M62" s="9">
        <v>64892</v>
      </c>
      <c r="N62" s="9">
        <v>214</v>
      </c>
      <c r="O62" s="9">
        <v>34731</v>
      </c>
      <c r="P62" s="9">
        <v>59369</v>
      </c>
      <c r="Q62" s="9">
        <v>24</v>
      </c>
      <c r="R62" s="9">
        <v>2096.2860000000001</v>
      </c>
      <c r="S62" s="45">
        <v>87.35</v>
      </c>
      <c r="T62" s="23">
        <v>0.11210000000000001</v>
      </c>
      <c r="U62" s="24">
        <v>9.8000000000000007</v>
      </c>
      <c r="V62" s="24">
        <v>32.299999999999997</v>
      </c>
      <c r="W62" s="23">
        <v>0.32979999999999998</v>
      </c>
      <c r="X62" s="25">
        <v>0.58499999999999996</v>
      </c>
    </row>
    <row r="63" spans="1:24" ht="14.4">
      <c r="A63" s="9" t="s">
        <v>1041</v>
      </c>
      <c r="B63" s="9" t="s">
        <v>38</v>
      </c>
      <c r="C63" s="3" t="s">
        <v>32</v>
      </c>
      <c r="D63" s="3" t="s">
        <v>1655</v>
      </c>
      <c r="E63" s="3" t="s">
        <v>1655</v>
      </c>
      <c r="F63" s="3" t="str">
        <f t="shared" si="0"/>
        <v>Illinois</v>
      </c>
      <c r="G63" s="3" t="str">
        <f t="shared" si="1"/>
        <v/>
      </c>
      <c r="H63" s="3" t="str">
        <f t="shared" si="2"/>
        <v/>
      </c>
      <c r="I63" s="3" t="s">
        <v>293</v>
      </c>
      <c r="J63" s="21" t="str">
        <f>VLOOKUP(I63,'AppURL Category'!$A:$B,2,FALSE)</f>
        <v>E-commerce</v>
      </c>
      <c r="K63" s="9" t="s">
        <v>42</v>
      </c>
      <c r="L63" s="9" t="s">
        <v>23</v>
      </c>
      <c r="M63" s="9">
        <v>210096</v>
      </c>
      <c r="N63" s="9">
        <v>590</v>
      </c>
      <c r="O63" s="9">
        <v>90928</v>
      </c>
      <c r="P63" s="9">
        <v>184823</v>
      </c>
      <c r="Q63" s="9">
        <v>4</v>
      </c>
      <c r="R63" s="9">
        <v>2027.431</v>
      </c>
      <c r="S63" s="45">
        <v>506.86</v>
      </c>
      <c r="T63" s="23">
        <v>6.7999999999999996E-3</v>
      </c>
      <c r="U63" s="24">
        <v>3.44</v>
      </c>
      <c r="V63" s="24">
        <v>9.65</v>
      </c>
      <c r="W63" s="23">
        <v>0.28079999999999999</v>
      </c>
      <c r="X63" s="25">
        <v>0.49199999999999999</v>
      </c>
    </row>
    <row r="64" spans="1:24" ht="14.4">
      <c r="A64" s="9" t="s">
        <v>1043</v>
      </c>
      <c r="B64" s="9" t="s">
        <v>13</v>
      </c>
      <c r="C64" s="3" t="s">
        <v>1673</v>
      </c>
      <c r="D64" s="3" t="s">
        <v>1674</v>
      </c>
      <c r="E64" s="3" t="s">
        <v>1655</v>
      </c>
      <c r="F64" s="3" t="str">
        <f t="shared" si="0"/>
        <v>Michigan</v>
      </c>
      <c r="G64" s="3" t="str">
        <f t="shared" si="1"/>
        <v>Michigan</v>
      </c>
      <c r="H64" s="3" t="str">
        <f t="shared" si="2"/>
        <v/>
      </c>
      <c r="I64" s="3" t="s">
        <v>293</v>
      </c>
      <c r="J64" s="21" t="str">
        <f>VLOOKUP(I64,'AppURL Category'!$A:$B,2,FALSE)</f>
        <v>E-commerce</v>
      </c>
      <c r="K64" s="9" t="s">
        <v>16</v>
      </c>
      <c r="L64" s="9" t="s">
        <v>23</v>
      </c>
      <c r="M64" s="9">
        <v>77313</v>
      </c>
      <c r="N64" s="9">
        <v>191</v>
      </c>
      <c r="O64" s="9">
        <v>40366</v>
      </c>
      <c r="P64" s="9">
        <v>71128</v>
      </c>
      <c r="Q64" s="9">
        <v>3</v>
      </c>
      <c r="R64" s="9">
        <v>1790.39</v>
      </c>
      <c r="S64" s="45">
        <v>596.79999999999995</v>
      </c>
      <c r="T64" s="23">
        <v>1.5699999999999999E-2</v>
      </c>
      <c r="U64" s="24">
        <v>9.3699999999999992</v>
      </c>
      <c r="V64" s="24">
        <v>23.16</v>
      </c>
      <c r="W64" s="23">
        <v>0.247</v>
      </c>
      <c r="X64" s="25">
        <v>0.5675</v>
      </c>
    </row>
    <row r="65" spans="1:24" ht="14.4">
      <c r="A65" s="9" t="s">
        <v>1041</v>
      </c>
      <c r="B65" s="9" t="s">
        <v>38</v>
      </c>
      <c r="C65" s="3" t="s">
        <v>79</v>
      </c>
      <c r="D65" s="3" t="s">
        <v>1655</v>
      </c>
      <c r="E65" s="3" t="s">
        <v>1655</v>
      </c>
      <c r="F65" s="3" t="str">
        <f t="shared" si="0"/>
        <v>Florida</v>
      </c>
      <c r="G65" s="3" t="str">
        <f t="shared" si="1"/>
        <v/>
      </c>
      <c r="H65" s="3" t="str">
        <f t="shared" si="2"/>
        <v/>
      </c>
      <c r="I65" s="3" t="s">
        <v>293</v>
      </c>
      <c r="J65" s="21" t="str">
        <f>VLOOKUP(I65,'AppURL Category'!$A:$B,2,FALSE)</f>
        <v>E-commerce</v>
      </c>
      <c r="K65" s="9" t="s">
        <v>42</v>
      </c>
      <c r="L65" s="9" t="s">
        <v>23</v>
      </c>
      <c r="M65" s="9">
        <v>188170</v>
      </c>
      <c r="N65" s="9">
        <v>490</v>
      </c>
      <c r="O65" s="9">
        <v>155266</v>
      </c>
      <c r="P65" s="9">
        <v>176562</v>
      </c>
      <c r="Q65" s="9">
        <v>6</v>
      </c>
      <c r="R65" s="9">
        <v>1599.7149999999999</v>
      </c>
      <c r="S65" s="45">
        <v>266.62</v>
      </c>
      <c r="T65" s="23">
        <v>1.2200000000000001E-2</v>
      </c>
      <c r="U65" s="24">
        <v>3.26</v>
      </c>
      <c r="V65" s="24">
        <v>8.5</v>
      </c>
      <c r="W65" s="23">
        <v>0.26040000000000002</v>
      </c>
      <c r="X65" s="25">
        <v>0.87939999999999996</v>
      </c>
    </row>
    <row r="66" spans="1:24" ht="14.4">
      <c r="A66" s="9" t="s">
        <v>1041</v>
      </c>
      <c r="B66" s="9" t="s">
        <v>19</v>
      </c>
      <c r="C66" s="3" t="s">
        <v>14</v>
      </c>
      <c r="D66" s="3" t="s">
        <v>1655</v>
      </c>
      <c r="E66" s="3" t="s">
        <v>1655</v>
      </c>
      <c r="F66" s="3" t="str">
        <f t="shared" si="0"/>
        <v>California</v>
      </c>
      <c r="G66" s="3" t="str">
        <f t="shared" si="1"/>
        <v/>
      </c>
      <c r="H66" s="3" t="str">
        <f t="shared" si="2"/>
        <v/>
      </c>
      <c r="I66" s="3" t="s">
        <v>293</v>
      </c>
      <c r="J66" s="21" t="str">
        <f>VLOOKUP(I66,'AppURL Category'!$A:$B,2,FALSE)</f>
        <v>E-commerce</v>
      </c>
      <c r="K66" s="9" t="s">
        <v>16</v>
      </c>
      <c r="L66" s="9" t="s">
        <v>47</v>
      </c>
      <c r="M66" s="9">
        <v>16808</v>
      </c>
      <c r="N66" s="9">
        <v>43</v>
      </c>
      <c r="O66" s="9">
        <v>9211</v>
      </c>
      <c r="P66" s="9">
        <v>13372</v>
      </c>
      <c r="Q66" s="9">
        <v>3</v>
      </c>
      <c r="R66" s="9">
        <v>1574.7909999999999</v>
      </c>
      <c r="S66" s="45">
        <v>524.92999999999995</v>
      </c>
      <c r="T66" s="23">
        <v>6.9800000000000001E-2</v>
      </c>
      <c r="U66" s="24">
        <v>36.619999999999997</v>
      </c>
      <c r="V66" s="24">
        <v>93.69</v>
      </c>
      <c r="W66" s="23">
        <v>0.25580000000000003</v>
      </c>
      <c r="X66" s="25">
        <v>0.68879999999999997</v>
      </c>
    </row>
    <row r="67" spans="1:24" ht="14.4">
      <c r="A67" s="9" t="s">
        <v>1041</v>
      </c>
      <c r="B67" s="9" t="s">
        <v>13</v>
      </c>
      <c r="C67" s="3" t="s">
        <v>35</v>
      </c>
      <c r="D67" s="3" t="s">
        <v>1655</v>
      </c>
      <c r="E67" s="3" t="s">
        <v>1655</v>
      </c>
      <c r="F67" s="3" t="str">
        <f t="shared" ref="F67:F130" si="3">RIGHT(C67,LEN(C67)-FIND(",",C67)-1)</f>
        <v>Tennessee</v>
      </c>
      <c r="G67" s="3" t="str">
        <f t="shared" ref="G67:G130" si="4">IFERROR(RIGHT(D67,LEN(D67)-FIND(",",D67)-1),"")</f>
        <v/>
      </c>
      <c r="H67" s="3" t="str">
        <f t="shared" ref="H67:H130" si="5">IF(F67=G67,"",G67)</f>
        <v/>
      </c>
      <c r="I67" s="3" t="s">
        <v>293</v>
      </c>
      <c r="J67" s="21" t="str">
        <f>VLOOKUP(I67,'AppURL Category'!$A:$B,2,FALSE)</f>
        <v>E-commerce</v>
      </c>
      <c r="K67" s="9" t="s">
        <v>16</v>
      </c>
      <c r="L67" s="9" t="s">
        <v>47</v>
      </c>
      <c r="M67" s="9">
        <v>21531</v>
      </c>
      <c r="N67" s="9">
        <v>55</v>
      </c>
      <c r="O67" s="9">
        <v>15593</v>
      </c>
      <c r="P67" s="9">
        <v>18617</v>
      </c>
      <c r="Q67" s="9">
        <v>6</v>
      </c>
      <c r="R67" s="9">
        <v>1470.972</v>
      </c>
      <c r="S67" s="45">
        <v>245.16</v>
      </c>
      <c r="T67" s="23">
        <v>0.1091</v>
      </c>
      <c r="U67" s="24">
        <v>26.74</v>
      </c>
      <c r="V67" s="24">
        <v>68.319999999999993</v>
      </c>
      <c r="W67" s="23">
        <v>0.25540000000000002</v>
      </c>
      <c r="X67" s="25">
        <v>0.83760000000000001</v>
      </c>
    </row>
    <row r="68" spans="1:24" ht="14.4">
      <c r="A68" s="9" t="s">
        <v>1041</v>
      </c>
      <c r="B68" s="9" t="s">
        <v>19</v>
      </c>
      <c r="C68" s="3" t="s">
        <v>73</v>
      </c>
      <c r="D68" s="3" t="s">
        <v>1655</v>
      </c>
      <c r="E68" s="3" t="s">
        <v>1655</v>
      </c>
      <c r="F68" s="3" t="str">
        <f t="shared" si="3"/>
        <v>New York</v>
      </c>
      <c r="G68" s="3" t="str">
        <f t="shared" si="4"/>
        <v/>
      </c>
      <c r="H68" s="3" t="str">
        <f t="shared" si="5"/>
        <v/>
      </c>
      <c r="I68" s="3" t="s">
        <v>293</v>
      </c>
      <c r="J68" s="21" t="str">
        <f>VLOOKUP(I68,'AppURL Category'!$A:$B,2,FALSE)</f>
        <v>E-commerce</v>
      </c>
      <c r="K68" s="9" t="s">
        <v>130</v>
      </c>
      <c r="L68" s="9" t="s">
        <v>17</v>
      </c>
      <c r="M68" s="9">
        <v>18313</v>
      </c>
      <c r="N68" s="9">
        <v>60</v>
      </c>
      <c r="O68" s="9">
        <v>9481</v>
      </c>
      <c r="P68" s="9">
        <v>16300</v>
      </c>
      <c r="Q68" s="9">
        <v>4</v>
      </c>
      <c r="R68" s="9">
        <v>1456.934</v>
      </c>
      <c r="S68" s="45">
        <v>364.23</v>
      </c>
      <c r="T68" s="23">
        <v>6.6699999999999995E-2</v>
      </c>
      <c r="U68" s="24">
        <v>24.28</v>
      </c>
      <c r="V68" s="24">
        <v>79.56</v>
      </c>
      <c r="W68" s="23">
        <v>0.3276</v>
      </c>
      <c r="X68" s="25">
        <v>0.58169999999999999</v>
      </c>
    </row>
    <row r="69" spans="1:24" ht="14.4">
      <c r="A69" s="9" t="s">
        <v>1043</v>
      </c>
      <c r="B69" s="9" t="s">
        <v>38</v>
      </c>
      <c r="C69" s="3" t="s">
        <v>35</v>
      </c>
      <c r="D69" s="3" t="s">
        <v>1655</v>
      </c>
      <c r="E69" s="3" t="s">
        <v>1655</v>
      </c>
      <c r="F69" s="3" t="str">
        <f t="shared" si="3"/>
        <v>Tennessee</v>
      </c>
      <c r="G69" s="3" t="str">
        <f t="shared" si="4"/>
        <v/>
      </c>
      <c r="H69" s="3" t="str">
        <f t="shared" si="5"/>
        <v/>
      </c>
      <c r="I69" s="3" t="s">
        <v>293</v>
      </c>
      <c r="J69" s="21" t="str">
        <f>VLOOKUP(I69,'AppURL Category'!$A:$B,2,FALSE)</f>
        <v>E-commerce</v>
      </c>
      <c r="K69" s="9" t="s">
        <v>16</v>
      </c>
      <c r="L69" s="9" t="s">
        <v>23</v>
      </c>
      <c r="M69" s="9">
        <v>10779</v>
      </c>
      <c r="N69" s="9">
        <v>86</v>
      </c>
      <c r="O69" s="9">
        <v>6420</v>
      </c>
      <c r="P69" s="9">
        <v>10287</v>
      </c>
      <c r="Q69" s="9">
        <v>3</v>
      </c>
      <c r="R69" s="9">
        <v>1759.7049999999999</v>
      </c>
      <c r="S69" s="45">
        <v>586.57000000000005</v>
      </c>
      <c r="T69" s="23">
        <v>3.49E-2</v>
      </c>
      <c r="U69" s="24">
        <v>20.46</v>
      </c>
      <c r="V69" s="24">
        <v>163.25</v>
      </c>
      <c r="W69" s="23">
        <v>0.79779999999999995</v>
      </c>
      <c r="X69" s="25">
        <v>0.62409999999999999</v>
      </c>
    </row>
    <row r="70" spans="1:24" ht="14.4">
      <c r="A70" s="9" t="s">
        <v>1043</v>
      </c>
      <c r="B70" s="9" t="s">
        <v>13</v>
      </c>
      <c r="C70" s="3" t="s">
        <v>1664</v>
      </c>
      <c r="D70" s="3" t="s">
        <v>1665</v>
      </c>
      <c r="E70" s="3" t="s">
        <v>1655</v>
      </c>
      <c r="F70" s="3" t="str">
        <f t="shared" si="3"/>
        <v>Florida</v>
      </c>
      <c r="G70" s="3" t="str">
        <f t="shared" si="4"/>
        <v>Florida</v>
      </c>
      <c r="H70" s="3" t="str">
        <f t="shared" si="5"/>
        <v/>
      </c>
      <c r="I70" s="3" t="s">
        <v>293</v>
      </c>
      <c r="J70" s="21" t="str">
        <f>VLOOKUP(I70,'AppURL Category'!$A:$B,2,FALSE)</f>
        <v>E-commerce</v>
      </c>
      <c r="K70" s="9" t="s">
        <v>16</v>
      </c>
      <c r="L70" s="9" t="s">
        <v>23</v>
      </c>
      <c r="M70" s="9">
        <v>11325</v>
      </c>
      <c r="N70" s="9">
        <v>88</v>
      </c>
      <c r="O70" s="9">
        <v>6186</v>
      </c>
      <c r="P70" s="9">
        <v>10612</v>
      </c>
      <c r="Q70" s="9">
        <v>2</v>
      </c>
      <c r="R70" s="9">
        <v>1573.2539999999999</v>
      </c>
      <c r="S70" s="45">
        <v>786.63</v>
      </c>
      <c r="T70" s="23">
        <v>2.2700000000000001E-2</v>
      </c>
      <c r="U70" s="24">
        <v>17.88</v>
      </c>
      <c r="V70" s="24">
        <v>138.91999999999999</v>
      </c>
      <c r="W70" s="23">
        <v>0.77700000000000002</v>
      </c>
      <c r="X70" s="25">
        <v>0.58289999999999997</v>
      </c>
    </row>
    <row r="71" spans="1:24" ht="14.4">
      <c r="A71" s="9" t="s">
        <v>1043</v>
      </c>
      <c r="B71" s="9" t="s">
        <v>13</v>
      </c>
      <c r="C71" s="3" t="s">
        <v>1675</v>
      </c>
      <c r="D71" s="3" t="s">
        <v>1676</v>
      </c>
      <c r="E71" s="3" t="s">
        <v>1655</v>
      </c>
      <c r="F71" s="3" t="str">
        <f t="shared" si="3"/>
        <v>Florida</v>
      </c>
      <c r="G71" s="3" t="str">
        <f t="shared" si="4"/>
        <v>Georgia</v>
      </c>
      <c r="H71" s="3" t="str">
        <f t="shared" si="5"/>
        <v>Georgia</v>
      </c>
      <c r="I71" s="3" t="s">
        <v>293</v>
      </c>
      <c r="J71" s="21" t="str">
        <f>VLOOKUP(I71,'AppURL Category'!$A:$B,2,FALSE)</f>
        <v>E-commerce</v>
      </c>
      <c r="K71" s="9" t="s">
        <v>46</v>
      </c>
      <c r="L71" s="9" t="s">
        <v>23</v>
      </c>
      <c r="M71" s="9">
        <v>9078</v>
      </c>
      <c r="N71" s="9">
        <v>21</v>
      </c>
      <c r="O71" s="9">
        <v>4051</v>
      </c>
      <c r="P71" s="9">
        <v>6215</v>
      </c>
      <c r="Q71" s="9">
        <v>1</v>
      </c>
      <c r="R71" s="9">
        <v>1700.796</v>
      </c>
      <c r="S71" s="45">
        <v>1700.8</v>
      </c>
      <c r="T71" s="23">
        <v>4.7600000000000003E-2</v>
      </c>
      <c r="U71" s="24">
        <v>80.989999999999995</v>
      </c>
      <c r="V71" s="24">
        <v>187.35</v>
      </c>
      <c r="W71" s="23">
        <v>0.23130000000000001</v>
      </c>
      <c r="X71" s="25">
        <v>0.65180000000000005</v>
      </c>
    </row>
    <row r="72" spans="1:24" ht="14.4">
      <c r="A72" s="9" t="s">
        <v>1043</v>
      </c>
      <c r="B72" s="9" t="s">
        <v>38</v>
      </c>
      <c r="C72" s="3" t="s">
        <v>25</v>
      </c>
      <c r="D72" s="3" t="s">
        <v>1655</v>
      </c>
      <c r="E72" s="3" t="s">
        <v>1655</v>
      </c>
      <c r="F72" s="3" t="str">
        <f t="shared" si="3"/>
        <v>California</v>
      </c>
      <c r="G72" s="3" t="str">
        <f t="shared" si="4"/>
        <v/>
      </c>
      <c r="H72" s="3" t="str">
        <f t="shared" si="5"/>
        <v/>
      </c>
      <c r="I72" s="3" t="s">
        <v>293</v>
      </c>
      <c r="J72" s="21" t="str">
        <f>VLOOKUP(I72,'AppURL Category'!$A:$B,2,FALSE)</f>
        <v>E-commerce</v>
      </c>
      <c r="K72" s="9" t="s">
        <v>16</v>
      </c>
      <c r="L72" s="9" t="s">
        <v>23</v>
      </c>
      <c r="M72" s="9">
        <v>11511</v>
      </c>
      <c r="N72" s="9">
        <v>33</v>
      </c>
      <c r="O72" s="9">
        <v>8268</v>
      </c>
      <c r="P72" s="9">
        <v>11042</v>
      </c>
      <c r="Q72" s="9">
        <v>3</v>
      </c>
      <c r="R72" s="9">
        <v>6815.7120000000004</v>
      </c>
      <c r="S72" s="45">
        <v>2271.9</v>
      </c>
      <c r="T72" s="23">
        <v>9.0899999999999995E-2</v>
      </c>
      <c r="U72" s="24">
        <v>206.54</v>
      </c>
      <c r="V72" s="24">
        <v>592.1</v>
      </c>
      <c r="W72" s="23">
        <v>0.28670000000000001</v>
      </c>
      <c r="X72" s="25">
        <v>0.74880000000000002</v>
      </c>
    </row>
    <row r="73" spans="1:24" ht="14.4">
      <c r="A73" s="9" t="s">
        <v>1043</v>
      </c>
      <c r="B73" s="9" t="s">
        <v>19</v>
      </c>
      <c r="C73" s="3" t="s">
        <v>1677</v>
      </c>
      <c r="D73" s="3" t="s">
        <v>1655</v>
      </c>
      <c r="E73" s="3" t="s">
        <v>1655</v>
      </c>
      <c r="F73" s="3" t="str">
        <f t="shared" si="3"/>
        <v>Tennessee</v>
      </c>
      <c r="G73" s="3" t="str">
        <f t="shared" si="4"/>
        <v/>
      </c>
      <c r="H73" s="3" t="str">
        <f t="shared" si="5"/>
        <v/>
      </c>
      <c r="I73" s="3" t="s">
        <v>293</v>
      </c>
      <c r="J73" s="21" t="str">
        <f>VLOOKUP(I73,'AppURL Category'!$A:$B,2,FALSE)</f>
        <v>E-commerce</v>
      </c>
      <c r="K73" s="9" t="s">
        <v>27</v>
      </c>
      <c r="L73" s="9" t="s">
        <v>23</v>
      </c>
      <c r="M73" s="9">
        <v>14047</v>
      </c>
      <c r="N73" s="9">
        <v>44</v>
      </c>
      <c r="O73" s="9">
        <v>9934</v>
      </c>
      <c r="P73" s="9">
        <v>13377</v>
      </c>
      <c r="Q73" s="9">
        <v>7</v>
      </c>
      <c r="R73" s="9">
        <v>5729.6509999999998</v>
      </c>
      <c r="S73" s="45">
        <v>818.52</v>
      </c>
      <c r="T73" s="23">
        <v>0.15909999999999999</v>
      </c>
      <c r="U73" s="24">
        <v>130.22</v>
      </c>
      <c r="V73" s="24">
        <v>407.89</v>
      </c>
      <c r="W73" s="23">
        <v>0.31319999999999998</v>
      </c>
      <c r="X73" s="25">
        <v>0.74260000000000004</v>
      </c>
    </row>
    <row r="74" spans="1:24" ht="14.4">
      <c r="A74" s="9" t="s">
        <v>1041</v>
      </c>
      <c r="B74" s="9" t="s">
        <v>29</v>
      </c>
      <c r="C74" s="3" t="s">
        <v>14</v>
      </c>
      <c r="D74" s="3" t="s">
        <v>1655</v>
      </c>
      <c r="E74" s="3" t="s">
        <v>1655</v>
      </c>
      <c r="F74" s="3" t="str">
        <f t="shared" si="3"/>
        <v>California</v>
      </c>
      <c r="G74" s="3" t="str">
        <f t="shared" si="4"/>
        <v/>
      </c>
      <c r="H74" s="3" t="str">
        <f t="shared" si="5"/>
        <v/>
      </c>
      <c r="I74" s="3" t="s">
        <v>293</v>
      </c>
      <c r="J74" s="21" t="str">
        <f>VLOOKUP(I74,'AppURL Category'!$A:$B,2,FALSE)</f>
        <v>E-commerce</v>
      </c>
      <c r="K74" s="9" t="s">
        <v>27</v>
      </c>
      <c r="L74" s="9" t="s">
        <v>23</v>
      </c>
      <c r="M74" s="9">
        <v>20278</v>
      </c>
      <c r="N74" s="9">
        <v>74</v>
      </c>
      <c r="O74" s="9">
        <v>14227</v>
      </c>
      <c r="P74" s="9">
        <v>19480</v>
      </c>
      <c r="Q74" s="9">
        <v>3</v>
      </c>
      <c r="R74" s="9">
        <v>2921.11</v>
      </c>
      <c r="S74" s="45">
        <v>973.7</v>
      </c>
      <c r="T74" s="23">
        <v>4.0500000000000001E-2</v>
      </c>
      <c r="U74" s="24">
        <v>39.47</v>
      </c>
      <c r="V74" s="24">
        <v>144.05000000000001</v>
      </c>
      <c r="W74" s="23">
        <v>0.3649</v>
      </c>
      <c r="X74" s="25">
        <v>0.73029999999999995</v>
      </c>
    </row>
    <row r="75" spans="1:24" ht="14.4">
      <c r="A75" s="9" t="s">
        <v>1043</v>
      </c>
      <c r="B75" s="9" t="s">
        <v>29</v>
      </c>
      <c r="C75" s="3" t="s">
        <v>1678</v>
      </c>
      <c r="D75" s="3" t="s">
        <v>1679</v>
      </c>
      <c r="E75" s="3" t="s">
        <v>1655</v>
      </c>
      <c r="F75" s="3" t="str">
        <f t="shared" si="3"/>
        <v>Indiana</v>
      </c>
      <c r="G75" s="3" t="str">
        <f t="shared" si="4"/>
        <v>Indiana</v>
      </c>
      <c r="H75" s="3" t="str">
        <f t="shared" si="5"/>
        <v/>
      </c>
      <c r="I75" s="3" t="s">
        <v>293</v>
      </c>
      <c r="J75" s="21" t="str">
        <f>VLOOKUP(I75,'AppURL Category'!$A:$B,2,FALSE)</f>
        <v>E-commerce</v>
      </c>
      <c r="K75" s="9" t="s">
        <v>42</v>
      </c>
      <c r="L75" s="9" t="s">
        <v>23</v>
      </c>
      <c r="M75" s="9">
        <v>12354</v>
      </c>
      <c r="N75" s="9">
        <v>10</v>
      </c>
      <c r="O75" s="9">
        <v>8561</v>
      </c>
      <c r="P75" s="9">
        <v>11782</v>
      </c>
      <c r="Q75" s="9">
        <v>5</v>
      </c>
      <c r="R75" s="9">
        <v>1808.308</v>
      </c>
      <c r="S75" s="45">
        <v>361.66</v>
      </c>
      <c r="T75" s="23">
        <v>0.5</v>
      </c>
      <c r="U75" s="24">
        <v>180.83</v>
      </c>
      <c r="V75" s="24">
        <v>146.37</v>
      </c>
      <c r="W75" s="23">
        <v>8.09E-2</v>
      </c>
      <c r="X75" s="25">
        <v>0.72660000000000002</v>
      </c>
    </row>
    <row r="76" spans="1:24" ht="14.4">
      <c r="A76" s="9" t="s">
        <v>1041</v>
      </c>
      <c r="B76" s="9" t="s">
        <v>13</v>
      </c>
      <c r="C76" s="3" t="s">
        <v>32</v>
      </c>
      <c r="D76" s="3" t="s">
        <v>1655</v>
      </c>
      <c r="E76" s="3" t="s">
        <v>1655</v>
      </c>
      <c r="F76" s="3" t="str">
        <f t="shared" si="3"/>
        <v>Illinois</v>
      </c>
      <c r="G76" s="3" t="str">
        <f t="shared" si="4"/>
        <v/>
      </c>
      <c r="H76" s="3" t="str">
        <f t="shared" si="5"/>
        <v/>
      </c>
      <c r="I76" s="3" t="s">
        <v>293</v>
      </c>
      <c r="J76" s="21" t="str">
        <f>VLOOKUP(I76,'AppURL Category'!$A:$B,2,FALSE)</f>
        <v>E-commerce</v>
      </c>
      <c r="K76" s="9" t="s">
        <v>16</v>
      </c>
      <c r="L76" s="9" t="s">
        <v>23</v>
      </c>
      <c r="M76" s="9">
        <v>13132</v>
      </c>
      <c r="N76" s="9">
        <v>67</v>
      </c>
      <c r="O76" s="9">
        <v>6133</v>
      </c>
      <c r="P76" s="9">
        <v>12377</v>
      </c>
      <c r="Q76" s="9">
        <v>4</v>
      </c>
      <c r="R76" s="9">
        <v>1807.693</v>
      </c>
      <c r="S76" s="45">
        <v>451.92</v>
      </c>
      <c r="T76" s="23">
        <v>5.9700000000000003E-2</v>
      </c>
      <c r="U76" s="24">
        <v>26.98</v>
      </c>
      <c r="V76" s="24">
        <v>137.66</v>
      </c>
      <c r="W76" s="23">
        <v>0.51019999999999999</v>
      </c>
      <c r="X76" s="25">
        <v>0.4955</v>
      </c>
    </row>
    <row r="77" spans="1:24" ht="14.4">
      <c r="A77" s="9" t="s">
        <v>1041</v>
      </c>
      <c r="B77" s="9" t="s">
        <v>38</v>
      </c>
      <c r="C77" s="3" t="s">
        <v>1671</v>
      </c>
      <c r="D77" s="3" t="s">
        <v>1672</v>
      </c>
      <c r="E77" s="3" t="s">
        <v>1655</v>
      </c>
      <c r="F77" s="3" t="str">
        <f t="shared" si="3"/>
        <v>Florida</v>
      </c>
      <c r="G77" s="3" t="str">
        <f t="shared" si="4"/>
        <v>Florida</v>
      </c>
      <c r="H77" s="3" t="str">
        <f t="shared" si="5"/>
        <v/>
      </c>
      <c r="I77" s="3" t="s">
        <v>293</v>
      </c>
      <c r="J77" s="21" t="str">
        <f>VLOOKUP(I77,'AppURL Category'!$A:$B,2,FALSE)</f>
        <v>E-commerce</v>
      </c>
      <c r="K77" s="9" t="s">
        <v>130</v>
      </c>
      <c r="L77" s="9" t="s">
        <v>23</v>
      </c>
      <c r="M77" s="9">
        <v>35034</v>
      </c>
      <c r="N77" s="9">
        <v>145</v>
      </c>
      <c r="O77" s="9">
        <v>13904</v>
      </c>
      <c r="P77" s="9">
        <v>34123</v>
      </c>
      <c r="Q77" s="9">
        <v>3</v>
      </c>
      <c r="R77" s="9">
        <v>2141.4690000000001</v>
      </c>
      <c r="S77" s="45">
        <v>713.82</v>
      </c>
      <c r="T77" s="23">
        <v>2.07E-2</v>
      </c>
      <c r="U77" s="24">
        <v>14.77</v>
      </c>
      <c r="V77" s="24">
        <v>61.13</v>
      </c>
      <c r="W77" s="23">
        <v>0.41389999999999999</v>
      </c>
      <c r="X77" s="25">
        <v>0.40749999999999997</v>
      </c>
    </row>
    <row r="78" spans="1:24" ht="14.4">
      <c r="A78" s="9" t="s">
        <v>1060</v>
      </c>
      <c r="B78" s="9" t="s">
        <v>13</v>
      </c>
      <c r="C78" s="3" t="s">
        <v>150</v>
      </c>
      <c r="D78" s="3" t="s">
        <v>1655</v>
      </c>
      <c r="E78" s="3" t="s">
        <v>1655</v>
      </c>
      <c r="F78" s="3" t="str">
        <f t="shared" si="3"/>
        <v>Illinois</v>
      </c>
      <c r="G78" s="3" t="str">
        <f t="shared" si="4"/>
        <v/>
      </c>
      <c r="H78" s="3" t="str">
        <f t="shared" si="5"/>
        <v/>
      </c>
      <c r="I78" s="3" t="s">
        <v>293</v>
      </c>
      <c r="J78" s="21" t="str">
        <f>VLOOKUP(I78,'AppURL Category'!$A:$B,2,FALSE)</f>
        <v>E-commerce</v>
      </c>
      <c r="K78" s="9" t="s">
        <v>16</v>
      </c>
      <c r="L78" s="9" t="s">
        <v>23</v>
      </c>
      <c r="M78" s="9">
        <v>9946</v>
      </c>
      <c r="N78" s="9">
        <v>20</v>
      </c>
      <c r="O78" s="9">
        <v>4818</v>
      </c>
      <c r="P78" s="9">
        <v>7382</v>
      </c>
      <c r="Q78" s="9">
        <v>3</v>
      </c>
      <c r="R78" s="9">
        <v>1525.962</v>
      </c>
      <c r="S78" s="45">
        <v>508.65</v>
      </c>
      <c r="T78" s="23">
        <v>0.15</v>
      </c>
      <c r="U78" s="24">
        <v>76.3</v>
      </c>
      <c r="V78" s="24">
        <v>153.41999999999999</v>
      </c>
      <c r="W78" s="23">
        <v>0.2011</v>
      </c>
      <c r="X78" s="25">
        <v>0.65269999999999995</v>
      </c>
    </row>
    <row r="79" spans="1:24" ht="14.4">
      <c r="A79" s="9" t="s">
        <v>1043</v>
      </c>
      <c r="B79" s="9" t="s">
        <v>13</v>
      </c>
      <c r="C79" s="3" t="s">
        <v>1664</v>
      </c>
      <c r="D79" s="3" t="s">
        <v>1665</v>
      </c>
      <c r="E79" s="3" t="s">
        <v>1655</v>
      </c>
      <c r="F79" s="3" t="str">
        <f t="shared" si="3"/>
        <v>Florida</v>
      </c>
      <c r="G79" s="3" t="str">
        <f t="shared" si="4"/>
        <v>Florida</v>
      </c>
      <c r="H79" s="3" t="str">
        <f t="shared" si="5"/>
        <v/>
      </c>
      <c r="I79" s="3" t="s">
        <v>293</v>
      </c>
      <c r="J79" s="21" t="str">
        <f>VLOOKUP(I79,'AppURL Category'!$A:$B,2,FALSE)</f>
        <v>E-commerce</v>
      </c>
      <c r="K79" s="9" t="s">
        <v>16</v>
      </c>
      <c r="L79" s="9" t="s">
        <v>23</v>
      </c>
      <c r="M79" s="9">
        <v>8068</v>
      </c>
      <c r="N79" s="9">
        <v>10</v>
      </c>
      <c r="O79" s="9">
        <v>5545</v>
      </c>
      <c r="P79" s="9">
        <v>7554</v>
      </c>
      <c r="Q79" s="9">
        <v>1</v>
      </c>
      <c r="R79" s="9">
        <v>5995.0410000000002</v>
      </c>
      <c r="S79" s="45">
        <v>5995.04</v>
      </c>
      <c r="T79" s="23">
        <v>0.1</v>
      </c>
      <c r="U79" s="24">
        <v>599.5</v>
      </c>
      <c r="V79" s="24">
        <v>743.06</v>
      </c>
      <c r="W79" s="23">
        <v>0.1239</v>
      </c>
      <c r="X79" s="25">
        <v>0.73399999999999999</v>
      </c>
    </row>
    <row r="80" spans="1:24" ht="14.4">
      <c r="A80" s="9" t="s">
        <v>1043</v>
      </c>
      <c r="B80" s="9" t="s">
        <v>13</v>
      </c>
      <c r="C80" s="3" t="s">
        <v>35</v>
      </c>
      <c r="D80" s="3" t="s">
        <v>1655</v>
      </c>
      <c r="E80" s="3" t="s">
        <v>1655</v>
      </c>
      <c r="F80" s="3" t="str">
        <f t="shared" si="3"/>
        <v>Tennessee</v>
      </c>
      <c r="G80" s="3" t="str">
        <f t="shared" si="4"/>
        <v/>
      </c>
      <c r="H80" s="3" t="str">
        <f t="shared" si="5"/>
        <v/>
      </c>
      <c r="I80" s="3" t="s">
        <v>293</v>
      </c>
      <c r="J80" s="21" t="str">
        <f>VLOOKUP(I80,'AppURL Category'!$A:$B,2,FALSE)</f>
        <v>E-commerce</v>
      </c>
      <c r="K80" s="9" t="s">
        <v>159</v>
      </c>
      <c r="L80" s="9" t="s">
        <v>23</v>
      </c>
      <c r="M80" s="9">
        <v>11919</v>
      </c>
      <c r="N80" s="9">
        <v>69</v>
      </c>
      <c r="O80" s="9">
        <v>8100</v>
      </c>
      <c r="P80" s="9">
        <v>11524</v>
      </c>
      <c r="Q80" s="9">
        <v>2</v>
      </c>
      <c r="R80" s="9">
        <v>6350.9170000000004</v>
      </c>
      <c r="S80" s="45">
        <v>3175.46</v>
      </c>
      <c r="T80" s="23">
        <v>2.9000000000000001E-2</v>
      </c>
      <c r="U80" s="24">
        <v>92.04</v>
      </c>
      <c r="V80" s="24">
        <v>532.84</v>
      </c>
      <c r="W80" s="23">
        <v>0.57889999999999997</v>
      </c>
      <c r="X80" s="25">
        <v>0.70289999999999997</v>
      </c>
    </row>
    <row r="81" spans="1:24" ht="14.4">
      <c r="A81" s="9" t="s">
        <v>1043</v>
      </c>
      <c r="B81" s="9" t="s">
        <v>19</v>
      </c>
      <c r="C81" s="3" t="s">
        <v>1664</v>
      </c>
      <c r="D81" s="3" t="s">
        <v>1665</v>
      </c>
      <c r="E81" s="3" t="s">
        <v>1655</v>
      </c>
      <c r="F81" s="3" t="str">
        <f t="shared" si="3"/>
        <v>Florida</v>
      </c>
      <c r="G81" s="3" t="str">
        <f t="shared" si="4"/>
        <v>Florida</v>
      </c>
      <c r="H81" s="3" t="str">
        <f t="shared" si="5"/>
        <v/>
      </c>
      <c r="I81" s="3" t="s">
        <v>293</v>
      </c>
      <c r="J81" s="21" t="str">
        <f>VLOOKUP(I81,'AppURL Category'!$A:$B,2,FALSE)</f>
        <v>E-commerce</v>
      </c>
      <c r="K81" s="9" t="s">
        <v>16</v>
      </c>
      <c r="L81" s="9" t="s">
        <v>23</v>
      </c>
      <c r="M81" s="9">
        <v>35163</v>
      </c>
      <c r="N81" s="9">
        <v>250</v>
      </c>
      <c r="O81" s="9">
        <v>21222</v>
      </c>
      <c r="P81" s="9">
        <v>33671</v>
      </c>
      <c r="Q81" s="9">
        <v>15</v>
      </c>
      <c r="R81" s="9">
        <v>6336.7179999999998</v>
      </c>
      <c r="S81" s="45">
        <v>422.45</v>
      </c>
      <c r="T81" s="23">
        <v>0.06</v>
      </c>
      <c r="U81" s="24">
        <v>25.35</v>
      </c>
      <c r="V81" s="24">
        <v>180.21</v>
      </c>
      <c r="W81" s="23">
        <v>0.71099999999999997</v>
      </c>
      <c r="X81" s="25">
        <v>0.63029999999999997</v>
      </c>
    </row>
    <row r="82" spans="1:24" ht="14.4">
      <c r="A82" s="9" t="s">
        <v>1041</v>
      </c>
      <c r="B82" s="9" t="s">
        <v>38</v>
      </c>
      <c r="C82" s="3" t="s">
        <v>32</v>
      </c>
      <c r="D82" s="3" t="s">
        <v>1655</v>
      </c>
      <c r="E82" s="3" t="s">
        <v>1655</v>
      </c>
      <c r="F82" s="3" t="str">
        <f t="shared" si="3"/>
        <v>Illinois</v>
      </c>
      <c r="G82" s="3" t="str">
        <f t="shared" si="4"/>
        <v/>
      </c>
      <c r="H82" s="3" t="str">
        <f t="shared" si="5"/>
        <v/>
      </c>
      <c r="I82" s="3" t="s">
        <v>293</v>
      </c>
      <c r="J82" s="21" t="str">
        <f>VLOOKUP(I82,'AppURL Category'!$A:$B,2,FALSE)</f>
        <v>E-commerce</v>
      </c>
      <c r="K82" s="9" t="s">
        <v>16</v>
      </c>
      <c r="L82" s="9" t="s">
        <v>47</v>
      </c>
      <c r="M82" s="9">
        <v>27202</v>
      </c>
      <c r="N82" s="9">
        <v>70</v>
      </c>
      <c r="O82" s="9">
        <v>5202</v>
      </c>
      <c r="P82" s="9">
        <v>23474</v>
      </c>
      <c r="Q82" s="9">
        <v>11</v>
      </c>
      <c r="R82" s="9">
        <v>4253.9790000000003</v>
      </c>
      <c r="S82" s="45">
        <v>386.73</v>
      </c>
      <c r="T82" s="23">
        <v>0.15709999999999999</v>
      </c>
      <c r="U82" s="24">
        <v>60.77</v>
      </c>
      <c r="V82" s="24">
        <v>156.38</v>
      </c>
      <c r="W82" s="23">
        <v>0.25729999999999997</v>
      </c>
      <c r="X82" s="25">
        <v>0.22159999999999999</v>
      </c>
    </row>
    <row r="83" spans="1:24" ht="14.4">
      <c r="A83" s="9" t="s">
        <v>1043</v>
      </c>
      <c r="B83" s="9" t="s">
        <v>13</v>
      </c>
      <c r="C83" s="3" t="s">
        <v>14</v>
      </c>
      <c r="D83" s="3" t="s">
        <v>1655</v>
      </c>
      <c r="E83" s="3" t="s">
        <v>1655</v>
      </c>
      <c r="F83" s="3" t="str">
        <f t="shared" si="3"/>
        <v>California</v>
      </c>
      <c r="G83" s="3" t="str">
        <f t="shared" si="4"/>
        <v/>
      </c>
      <c r="H83" s="3" t="str">
        <f t="shared" si="5"/>
        <v/>
      </c>
      <c r="I83" s="3" t="s">
        <v>293</v>
      </c>
      <c r="J83" s="21" t="str">
        <f>VLOOKUP(I83,'AppURL Category'!$A:$B,2,FALSE)</f>
        <v>E-commerce</v>
      </c>
      <c r="K83" s="9" t="s">
        <v>16</v>
      </c>
      <c r="L83" s="9" t="s">
        <v>23</v>
      </c>
      <c r="M83" s="9">
        <v>59782</v>
      </c>
      <c r="N83" s="9">
        <v>212</v>
      </c>
      <c r="O83" s="9">
        <v>28235</v>
      </c>
      <c r="P83" s="9">
        <v>57543</v>
      </c>
      <c r="Q83" s="9">
        <v>13</v>
      </c>
      <c r="R83" s="9">
        <v>1455.704</v>
      </c>
      <c r="S83" s="45">
        <v>111.98</v>
      </c>
      <c r="T83" s="23">
        <v>6.13E-2</v>
      </c>
      <c r="U83" s="24">
        <v>6.87</v>
      </c>
      <c r="V83" s="24">
        <v>24.35</v>
      </c>
      <c r="W83" s="23">
        <v>0.35460000000000003</v>
      </c>
      <c r="X83" s="25">
        <v>0.49070000000000003</v>
      </c>
    </row>
    <row r="84" spans="1:24" ht="14.4">
      <c r="A84" s="9" t="s">
        <v>1041</v>
      </c>
      <c r="B84" s="9" t="s">
        <v>13</v>
      </c>
      <c r="C84" s="3" t="s">
        <v>35</v>
      </c>
      <c r="D84" s="3" t="s">
        <v>1655</v>
      </c>
      <c r="E84" s="3" t="s">
        <v>1655</v>
      </c>
      <c r="F84" s="3" t="str">
        <f t="shared" si="3"/>
        <v>Tennessee</v>
      </c>
      <c r="G84" s="3" t="str">
        <f t="shared" si="4"/>
        <v/>
      </c>
      <c r="H84" s="3" t="str">
        <f t="shared" si="5"/>
        <v/>
      </c>
      <c r="I84" s="3" t="s">
        <v>293</v>
      </c>
      <c r="J84" s="21" t="str">
        <f>VLOOKUP(I84,'AppURL Category'!$A:$B,2,FALSE)</f>
        <v>E-commerce</v>
      </c>
      <c r="K84" s="9" t="s">
        <v>163</v>
      </c>
      <c r="L84" s="9" t="s">
        <v>17</v>
      </c>
      <c r="M84" s="9">
        <v>10066</v>
      </c>
      <c r="N84" s="9">
        <v>63</v>
      </c>
      <c r="O84" s="9">
        <v>6978</v>
      </c>
      <c r="P84" s="9">
        <v>9369</v>
      </c>
      <c r="Q84" s="9">
        <v>19</v>
      </c>
      <c r="R84" s="9">
        <v>6879.5870000000004</v>
      </c>
      <c r="S84" s="45">
        <v>362.08</v>
      </c>
      <c r="T84" s="23">
        <v>0.30159999999999998</v>
      </c>
      <c r="U84" s="24">
        <v>109.2</v>
      </c>
      <c r="V84" s="24">
        <v>683.45</v>
      </c>
      <c r="W84" s="23">
        <v>0.62590000000000001</v>
      </c>
      <c r="X84" s="25">
        <v>0.74480000000000002</v>
      </c>
    </row>
    <row r="85" spans="1:24" ht="14.4">
      <c r="A85" s="9" t="s">
        <v>1041</v>
      </c>
      <c r="B85" s="9" t="s">
        <v>13</v>
      </c>
      <c r="C85" s="3" t="s">
        <v>32</v>
      </c>
      <c r="D85" s="3" t="s">
        <v>1655</v>
      </c>
      <c r="E85" s="3" t="s">
        <v>1655</v>
      </c>
      <c r="F85" s="3" t="str">
        <f t="shared" si="3"/>
        <v>Illinois</v>
      </c>
      <c r="G85" s="3" t="str">
        <f t="shared" si="4"/>
        <v/>
      </c>
      <c r="H85" s="3" t="str">
        <f t="shared" si="5"/>
        <v/>
      </c>
      <c r="I85" s="3" t="s">
        <v>293</v>
      </c>
      <c r="J85" s="21" t="str">
        <f>VLOOKUP(I85,'AppURL Category'!$A:$B,2,FALSE)</f>
        <v>E-commerce</v>
      </c>
      <c r="K85" s="9" t="s">
        <v>159</v>
      </c>
      <c r="L85" s="9" t="s">
        <v>23</v>
      </c>
      <c r="M85" s="9">
        <v>11296</v>
      </c>
      <c r="N85" s="9">
        <v>54</v>
      </c>
      <c r="O85" s="9">
        <v>6822</v>
      </c>
      <c r="P85" s="9">
        <v>9274</v>
      </c>
      <c r="Q85" s="9">
        <v>4</v>
      </c>
      <c r="R85" s="9">
        <v>1682.338</v>
      </c>
      <c r="S85" s="45">
        <v>420.58</v>
      </c>
      <c r="T85" s="23">
        <v>7.4099999999999999E-2</v>
      </c>
      <c r="U85" s="24">
        <v>31.15</v>
      </c>
      <c r="V85" s="24">
        <v>148.93</v>
      </c>
      <c r="W85" s="23">
        <v>0.47799999999999998</v>
      </c>
      <c r="X85" s="25">
        <v>0.73560000000000003</v>
      </c>
    </row>
    <row r="86" spans="1:24" ht="14.4">
      <c r="A86" s="9" t="s">
        <v>1043</v>
      </c>
      <c r="B86" s="9" t="s">
        <v>29</v>
      </c>
      <c r="C86" s="3" t="s">
        <v>35</v>
      </c>
      <c r="D86" s="3" t="s">
        <v>1655</v>
      </c>
      <c r="E86" s="3" t="s">
        <v>1655</v>
      </c>
      <c r="F86" s="3" t="str">
        <f t="shared" si="3"/>
        <v>Tennessee</v>
      </c>
      <c r="G86" s="3" t="str">
        <f t="shared" si="4"/>
        <v/>
      </c>
      <c r="H86" s="3" t="str">
        <f t="shared" si="5"/>
        <v/>
      </c>
      <c r="I86" s="3" t="s">
        <v>293</v>
      </c>
      <c r="J86" s="21" t="str">
        <f>VLOOKUP(I86,'AppURL Category'!$A:$B,2,FALSE)</f>
        <v>E-commerce</v>
      </c>
      <c r="K86" s="9" t="s">
        <v>16</v>
      </c>
      <c r="L86" s="9" t="s">
        <v>23</v>
      </c>
      <c r="M86" s="9">
        <v>18633</v>
      </c>
      <c r="N86" s="9">
        <v>60</v>
      </c>
      <c r="O86" s="9">
        <v>9424</v>
      </c>
      <c r="P86" s="9">
        <v>18087</v>
      </c>
      <c r="Q86" s="9">
        <v>15</v>
      </c>
      <c r="R86" s="9">
        <v>6785.0630000000001</v>
      </c>
      <c r="S86" s="45">
        <v>452.34</v>
      </c>
      <c r="T86" s="23">
        <v>0.25</v>
      </c>
      <c r="U86" s="24">
        <v>113.08</v>
      </c>
      <c r="V86" s="24">
        <v>364.14</v>
      </c>
      <c r="W86" s="23">
        <v>0.32200000000000001</v>
      </c>
      <c r="X86" s="25">
        <v>0.52100000000000002</v>
      </c>
    </row>
    <row r="87" spans="1:24" ht="14.4">
      <c r="A87" s="9" t="s">
        <v>1043</v>
      </c>
      <c r="B87" s="9" t="s">
        <v>38</v>
      </c>
      <c r="C87" s="3" t="s">
        <v>73</v>
      </c>
      <c r="D87" s="3" t="s">
        <v>1655</v>
      </c>
      <c r="E87" s="3" t="s">
        <v>1655</v>
      </c>
      <c r="F87" s="3" t="str">
        <f t="shared" si="3"/>
        <v>New York</v>
      </c>
      <c r="G87" s="3" t="str">
        <f t="shared" si="4"/>
        <v/>
      </c>
      <c r="H87" s="3" t="str">
        <f t="shared" si="5"/>
        <v/>
      </c>
      <c r="I87" s="3" t="s">
        <v>293</v>
      </c>
      <c r="J87" s="21" t="str">
        <f>VLOOKUP(I87,'AppURL Category'!$A:$B,2,FALSE)</f>
        <v>E-commerce</v>
      </c>
      <c r="K87" s="9" t="s">
        <v>22</v>
      </c>
      <c r="L87" s="9" t="s">
        <v>23</v>
      </c>
      <c r="M87" s="9">
        <v>37176</v>
      </c>
      <c r="N87" s="9">
        <v>100</v>
      </c>
      <c r="O87" s="9">
        <v>31829</v>
      </c>
      <c r="P87" s="9">
        <v>35639</v>
      </c>
      <c r="Q87" s="9">
        <v>21</v>
      </c>
      <c r="R87" s="9">
        <v>6753.5950000000003</v>
      </c>
      <c r="S87" s="45">
        <v>321.60000000000002</v>
      </c>
      <c r="T87" s="23">
        <v>0.21</v>
      </c>
      <c r="U87" s="24">
        <v>67.540000000000006</v>
      </c>
      <c r="V87" s="24">
        <v>181.67</v>
      </c>
      <c r="W87" s="23">
        <v>0.26900000000000002</v>
      </c>
      <c r="X87" s="25">
        <v>0.8931</v>
      </c>
    </row>
    <row r="88" spans="1:24" ht="14.4">
      <c r="A88" s="9" t="s">
        <v>1043</v>
      </c>
      <c r="B88" s="9" t="s">
        <v>38</v>
      </c>
      <c r="C88" s="3" t="s">
        <v>168</v>
      </c>
      <c r="D88" s="3" t="s">
        <v>1655</v>
      </c>
      <c r="E88" s="3" t="s">
        <v>1655</v>
      </c>
      <c r="F88" s="3" t="str">
        <f t="shared" si="3"/>
        <v>Tennessee</v>
      </c>
      <c r="G88" s="3" t="str">
        <f t="shared" si="4"/>
        <v/>
      </c>
      <c r="H88" s="3" t="str">
        <f t="shared" si="5"/>
        <v/>
      </c>
      <c r="I88" s="3" t="s">
        <v>293</v>
      </c>
      <c r="J88" s="21" t="str">
        <f>VLOOKUP(I88,'AppURL Category'!$A:$B,2,FALSE)</f>
        <v>E-commerce</v>
      </c>
      <c r="K88" s="9" t="s">
        <v>16</v>
      </c>
      <c r="L88" s="9" t="s">
        <v>23</v>
      </c>
      <c r="M88" s="9">
        <v>29251</v>
      </c>
      <c r="N88" s="9">
        <v>95</v>
      </c>
      <c r="O88" s="9">
        <v>25060</v>
      </c>
      <c r="P88" s="9">
        <v>28038</v>
      </c>
      <c r="Q88" s="9">
        <v>8</v>
      </c>
      <c r="R88" s="9">
        <v>5994.7470000000003</v>
      </c>
      <c r="S88" s="45">
        <v>749.34</v>
      </c>
      <c r="T88" s="23">
        <v>8.4199999999999997E-2</v>
      </c>
      <c r="U88" s="24">
        <v>63.1</v>
      </c>
      <c r="V88" s="24">
        <v>204.94</v>
      </c>
      <c r="W88" s="23">
        <v>0.32479999999999998</v>
      </c>
      <c r="X88" s="25">
        <v>0.89380000000000004</v>
      </c>
    </row>
    <row r="89" spans="1:24" ht="14.4">
      <c r="A89" s="9" t="s">
        <v>1043</v>
      </c>
      <c r="B89" s="9" t="s">
        <v>13</v>
      </c>
      <c r="C89" s="3" t="s">
        <v>1680</v>
      </c>
      <c r="D89" s="3" t="s">
        <v>1793</v>
      </c>
      <c r="E89" s="3" t="s">
        <v>1655</v>
      </c>
      <c r="F89" s="3" t="str">
        <f t="shared" si="3"/>
        <v>Alabama</v>
      </c>
      <c r="G89" s="3" t="str">
        <f t="shared" si="4"/>
        <v>Florida</v>
      </c>
      <c r="H89" s="3" t="str">
        <f t="shared" si="5"/>
        <v>Florida</v>
      </c>
      <c r="I89" s="3" t="s">
        <v>293</v>
      </c>
      <c r="J89" s="21" t="str">
        <f>VLOOKUP(I89,'AppURL Category'!$A:$B,2,FALSE)</f>
        <v>E-commerce</v>
      </c>
      <c r="K89" s="9" t="s">
        <v>123</v>
      </c>
      <c r="L89" s="9" t="s">
        <v>23</v>
      </c>
      <c r="M89" s="9">
        <v>36431</v>
      </c>
      <c r="N89" s="9">
        <v>108</v>
      </c>
      <c r="O89" s="9">
        <v>31262</v>
      </c>
      <c r="P89" s="9">
        <v>35043</v>
      </c>
      <c r="Q89" s="9">
        <v>11</v>
      </c>
      <c r="R89" s="9">
        <v>3285.835</v>
      </c>
      <c r="S89" s="45">
        <v>298.70999999999998</v>
      </c>
      <c r="T89" s="23">
        <v>0.1019</v>
      </c>
      <c r="U89" s="24">
        <v>30.42</v>
      </c>
      <c r="V89" s="24">
        <v>90.19</v>
      </c>
      <c r="W89" s="23">
        <v>0.29649999999999999</v>
      </c>
      <c r="X89" s="25">
        <v>0.8921</v>
      </c>
    </row>
    <row r="90" spans="1:24" ht="14.4">
      <c r="A90" s="9" t="s">
        <v>1041</v>
      </c>
      <c r="B90" s="9" t="s">
        <v>29</v>
      </c>
      <c r="C90" s="3" t="s">
        <v>32</v>
      </c>
      <c r="D90" s="3" t="s">
        <v>1655</v>
      </c>
      <c r="E90" s="3" t="s">
        <v>1655</v>
      </c>
      <c r="F90" s="3" t="str">
        <f t="shared" si="3"/>
        <v>Illinois</v>
      </c>
      <c r="G90" s="3" t="str">
        <f t="shared" si="4"/>
        <v/>
      </c>
      <c r="H90" s="3" t="str">
        <f t="shared" si="5"/>
        <v/>
      </c>
      <c r="I90" s="3" t="s">
        <v>293</v>
      </c>
      <c r="J90" s="21" t="str">
        <f>VLOOKUP(I90,'AppURL Category'!$A:$B,2,FALSE)</f>
        <v>E-commerce</v>
      </c>
      <c r="K90" s="9" t="s">
        <v>22</v>
      </c>
      <c r="L90" s="9" t="s">
        <v>23</v>
      </c>
      <c r="M90" s="9">
        <v>22004</v>
      </c>
      <c r="N90" s="9">
        <v>80</v>
      </c>
      <c r="O90" s="9">
        <v>18735</v>
      </c>
      <c r="P90" s="9">
        <v>21127</v>
      </c>
      <c r="Q90" s="9">
        <v>4</v>
      </c>
      <c r="R90" s="9">
        <v>1632.473</v>
      </c>
      <c r="S90" s="45">
        <v>408.12</v>
      </c>
      <c r="T90" s="23">
        <v>0.05</v>
      </c>
      <c r="U90" s="24">
        <v>20.41</v>
      </c>
      <c r="V90" s="24">
        <v>74.19</v>
      </c>
      <c r="W90" s="23">
        <v>0.36359999999999998</v>
      </c>
      <c r="X90" s="25">
        <v>0.88680000000000003</v>
      </c>
    </row>
    <row r="91" spans="1:24" ht="14.4">
      <c r="A91" s="9" t="s">
        <v>1043</v>
      </c>
      <c r="B91" s="9" t="s">
        <v>19</v>
      </c>
      <c r="C91" s="3" t="s">
        <v>168</v>
      </c>
      <c r="D91" s="3" t="s">
        <v>1655</v>
      </c>
      <c r="E91" s="3" t="s">
        <v>1655</v>
      </c>
      <c r="F91" s="3" t="str">
        <f t="shared" si="3"/>
        <v>Tennessee</v>
      </c>
      <c r="G91" s="3" t="str">
        <f t="shared" si="4"/>
        <v/>
      </c>
      <c r="H91" s="3" t="str">
        <f t="shared" si="5"/>
        <v/>
      </c>
      <c r="I91" s="3" t="s">
        <v>293</v>
      </c>
      <c r="J91" s="21" t="str">
        <f>VLOOKUP(I91,'AppURL Category'!$A:$B,2,FALSE)</f>
        <v>E-commerce</v>
      </c>
      <c r="K91" s="9" t="s">
        <v>54</v>
      </c>
      <c r="L91" s="9" t="s">
        <v>23</v>
      </c>
      <c r="M91" s="9">
        <v>16644</v>
      </c>
      <c r="N91" s="9">
        <v>10</v>
      </c>
      <c r="O91" s="9">
        <v>5055</v>
      </c>
      <c r="P91" s="9">
        <v>15831</v>
      </c>
      <c r="Q91" s="9">
        <v>5</v>
      </c>
      <c r="R91" s="9">
        <v>6386.4639999999999</v>
      </c>
      <c r="S91" s="45">
        <v>1277.29</v>
      </c>
      <c r="T91" s="23">
        <v>0.5</v>
      </c>
      <c r="U91" s="24">
        <v>638.65</v>
      </c>
      <c r="V91" s="24">
        <v>383.71</v>
      </c>
      <c r="W91" s="23">
        <v>6.0100000000000001E-2</v>
      </c>
      <c r="X91" s="25">
        <v>0.31929999999999997</v>
      </c>
    </row>
    <row r="92" spans="1:24" ht="14.4">
      <c r="A92" s="9" t="s">
        <v>1043</v>
      </c>
      <c r="B92" s="9" t="s">
        <v>29</v>
      </c>
      <c r="C92" s="3" t="s">
        <v>1675</v>
      </c>
      <c r="D92" s="3" t="s">
        <v>1676</v>
      </c>
      <c r="E92" s="3" t="s">
        <v>1655</v>
      </c>
      <c r="F92" s="3" t="str">
        <f t="shared" si="3"/>
        <v>Florida</v>
      </c>
      <c r="G92" s="3" t="str">
        <f t="shared" si="4"/>
        <v>Georgia</v>
      </c>
      <c r="H92" s="3" t="str">
        <f t="shared" si="5"/>
        <v>Georgia</v>
      </c>
      <c r="I92" s="3" t="s">
        <v>805</v>
      </c>
      <c r="J92" s="21" t="str">
        <f>VLOOKUP(I92,'AppURL Category'!$A:$B,2,FALSE)</f>
        <v>E-commerce</v>
      </c>
      <c r="K92" s="9" t="s">
        <v>123</v>
      </c>
      <c r="L92" s="9" t="s">
        <v>23</v>
      </c>
      <c r="M92" s="9">
        <v>45285</v>
      </c>
      <c r="N92" s="9">
        <v>190</v>
      </c>
      <c r="O92" s="9">
        <v>30225</v>
      </c>
      <c r="P92" s="9">
        <v>43298</v>
      </c>
      <c r="Q92" s="9">
        <v>11</v>
      </c>
      <c r="R92" s="9">
        <v>4728.0119999999997</v>
      </c>
      <c r="S92" s="45">
        <v>429.82</v>
      </c>
      <c r="T92" s="23">
        <v>5.79E-2</v>
      </c>
      <c r="U92" s="24">
        <v>24.88</v>
      </c>
      <c r="V92" s="24">
        <v>104.41</v>
      </c>
      <c r="W92" s="23">
        <v>0.41959999999999997</v>
      </c>
      <c r="X92" s="25">
        <v>0.69810000000000005</v>
      </c>
    </row>
    <row r="93" spans="1:24" ht="14.4">
      <c r="A93" s="9" t="s">
        <v>1043</v>
      </c>
      <c r="B93" s="9" t="s">
        <v>13</v>
      </c>
      <c r="C93" s="3" t="s">
        <v>1681</v>
      </c>
      <c r="D93" s="3" t="s">
        <v>1682</v>
      </c>
      <c r="E93" s="3" t="s">
        <v>1683</v>
      </c>
      <c r="F93" s="3" t="str">
        <f t="shared" si="3"/>
        <v>Alabama</v>
      </c>
      <c r="G93" s="3" t="str">
        <f t="shared" si="4"/>
        <v>Alabama</v>
      </c>
      <c r="H93" s="3" t="str">
        <f t="shared" si="5"/>
        <v/>
      </c>
      <c r="I93" s="3" t="s">
        <v>805</v>
      </c>
      <c r="J93" s="21" t="str">
        <f>VLOOKUP(I93,'AppURL Category'!$A:$B,2,FALSE)</f>
        <v>E-commerce</v>
      </c>
      <c r="K93" s="9" t="s">
        <v>123</v>
      </c>
      <c r="L93" s="9" t="s">
        <v>23</v>
      </c>
      <c r="M93" s="9">
        <v>16227</v>
      </c>
      <c r="N93" s="9">
        <v>40</v>
      </c>
      <c r="O93" s="9">
        <v>9438</v>
      </c>
      <c r="P93" s="9">
        <v>15611</v>
      </c>
      <c r="Q93" s="9">
        <v>3</v>
      </c>
      <c r="R93" s="9">
        <v>1991.944</v>
      </c>
      <c r="S93" s="45">
        <v>663.98</v>
      </c>
      <c r="T93" s="23">
        <v>7.4999999999999997E-2</v>
      </c>
      <c r="U93" s="24">
        <v>49.8</v>
      </c>
      <c r="V93" s="24">
        <v>122.75</v>
      </c>
      <c r="W93" s="23">
        <v>0.2465</v>
      </c>
      <c r="X93" s="25">
        <v>0.60460000000000003</v>
      </c>
    </row>
    <row r="94" spans="1:24" ht="14.4">
      <c r="A94" s="9" t="s">
        <v>1041</v>
      </c>
      <c r="B94" s="9" t="s">
        <v>29</v>
      </c>
      <c r="C94" s="3" t="s">
        <v>179</v>
      </c>
      <c r="D94" s="3" t="s">
        <v>1655</v>
      </c>
      <c r="E94" s="3" t="s">
        <v>1655</v>
      </c>
      <c r="F94" s="3" t="str">
        <f t="shared" si="3"/>
        <v>Tennessee</v>
      </c>
      <c r="G94" s="3" t="str">
        <f t="shared" si="4"/>
        <v/>
      </c>
      <c r="H94" s="3" t="str">
        <f t="shared" si="5"/>
        <v/>
      </c>
      <c r="I94" s="3" t="s">
        <v>514</v>
      </c>
      <c r="J94" s="21" t="str">
        <f>VLOOKUP(I94,'AppURL Category'!$A:$B,2,FALSE)</f>
        <v>E-Mail</v>
      </c>
      <c r="K94" s="9" t="s">
        <v>177</v>
      </c>
      <c r="L94" s="9" t="s">
        <v>23</v>
      </c>
      <c r="M94" s="9">
        <v>7409</v>
      </c>
      <c r="N94" s="9">
        <v>10</v>
      </c>
      <c r="O94" s="9">
        <v>5009</v>
      </c>
      <c r="P94" s="9">
        <v>7160</v>
      </c>
      <c r="Q94" s="9">
        <v>12</v>
      </c>
      <c r="R94" s="9">
        <v>1472.11</v>
      </c>
      <c r="S94" s="45">
        <v>122.68</v>
      </c>
      <c r="T94" s="23">
        <v>1.2</v>
      </c>
      <c r="U94" s="24">
        <v>147.21</v>
      </c>
      <c r="V94" s="24">
        <v>198.69</v>
      </c>
      <c r="W94" s="23">
        <v>0.13500000000000001</v>
      </c>
      <c r="X94" s="25">
        <v>0.6996</v>
      </c>
    </row>
    <row r="95" spans="1:24" ht="14.4">
      <c r="A95" s="9" t="s">
        <v>1043</v>
      </c>
      <c r="B95" s="9" t="s">
        <v>19</v>
      </c>
      <c r="C95" s="3" t="s">
        <v>1658</v>
      </c>
      <c r="D95" s="3" t="s">
        <v>1659</v>
      </c>
      <c r="E95" s="3" t="s">
        <v>1655</v>
      </c>
      <c r="F95" s="3" t="str">
        <f t="shared" si="3"/>
        <v>Michigan</v>
      </c>
      <c r="G95" s="3" t="str">
        <f t="shared" si="4"/>
        <v>Michigan</v>
      </c>
      <c r="H95" s="3" t="str">
        <f t="shared" si="5"/>
        <v/>
      </c>
      <c r="I95" s="3" t="s">
        <v>514</v>
      </c>
      <c r="J95" s="21" t="str">
        <f>VLOOKUP(I95,'AppURL Category'!$A:$B,2,FALSE)</f>
        <v>E-Mail</v>
      </c>
      <c r="K95" s="9" t="s">
        <v>16</v>
      </c>
      <c r="L95" s="9" t="s">
        <v>23</v>
      </c>
      <c r="M95" s="9">
        <v>17582</v>
      </c>
      <c r="N95" s="9">
        <v>56</v>
      </c>
      <c r="O95" s="9">
        <v>9848</v>
      </c>
      <c r="P95" s="9">
        <v>16558</v>
      </c>
      <c r="Q95" s="9">
        <v>12</v>
      </c>
      <c r="R95" s="9">
        <v>6846.4480000000003</v>
      </c>
      <c r="S95" s="45">
        <v>570.54</v>
      </c>
      <c r="T95" s="23">
        <v>0.21429999999999999</v>
      </c>
      <c r="U95" s="24">
        <v>122.26</v>
      </c>
      <c r="V95" s="24">
        <v>389.4</v>
      </c>
      <c r="W95" s="23">
        <v>0.31850000000000001</v>
      </c>
      <c r="X95" s="25">
        <v>0.5948</v>
      </c>
    </row>
    <row r="96" spans="1:24" ht="14.4">
      <c r="A96" s="9" t="s">
        <v>1041</v>
      </c>
      <c r="B96" s="9" t="s">
        <v>29</v>
      </c>
      <c r="C96" s="3" t="s">
        <v>73</v>
      </c>
      <c r="D96" s="3" t="s">
        <v>1655</v>
      </c>
      <c r="E96" s="3" t="s">
        <v>1655</v>
      </c>
      <c r="F96" s="3" t="str">
        <f t="shared" si="3"/>
        <v>New York</v>
      </c>
      <c r="G96" s="3" t="str">
        <f t="shared" si="4"/>
        <v/>
      </c>
      <c r="H96" s="3" t="str">
        <f t="shared" si="5"/>
        <v/>
      </c>
      <c r="I96" s="3" t="s">
        <v>514</v>
      </c>
      <c r="J96" s="21" t="str">
        <f>VLOOKUP(I96,'AppURL Category'!$A:$B,2,FALSE)</f>
        <v>E-Mail</v>
      </c>
      <c r="K96" s="9" t="s">
        <v>27</v>
      </c>
      <c r="L96" s="9" t="s">
        <v>47</v>
      </c>
      <c r="M96" s="9">
        <v>45711</v>
      </c>
      <c r="N96" s="9">
        <v>130</v>
      </c>
      <c r="O96" s="9">
        <v>23052</v>
      </c>
      <c r="P96" s="9">
        <v>42375</v>
      </c>
      <c r="Q96" s="9">
        <v>11</v>
      </c>
      <c r="R96" s="9">
        <v>6417.8760000000002</v>
      </c>
      <c r="S96" s="45">
        <v>583.44000000000005</v>
      </c>
      <c r="T96" s="23">
        <v>8.4599999999999995E-2</v>
      </c>
      <c r="U96" s="24">
        <v>49.37</v>
      </c>
      <c r="V96" s="24">
        <v>140.4</v>
      </c>
      <c r="W96" s="23">
        <v>0.28439999999999999</v>
      </c>
      <c r="X96" s="25">
        <v>0.54400000000000004</v>
      </c>
    </row>
    <row r="97" spans="1:24" ht="14.4">
      <c r="A97" s="9" t="s">
        <v>1041</v>
      </c>
      <c r="B97" s="9" t="s">
        <v>38</v>
      </c>
      <c r="C97" s="3" t="s">
        <v>1658</v>
      </c>
      <c r="D97" s="3" t="s">
        <v>1659</v>
      </c>
      <c r="E97" s="3" t="s">
        <v>1655</v>
      </c>
      <c r="F97" s="3" t="str">
        <f t="shared" si="3"/>
        <v>Michigan</v>
      </c>
      <c r="G97" s="3" t="str">
        <f t="shared" si="4"/>
        <v>Michigan</v>
      </c>
      <c r="H97" s="3" t="str">
        <f t="shared" si="5"/>
        <v/>
      </c>
      <c r="I97" s="3" t="s">
        <v>514</v>
      </c>
      <c r="J97" s="21" t="str">
        <f>VLOOKUP(I97,'AppURL Category'!$A:$B,2,FALSE)</f>
        <v>E-Mail</v>
      </c>
      <c r="K97" s="9" t="s">
        <v>22</v>
      </c>
      <c r="L97" s="9" t="s">
        <v>47</v>
      </c>
      <c r="M97" s="9">
        <v>48562</v>
      </c>
      <c r="N97" s="9">
        <v>150</v>
      </c>
      <c r="O97" s="9">
        <v>29108</v>
      </c>
      <c r="P97" s="9">
        <v>45570</v>
      </c>
      <c r="Q97" s="9">
        <v>11</v>
      </c>
      <c r="R97" s="9">
        <v>6346.6329999999998</v>
      </c>
      <c r="S97" s="45">
        <v>576.97</v>
      </c>
      <c r="T97" s="23">
        <v>7.3300000000000004E-2</v>
      </c>
      <c r="U97" s="24">
        <v>42.31</v>
      </c>
      <c r="V97" s="24">
        <v>130.69</v>
      </c>
      <c r="W97" s="23">
        <v>0.30890000000000001</v>
      </c>
      <c r="X97" s="25">
        <v>0.63880000000000003</v>
      </c>
    </row>
    <row r="98" spans="1:24" ht="14.4">
      <c r="A98" s="9" t="s">
        <v>1041</v>
      </c>
      <c r="B98" s="9" t="s">
        <v>29</v>
      </c>
      <c r="C98" s="3" t="s">
        <v>35</v>
      </c>
      <c r="D98" s="3" t="s">
        <v>1655</v>
      </c>
      <c r="E98" s="3" t="s">
        <v>1655</v>
      </c>
      <c r="F98" s="3" t="str">
        <f t="shared" si="3"/>
        <v>Tennessee</v>
      </c>
      <c r="G98" s="3" t="str">
        <f t="shared" si="4"/>
        <v/>
      </c>
      <c r="H98" s="3" t="str">
        <f t="shared" si="5"/>
        <v/>
      </c>
      <c r="I98" s="3" t="s">
        <v>514</v>
      </c>
      <c r="J98" s="21" t="str">
        <f>VLOOKUP(I98,'AppURL Category'!$A:$B,2,FALSE)</f>
        <v>E-Mail</v>
      </c>
      <c r="K98" s="9" t="s">
        <v>16</v>
      </c>
      <c r="L98" s="9" t="s">
        <v>17</v>
      </c>
      <c r="M98" s="9">
        <v>47394</v>
      </c>
      <c r="N98" s="9">
        <v>184</v>
      </c>
      <c r="O98" s="9">
        <v>22712</v>
      </c>
      <c r="P98" s="9">
        <v>41918</v>
      </c>
      <c r="Q98" s="9">
        <v>24</v>
      </c>
      <c r="R98" s="9">
        <v>4701.4960000000001</v>
      </c>
      <c r="S98" s="45">
        <v>195.9</v>
      </c>
      <c r="T98" s="23">
        <v>0.13039999999999999</v>
      </c>
      <c r="U98" s="24">
        <v>25.55</v>
      </c>
      <c r="V98" s="24">
        <v>99.2</v>
      </c>
      <c r="W98" s="23">
        <v>0.38819999999999999</v>
      </c>
      <c r="X98" s="25">
        <v>0.54179999999999995</v>
      </c>
    </row>
    <row r="99" spans="1:24" ht="14.4">
      <c r="A99" s="9" t="s">
        <v>1043</v>
      </c>
      <c r="B99" s="9" t="s">
        <v>29</v>
      </c>
      <c r="C99" s="3" t="s">
        <v>35</v>
      </c>
      <c r="D99" s="3" t="s">
        <v>1655</v>
      </c>
      <c r="E99" s="3" t="s">
        <v>1655</v>
      </c>
      <c r="F99" s="3" t="str">
        <f t="shared" si="3"/>
        <v>Tennessee</v>
      </c>
      <c r="G99" s="3" t="str">
        <f t="shared" si="4"/>
        <v/>
      </c>
      <c r="H99" s="3" t="str">
        <f t="shared" si="5"/>
        <v/>
      </c>
      <c r="I99" s="3" t="s">
        <v>514</v>
      </c>
      <c r="J99" s="21" t="str">
        <f>VLOOKUP(I99,'AppURL Category'!$A:$B,2,FALSE)</f>
        <v>E-Mail</v>
      </c>
      <c r="K99" s="9" t="s">
        <v>189</v>
      </c>
      <c r="L99" s="9" t="s">
        <v>23</v>
      </c>
      <c r="M99" s="9">
        <v>66554</v>
      </c>
      <c r="N99" s="9">
        <v>169</v>
      </c>
      <c r="O99" s="9">
        <v>39206</v>
      </c>
      <c r="P99" s="9">
        <v>62109</v>
      </c>
      <c r="Q99" s="9">
        <v>6</v>
      </c>
      <c r="R99" s="9">
        <v>1890.886</v>
      </c>
      <c r="S99" s="45">
        <v>315.14999999999998</v>
      </c>
      <c r="T99" s="23">
        <v>3.5499999999999997E-2</v>
      </c>
      <c r="U99" s="24">
        <v>11.19</v>
      </c>
      <c r="V99" s="24">
        <v>28.41</v>
      </c>
      <c r="W99" s="23">
        <v>0.25390000000000001</v>
      </c>
      <c r="X99" s="25">
        <v>0.63119999999999998</v>
      </c>
    </row>
    <row r="100" spans="1:24" ht="14.4">
      <c r="A100" s="9" t="s">
        <v>1060</v>
      </c>
      <c r="B100" s="9" t="s">
        <v>13</v>
      </c>
      <c r="C100" s="3" t="s">
        <v>14</v>
      </c>
      <c r="D100" s="3" t="s">
        <v>1655</v>
      </c>
      <c r="E100" s="3" t="s">
        <v>1655</v>
      </c>
      <c r="F100" s="3" t="str">
        <f t="shared" si="3"/>
        <v>California</v>
      </c>
      <c r="G100" s="3" t="str">
        <f t="shared" si="4"/>
        <v/>
      </c>
      <c r="H100" s="3" t="str">
        <f t="shared" si="5"/>
        <v/>
      </c>
      <c r="I100" s="3" t="s">
        <v>514</v>
      </c>
      <c r="J100" s="21" t="str">
        <f>VLOOKUP(I100,'AppURL Category'!$A:$B,2,FALSE)</f>
        <v>E-Mail</v>
      </c>
      <c r="K100" s="9" t="s">
        <v>16</v>
      </c>
      <c r="L100" s="9" t="s">
        <v>23</v>
      </c>
      <c r="M100" s="9">
        <v>9730</v>
      </c>
      <c r="N100" s="9">
        <v>45</v>
      </c>
      <c r="O100" s="9">
        <v>2971</v>
      </c>
      <c r="P100" s="9">
        <v>5102</v>
      </c>
      <c r="Q100" s="9">
        <v>3</v>
      </c>
      <c r="R100" s="9">
        <v>1778.9380000000001</v>
      </c>
      <c r="S100" s="45">
        <v>592.98</v>
      </c>
      <c r="T100" s="23">
        <v>6.6699999999999995E-2</v>
      </c>
      <c r="U100" s="24">
        <v>39.53</v>
      </c>
      <c r="V100" s="24">
        <v>182.83</v>
      </c>
      <c r="W100" s="23">
        <v>0.46250000000000002</v>
      </c>
      <c r="X100" s="25">
        <v>0.58230000000000004</v>
      </c>
    </row>
    <row r="101" spans="1:24" ht="14.4">
      <c r="A101" s="9" t="s">
        <v>1041</v>
      </c>
      <c r="B101" s="9" t="s">
        <v>29</v>
      </c>
      <c r="C101" s="3" t="s">
        <v>32</v>
      </c>
      <c r="D101" s="3" t="s">
        <v>1655</v>
      </c>
      <c r="E101" s="3" t="s">
        <v>1655</v>
      </c>
      <c r="F101" s="3" t="str">
        <f t="shared" si="3"/>
        <v>Illinois</v>
      </c>
      <c r="G101" s="3" t="str">
        <f t="shared" si="4"/>
        <v/>
      </c>
      <c r="H101" s="3" t="str">
        <f t="shared" si="5"/>
        <v/>
      </c>
      <c r="I101" s="3" t="s">
        <v>514</v>
      </c>
      <c r="J101" s="21" t="str">
        <f>VLOOKUP(I101,'AppURL Category'!$A:$B,2,FALSE)</f>
        <v>E-Mail</v>
      </c>
      <c r="K101" s="9" t="s">
        <v>27</v>
      </c>
      <c r="L101" s="9" t="s">
        <v>47</v>
      </c>
      <c r="M101" s="9">
        <v>69757</v>
      </c>
      <c r="N101" s="9">
        <v>199</v>
      </c>
      <c r="O101" s="9">
        <v>41258</v>
      </c>
      <c r="P101" s="9">
        <v>65374</v>
      </c>
      <c r="Q101" s="9">
        <v>20</v>
      </c>
      <c r="R101" s="9">
        <v>1510.615</v>
      </c>
      <c r="S101" s="45">
        <v>75.53</v>
      </c>
      <c r="T101" s="23">
        <v>0.10050000000000001</v>
      </c>
      <c r="U101" s="24">
        <v>7.59</v>
      </c>
      <c r="V101" s="24">
        <v>21.66</v>
      </c>
      <c r="W101" s="23">
        <v>0.2853</v>
      </c>
      <c r="X101" s="25">
        <v>0.63109999999999999</v>
      </c>
    </row>
    <row r="102" spans="1:24" ht="14.4">
      <c r="A102" s="9" t="s">
        <v>1060</v>
      </c>
      <c r="B102" s="9" t="s">
        <v>19</v>
      </c>
      <c r="C102" s="3" t="s">
        <v>1656</v>
      </c>
      <c r="D102" s="3" t="s">
        <v>1657</v>
      </c>
      <c r="E102" s="3" t="s">
        <v>1655</v>
      </c>
      <c r="F102" s="3" t="str">
        <f t="shared" si="3"/>
        <v>Florida</v>
      </c>
      <c r="G102" s="3" t="str">
        <f t="shared" si="4"/>
        <v>Florida</v>
      </c>
      <c r="H102" s="3" t="str">
        <f t="shared" si="5"/>
        <v/>
      </c>
      <c r="I102" s="3" t="s">
        <v>514</v>
      </c>
      <c r="J102" s="21" t="str">
        <f>VLOOKUP(I102,'AppURL Category'!$A:$B,2,FALSE)</f>
        <v>E-Mail</v>
      </c>
      <c r="K102" s="9" t="s">
        <v>22</v>
      </c>
      <c r="L102" s="9" t="s">
        <v>23</v>
      </c>
      <c r="M102" s="9">
        <v>8862</v>
      </c>
      <c r="N102" s="9">
        <v>30</v>
      </c>
      <c r="O102" s="9">
        <v>1359</v>
      </c>
      <c r="P102" s="9">
        <v>7114</v>
      </c>
      <c r="Q102" s="9">
        <v>1</v>
      </c>
      <c r="R102" s="9">
        <v>1481.9449999999999</v>
      </c>
      <c r="S102" s="45">
        <v>1481.95</v>
      </c>
      <c r="T102" s="23">
        <v>3.3300000000000003E-2</v>
      </c>
      <c r="U102" s="24">
        <v>49.4</v>
      </c>
      <c r="V102" s="24">
        <v>167.22</v>
      </c>
      <c r="W102" s="23">
        <v>0.33850000000000002</v>
      </c>
      <c r="X102" s="25">
        <v>0.191</v>
      </c>
    </row>
    <row r="103" spans="1:24" ht="14.4">
      <c r="A103" s="9" t="s">
        <v>1041</v>
      </c>
      <c r="B103" s="9" t="s">
        <v>38</v>
      </c>
      <c r="C103" s="3" t="s">
        <v>35</v>
      </c>
      <c r="D103" s="3" t="s">
        <v>1655</v>
      </c>
      <c r="E103" s="3" t="s">
        <v>1655</v>
      </c>
      <c r="F103" s="3" t="str">
        <f t="shared" si="3"/>
        <v>Tennessee</v>
      </c>
      <c r="G103" s="3" t="str">
        <f t="shared" si="4"/>
        <v/>
      </c>
      <c r="H103" s="3" t="str">
        <f t="shared" si="5"/>
        <v/>
      </c>
      <c r="I103" s="3" t="s">
        <v>514</v>
      </c>
      <c r="J103" s="21" t="str">
        <f>VLOOKUP(I103,'AppURL Category'!$A:$B,2,FALSE)</f>
        <v>E-Mail</v>
      </c>
      <c r="K103" s="9" t="s">
        <v>27</v>
      </c>
      <c r="L103" s="9" t="s">
        <v>23</v>
      </c>
      <c r="M103" s="9">
        <v>7229</v>
      </c>
      <c r="N103" s="9">
        <v>20</v>
      </c>
      <c r="O103" s="9">
        <v>5668</v>
      </c>
      <c r="P103" s="9">
        <v>6760</v>
      </c>
      <c r="Q103" s="9">
        <v>3</v>
      </c>
      <c r="R103" s="9">
        <v>6812.5889999999999</v>
      </c>
      <c r="S103" s="45">
        <v>2270.86</v>
      </c>
      <c r="T103" s="23">
        <v>0.15</v>
      </c>
      <c r="U103" s="24">
        <v>340.63</v>
      </c>
      <c r="V103" s="24">
        <v>942.4</v>
      </c>
      <c r="W103" s="23">
        <v>0.2767</v>
      </c>
      <c r="X103" s="25">
        <v>0.83850000000000002</v>
      </c>
    </row>
    <row r="104" spans="1:24" ht="14.4">
      <c r="A104" s="9" t="s">
        <v>1043</v>
      </c>
      <c r="B104" s="9" t="s">
        <v>13</v>
      </c>
      <c r="C104" s="3" t="s">
        <v>1671</v>
      </c>
      <c r="D104" s="3" t="s">
        <v>1672</v>
      </c>
      <c r="E104" s="3" t="s">
        <v>1655</v>
      </c>
      <c r="F104" s="3" t="str">
        <f t="shared" si="3"/>
        <v>Florida</v>
      </c>
      <c r="G104" s="3" t="str">
        <f t="shared" si="4"/>
        <v>Florida</v>
      </c>
      <c r="H104" s="3" t="str">
        <f t="shared" si="5"/>
        <v/>
      </c>
      <c r="I104" s="3" t="s">
        <v>514</v>
      </c>
      <c r="J104" s="21" t="str">
        <f>VLOOKUP(I104,'AppURL Category'!$A:$B,2,FALSE)</f>
        <v>E-Mail</v>
      </c>
      <c r="K104" s="9" t="s">
        <v>27</v>
      </c>
      <c r="L104" s="9" t="s">
        <v>23</v>
      </c>
      <c r="M104" s="9">
        <v>115544</v>
      </c>
      <c r="N104" s="9">
        <v>412</v>
      </c>
      <c r="O104" s="9">
        <v>79182</v>
      </c>
      <c r="P104" s="9">
        <v>109463</v>
      </c>
      <c r="Q104" s="9">
        <v>56</v>
      </c>
      <c r="R104" s="9">
        <v>6721.0940000000001</v>
      </c>
      <c r="S104" s="45">
        <v>120.02</v>
      </c>
      <c r="T104" s="23">
        <v>0.13589999999999999</v>
      </c>
      <c r="U104" s="24">
        <v>16.309999999999999</v>
      </c>
      <c r="V104" s="24">
        <v>58.17</v>
      </c>
      <c r="W104" s="23">
        <v>0.35659999999999997</v>
      </c>
      <c r="X104" s="25">
        <v>0.72340000000000004</v>
      </c>
    </row>
    <row r="105" spans="1:24" ht="14.4">
      <c r="A105" s="9" t="s">
        <v>1041</v>
      </c>
      <c r="B105" s="9" t="s">
        <v>13</v>
      </c>
      <c r="C105" s="3" t="s">
        <v>14</v>
      </c>
      <c r="D105" s="3" t="s">
        <v>1655</v>
      </c>
      <c r="E105" s="3" t="s">
        <v>1655</v>
      </c>
      <c r="F105" s="3" t="str">
        <f t="shared" si="3"/>
        <v>California</v>
      </c>
      <c r="G105" s="3" t="str">
        <f t="shared" si="4"/>
        <v/>
      </c>
      <c r="H105" s="3" t="str">
        <f t="shared" si="5"/>
        <v/>
      </c>
      <c r="I105" s="3" t="s">
        <v>514</v>
      </c>
      <c r="J105" s="21" t="str">
        <f>VLOOKUP(I105,'AppURL Category'!$A:$B,2,FALSE)</f>
        <v>E-Mail</v>
      </c>
      <c r="K105" s="9" t="s">
        <v>16</v>
      </c>
      <c r="L105" s="9" t="s">
        <v>47</v>
      </c>
      <c r="M105" s="9">
        <v>48211</v>
      </c>
      <c r="N105" s="9">
        <v>160</v>
      </c>
      <c r="O105" s="9">
        <v>30157</v>
      </c>
      <c r="P105" s="9">
        <v>43810</v>
      </c>
      <c r="Q105" s="9">
        <v>14</v>
      </c>
      <c r="R105" s="9">
        <v>6708.4629999999997</v>
      </c>
      <c r="S105" s="45">
        <v>479.18</v>
      </c>
      <c r="T105" s="23">
        <v>8.7499999999999994E-2</v>
      </c>
      <c r="U105" s="24">
        <v>41.93</v>
      </c>
      <c r="V105" s="24">
        <v>139.15</v>
      </c>
      <c r="W105" s="23">
        <v>0.33189999999999997</v>
      </c>
      <c r="X105" s="25">
        <v>0.68840000000000001</v>
      </c>
    </row>
    <row r="106" spans="1:24" ht="14.4">
      <c r="A106" s="9" t="s">
        <v>1043</v>
      </c>
      <c r="B106" s="9" t="s">
        <v>13</v>
      </c>
      <c r="C106" s="3" t="s">
        <v>73</v>
      </c>
      <c r="D106" s="3" t="s">
        <v>1655</v>
      </c>
      <c r="E106" s="3" t="s">
        <v>1655</v>
      </c>
      <c r="F106" s="3" t="str">
        <f t="shared" si="3"/>
        <v>New York</v>
      </c>
      <c r="G106" s="3" t="str">
        <f t="shared" si="4"/>
        <v/>
      </c>
      <c r="H106" s="3" t="str">
        <f t="shared" si="5"/>
        <v/>
      </c>
      <c r="I106" s="3" t="s">
        <v>514</v>
      </c>
      <c r="J106" s="21" t="str">
        <f>VLOOKUP(I106,'AppURL Category'!$A:$B,2,FALSE)</f>
        <v>E-Mail</v>
      </c>
      <c r="K106" s="9" t="s">
        <v>159</v>
      </c>
      <c r="L106" s="9" t="s">
        <v>23</v>
      </c>
      <c r="M106" s="9">
        <v>134847</v>
      </c>
      <c r="N106" s="9">
        <v>450</v>
      </c>
      <c r="O106" s="9">
        <v>104268</v>
      </c>
      <c r="P106" s="9">
        <v>128470</v>
      </c>
      <c r="Q106" s="9">
        <v>125</v>
      </c>
      <c r="R106" s="9">
        <v>6040.5959999999995</v>
      </c>
      <c r="S106" s="45">
        <v>48.32</v>
      </c>
      <c r="T106" s="23">
        <v>0.27779999999999999</v>
      </c>
      <c r="U106" s="24">
        <v>13.42</v>
      </c>
      <c r="V106" s="24">
        <v>44.8</v>
      </c>
      <c r="W106" s="23">
        <v>0.3337</v>
      </c>
      <c r="X106" s="25">
        <v>0.81159999999999999</v>
      </c>
    </row>
    <row r="107" spans="1:24" ht="14.4">
      <c r="A107" s="9" t="s">
        <v>1043</v>
      </c>
      <c r="B107" s="9" t="s">
        <v>13</v>
      </c>
      <c r="C107" s="3" t="s">
        <v>1671</v>
      </c>
      <c r="D107" s="3" t="s">
        <v>1672</v>
      </c>
      <c r="E107" s="3" t="s">
        <v>1655</v>
      </c>
      <c r="F107" s="3" t="str">
        <f t="shared" si="3"/>
        <v>Florida</v>
      </c>
      <c r="G107" s="3" t="str">
        <f t="shared" si="4"/>
        <v>Florida</v>
      </c>
      <c r="H107" s="3" t="str">
        <f t="shared" si="5"/>
        <v/>
      </c>
      <c r="I107" s="3" t="s">
        <v>514</v>
      </c>
      <c r="J107" s="21" t="str">
        <f>VLOOKUP(I107,'AppURL Category'!$A:$B,2,FALSE)</f>
        <v>E-Mail</v>
      </c>
      <c r="K107" s="9" t="s">
        <v>27</v>
      </c>
      <c r="L107" s="9" t="s">
        <v>23</v>
      </c>
      <c r="M107" s="9">
        <v>35178</v>
      </c>
      <c r="N107" s="9">
        <v>155</v>
      </c>
      <c r="O107" s="9">
        <v>23374</v>
      </c>
      <c r="P107" s="9">
        <v>33779</v>
      </c>
      <c r="Q107" s="9">
        <v>8</v>
      </c>
      <c r="R107" s="9">
        <v>5738.8090000000002</v>
      </c>
      <c r="S107" s="45">
        <v>717.35</v>
      </c>
      <c r="T107" s="23">
        <v>5.16E-2</v>
      </c>
      <c r="U107" s="24">
        <v>37.020000000000003</v>
      </c>
      <c r="V107" s="24">
        <v>163.13999999999999</v>
      </c>
      <c r="W107" s="23">
        <v>0.44059999999999999</v>
      </c>
      <c r="X107" s="25">
        <v>0.69199999999999995</v>
      </c>
    </row>
    <row r="108" spans="1:24" ht="14.4">
      <c r="A108" s="9" t="s">
        <v>1043</v>
      </c>
      <c r="B108" s="9" t="s">
        <v>13</v>
      </c>
      <c r="C108" s="3" t="s">
        <v>14</v>
      </c>
      <c r="D108" s="3" t="s">
        <v>1655</v>
      </c>
      <c r="E108" s="3" t="s">
        <v>1655</v>
      </c>
      <c r="F108" s="3" t="str">
        <f t="shared" si="3"/>
        <v>California</v>
      </c>
      <c r="G108" s="3" t="str">
        <f t="shared" si="4"/>
        <v/>
      </c>
      <c r="H108" s="3" t="str">
        <f t="shared" si="5"/>
        <v/>
      </c>
      <c r="I108" s="3" t="s">
        <v>514</v>
      </c>
      <c r="J108" s="21" t="str">
        <f>VLOOKUP(I108,'AppURL Category'!$A:$B,2,FALSE)</f>
        <v>E-Mail</v>
      </c>
      <c r="K108" s="9" t="s">
        <v>16</v>
      </c>
      <c r="L108" s="9" t="s">
        <v>23</v>
      </c>
      <c r="M108" s="9">
        <v>43117</v>
      </c>
      <c r="N108" s="9">
        <v>100</v>
      </c>
      <c r="O108" s="9">
        <v>6478</v>
      </c>
      <c r="P108" s="9">
        <v>27405</v>
      </c>
      <c r="Q108" s="9">
        <v>8</v>
      </c>
      <c r="R108" s="9">
        <v>4250.43</v>
      </c>
      <c r="S108" s="45">
        <v>531.29999999999995</v>
      </c>
      <c r="T108" s="23">
        <v>0.08</v>
      </c>
      <c r="U108" s="24">
        <v>42.5</v>
      </c>
      <c r="V108" s="24">
        <v>98.58</v>
      </c>
      <c r="W108" s="23">
        <v>0.2319</v>
      </c>
      <c r="X108" s="25">
        <v>0.2364</v>
      </c>
    </row>
    <row r="109" spans="1:24" ht="14.4">
      <c r="A109" s="9" t="s">
        <v>1041</v>
      </c>
      <c r="B109" s="9" t="s">
        <v>38</v>
      </c>
      <c r="C109" s="3" t="s">
        <v>200</v>
      </c>
      <c r="D109" s="3" t="s">
        <v>1655</v>
      </c>
      <c r="E109" s="3" t="s">
        <v>1655</v>
      </c>
      <c r="F109" s="3" t="str">
        <f t="shared" si="3"/>
        <v>Michigan</v>
      </c>
      <c r="G109" s="3" t="str">
        <f t="shared" si="4"/>
        <v/>
      </c>
      <c r="H109" s="3" t="str">
        <f t="shared" si="5"/>
        <v/>
      </c>
      <c r="I109" s="3" t="s">
        <v>514</v>
      </c>
      <c r="J109" s="21" t="str">
        <f>VLOOKUP(I109,'AppURL Category'!$A:$B,2,FALSE)</f>
        <v>E-Mail</v>
      </c>
      <c r="K109" s="9" t="s">
        <v>27</v>
      </c>
      <c r="L109" s="9" t="s">
        <v>23</v>
      </c>
      <c r="M109" s="9">
        <v>510778</v>
      </c>
      <c r="N109" s="9">
        <v>1290</v>
      </c>
      <c r="O109" s="9">
        <v>70777</v>
      </c>
      <c r="P109" s="9">
        <v>436133</v>
      </c>
      <c r="Q109" s="9">
        <v>6</v>
      </c>
      <c r="R109" s="9">
        <v>3870.2539999999999</v>
      </c>
      <c r="S109" s="45">
        <v>645.04</v>
      </c>
      <c r="T109" s="23">
        <v>4.7000000000000002E-3</v>
      </c>
      <c r="U109" s="24">
        <v>3</v>
      </c>
      <c r="V109" s="24">
        <v>7.58</v>
      </c>
      <c r="W109" s="23">
        <v>0.25259999999999999</v>
      </c>
      <c r="X109" s="25">
        <v>0.1623</v>
      </c>
    </row>
    <row r="110" spans="1:24" ht="14.4">
      <c r="A110" s="9" t="s">
        <v>1041</v>
      </c>
      <c r="B110" s="9" t="s">
        <v>19</v>
      </c>
      <c r="C110" s="3" t="s">
        <v>25</v>
      </c>
      <c r="D110" s="3" t="s">
        <v>1655</v>
      </c>
      <c r="E110" s="3" t="s">
        <v>1655</v>
      </c>
      <c r="F110" s="3" t="str">
        <f t="shared" si="3"/>
        <v>California</v>
      </c>
      <c r="G110" s="3" t="str">
        <f t="shared" si="4"/>
        <v/>
      </c>
      <c r="H110" s="3" t="str">
        <f t="shared" si="5"/>
        <v/>
      </c>
      <c r="I110" s="3" t="s">
        <v>514</v>
      </c>
      <c r="J110" s="21" t="str">
        <f>VLOOKUP(I110,'AppURL Category'!$A:$B,2,FALSE)</f>
        <v>E-Mail</v>
      </c>
      <c r="K110" s="9" t="s">
        <v>22</v>
      </c>
      <c r="L110" s="9" t="s">
        <v>23</v>
      </c>
      <c r="M110" s="9">
        <v>13700</v>
      </c>
      <c r="N110" s="9">
        <v>63</v>
      </c>
      <c r="O110" s="9">
        <v>3609</v>
      </c>
      <c r="P110" s="9">
        <v>12644</v>
      </c>
      <c r="Q110" s="9">
        <v>4</v>
      </c>
      <c r="R110" s="9">
        <v>2032.7</v>
      </c>
      <c r="S110" s="45">
        <v>508.18</v>
      </c>
      <c r="T110" s="23">
        <v>6.3500000000000001E-2</v>
      </c>
      <c r="U110" s="24">
        <v>32.270000000000003</v>
      </c>
      <c r="V110" s="24">
        <v>148.37</v>
      </c>
      <c r="W110" s="23">
        <v>0.45989999999999998</v>
      </c>
      <c r="X110" s="25">
        <v>0.28539999999999999</v>
      </c>
    </row>
    <row r="111" spans="1:24" ht="14.4">
      <c r="A111" s="9" t="s">
        <v>1041</v>
      </c>
      <c r="B111" s="9" t="s">
        <v>29</v>
      </c>
      <c r="C111" s="3" t="s">
        <v>1664</v>
      </c>
      <c r="D111" s="3" t="s">
        <v>1665</v>
      </c>
      <c r="E111" s="3" t="s">
        <v>1655</v>
      </c>
      <c r="F111" s="3" t="str">
        <f t="shared" si="3"/>
        <v>Florida</v>
      </c>
      <c r="G111" s="3" t="str">
        <f t="shared" si="4"/>
        <v>Florida</v>
      </c>
      <c r="H111" s="3" t="str">
        <f t="shared" si="5"/>
        <v/>
      </c>
      <c r="I111" s="3" t="s">
        <v>514</v>
      </c>
      <c r="J111" s="21" t="str">
        <f>VLOOKUP(I111,'AppURL Category'!$A:$B,2,FALSE)</f>
        <v>E-Mail</v>
      </c>
      <c r="K111" s="9" t="s">
        <v>123</v>
      </c>
      <c r="L111" s="9" t="s">
        <v>17</v>
      </c>
      <c r="M111" s="9">
        <v>13075</v>
      </c>
      <c r="N111" s="9">
        <v>74</v>
      </c>
      <c r="O111" s="9">
        <v>5980</v>
      </c>
      <c r="P111" s="9">
        <v>12114</v>
      </c>
      <c r="Q111" s="9">
        <v>15</v>
      </c>
      <c r="R111" s="9">
        <v>1936.1310000000001</v>
      </c>
      <c r="S111" s="45">
        <v>129.08000000000001</v>
      </c>
      <c r="T111" s="23">
        <v>0.20269999999999999</v>
      </c>
      <c r="U111" s="24">
        <v>26.16</v>
      </c>
      <c r="V111" s="24">
        <v>148.08000000000001</v>
      </c>
      <c r="W111" s="23">
        <v>0.56599999999999995</v>
      </c>
      <c r="X111" s="25">
        <v>0.49359999999999998</v>
      </c>
    </row>
    <row r="112" spans="1:24" ht="14.4">
      <c r="A112" s="9" t="s">
        <v>1043</v>
      </c>
      <c r="B112" s="9" t="s">
        <v>13</v>
      </c>
      <c r="C112" s="3" t="s">
        <v>1664</v>
      </c>
      <c r="D112" s="3" t="s">
        <v>1665</v>
      </c>
      <c r="E112" s="3" t="s">
        <v>1655</v>
      </c>
      <c r="F112" s="3" t="str">
        <f t="shared" si="3"/>
        <v>Florida</v>
      </c>
      <c r="G112" s="3" t="str">
        <f t="shared" si="4"/>
        <v>Florida</v>
      </c>
      <c r="H112" s="3" t="str">
        <f t="shared" si="5"/>
        <v/>
      </c>
      <c r="I112" s="3" t="s">
        <v>514</v>
      </c>
      <c r="J112" s="21" t="str">
        <f>VLOOKUP(I112,'AppURL Category'!$A:$B,2,FALSE)</f>
        <v>E-Mail</v>
      </c>
      <c r="K112" s="9" t="s">
        <v>130</v>
      </c>
      <c r="L112" s="9" t="s">
        <v>23</v>
      </c>
      <c r="M112" s="9">
        <v>69540</v>
      </c>
      <c r="N112" s="9">
        <v>204</v>
      </c>
      <c r="O112" s="9">
        <v>28713</v>
      </c>
      <c r="P112" s="9">
        <v>62829</v>
      </c>
      <c r="Q112" s="9">
        <v>15</v>
      </c>
      <c r="R112" s="9">
        <v>1838.9880000000001</v>
      </c>
      <c r="S112" s="45">
        <v>122.6</v>
      </c>
      <c r="T112" s="23">
        <v>7.3499999999999996E-2</v>
      </c>
      <c r="U112" s="24">
        <v>9.01</v>
      </c>
      <c r="V112" s="24">
        <v>26.45</v>
      </c>
      <c r="W112" s="23">
        <v>0.29339999999999999</v>
      </c>
      <c r="X112" s="25">
        <v>0.45700000000000002</v>
      </c>
    </row>
    <row r="113" spans="1:24" ht="14.4">
      <c r="A113" s="9" t="s">
        <v>1041</v>
      </c>
      <c r="B113" s="9" t="s">
        <v>19</v>
      </c>
      <c r="C113" s="3" t="s">
        <v>73</v>
      </c>
      <c r="D113" s="3" t="s">
        <v>1655</v>
      </c>
      <c r="E113" s="3" t="s">
        <v>1655</v>
      </c>
      <c r="F113" s="3" t="str">
        <f t="shared" si="3"/>
        <v>New York</v>
      </c>
      <c r="G113" s="3" t="str">
        <f t="shared" si="4"/>
        <v/>
      </c>
      <c r="H113" s="3" t="str">
        <f t="shared" si="5"/>
        <v/>
      </c>
      <c r="I113" s="3" t="s">
        <v>535</v>
      </c>
      <c r="J113" s="21" t="str">
        <f>VLOOKUP(I113,'AppURL Category'!$A:$B,2,FALSE)</f>
        <v>E-Mail</v>
      </c>
      <c r="K113" s="9" t="s">
        <v>16</v>
      </c>
      <c r="L113" s="9" t="s">
        <v>47</v>
      </c>
      <c r="M113" s="9">
        <v>65983</v>
      </c>
      <c r="N113" s="9">
        <v>212</v>
      </c>
      <c r="O113" s="9">
        <v>8536</v>
      </c>
      <c r="P113" s="9">
        <v>57434</v>
      </c>
      <c r="Q113" s="9">
        <v>3</v>
      </c>
      <c r="R113" s="9">
        <v>1599.076</v>
      </c>
      <c r="S113" s="45">
        <v>533.03</v>
      </c>
      <c r="T113" s="23">
        <v>1.4200000000000001E-2</v>
      </c>
      <c r="U113" s="24">
        <v>7.54</v>
      </c>
      <c r="V113" s="24">
        <v>24.23</v>
      </c>
      <c r="W113" s="23">
        <v>0.32129999999999997</v>
      </c>
      <c r="X113" s="25">
        <v>0.14860000000000001</v>
      </c>
    </row>
    <row r="114" spans="1:24" ht="14.4">
      <c r="A114" s="9" t="s">
        <v>1043</v>
      </c>
      <c r="B114" s="9" t="s">
        <v>13</v>
      </c>
      <c r="C114" s="3" t="s">
        <v>32</v>
      </c>
      <c r="D114" s="3" t="s">
        <v>1655</v>
      </c>
      <c r="E114" s="3" t="s">
        <v>1655</v>
      </c>
      <c r="F114" s="3" t="str">
        <f t="shared" si="3"/>
        <v>Illinois</v>
      </c>
      <c r="G114" s="3" t="str">
        <f t="shared" si="4"/>
        <v/>
      </c>
      <c r="H114" s="3" t="str">
        <f t="shared" si="5"/>
        <v/>
      </c>
      <c r="I114" s="3" t="s">
        <v>535</v>
      </c>
      <c r="J114" s="21" t="str">
        <f>VLOOKUP(I114,'AppURL Category'!$A:$B,2,FALSE)</f>
        <v>E-Mail</v>
      </c>
      <c r="K114" s="9" t="s">
        <v>16</v>
      </c>
      <c r="L114" s="9" t="s">
        <v>23</v>
      </c>
      <c r="M114" s="9">
        <v>21478</v>
      </c>
      <c r="N114" s="9">
        <v>50</v>
      </c>
      <c r="O114" s="9">
        <v>15548</v>
      </c>
      <c r="P114" s="9">
        <v>20651</v>
      </c>
      <c r="Q114" s="9">
        <v>24</v>
      </c>
      <c r="R114" s="9">
        <v>1541.2139999999999</v>
      </c>
      <c r="S114" s="45">
        <v>64.22</v>
      </c>
      <c r="T114" s="23">
        <v>0.48</v>
      </c>
      <c r="U114" s="24">
        <v>30.82</v>
      </c>
      <c r="V114" s="24">
        <v>71.760000000000005</v>
      </c>
      <c r="W114" s="23">
        <v>0.23280000000000001</v>
      </c>
      <c r="X114" s="25">
        <v>0.75290000000000001</v>
      </c>
    </row>
    <row r="115" spans="1:24" ht="14.4">
      <c r="A115" s="9" t="s">
        <v>1043</v>
      </c>
      <c r="B115" s="9" t="s">
        <v>29</v>
      </c>
      <c r="C115" s="3" t="s">
        <v>73</v>
      </c>
      <c r="D115" s="3" t="s">
        <v>1655</v>
      </c>
      <c r="E115" s="3" t="s">
        <v>1655</v>
      </c>
      <c r="F115" s="3" t="str">
        <f t="shared" si="3"/>
        <v>New York</v>
      </c>
      <c r="G115" s="3" t="str">
        <f t="shared" si="4"/>
        <v/>
      </c>
      <c r="H115" s="3" t="str">
        <f t="shared" si="5"/>
        <v/>
      </c>
      <c r="I115" s="3" t="s">
        <v>535</v>
      </c>
      <c r="J115" s="21" t="str">
        <f>VLOOKUP(I115,'AppURL Category'!$A:$B,2,FALSE)</f>
        <v>E-Mail</v>
      </c>
      <c r="K115" s="9" t="s">
        <v>16</v>
      </c>
      <c r="L115" s="9" t="s">
        <v>23</v>
      </c>
      <c r="M115" s="9">
        <v>9515</v>
      </c>
      <c r="N115" s="9">
        <v>30</v>
      </c>
      <c r="O115" s="9">
        <v>6169</v>
      </c>
      <c r="P115" s="9">
        <v>9138</v>
      </c>
      <c r="Q115" s="9">
        <v>3</v>
      </c>
      <c r="R115" s="9">
        <v>5776.5079999999998</v>
      </c>
      <c r="S115" s="45">
        <v>1925.5</v>
      </c>
      <c r="T115" s="23">
        <v>0.1</v>
      </c>
      <c r="U115" s="24">
        <v>192.55</v>
      </c>
      <c r="V115" s="24">
        <v>607.09</v>
      </c>
      <c r="W115" s="23">
        <v>0.31530000000000002</v>
      </c>
      <c r="X115" s="25">
        <v>0.67510000000000003</v>
      </c>
    </row>
    <row r="116" spans="1:24" ht="14.4">
      <c r="A116" s="9" t="s">
        <v>1043</v>
      </c>
      <c r="B116" s="9" t="s">
        <v>19</v>
      </c>
      <c r="C116" s="3" t="s">
        <v>32</v>
      </c>
      <c r="D116" s="3" t="s">
        <v>1655</v>
      </c>
      <c r="E116" s="3" t="s">
        <v>1655</v>
      </c>
      <c r="F116" s="3" t="str">
        <f t="shared" si="3"/>
        <v>Illinois</v>
      </c>
      <c r="G116" s="3" t="str">
        <f t="shared" si="4"/>
        <v/>
      </c>
      <c r="H116" s="3" t="str">
        <f t="shared" si="5"/>
        <v/>
      </c>
      <c r="I116" s="3" t="s">
        <v>535</v>
      </c>
      <c r="J116" s="21" t="str">
        <f>VLOOKUP(I116,'AppURL Category'!$A:$B,2,FALSE)</f>
        <v>E-Mail</v>
      </c>
      <c r="K116" s="9" t="s">
        <v>46</v>
      </c>
      <c r="L116" s="9" t="s">
        <v>23</v>
      </c>
      <c r="M116" s="9">
        <v>20548</v>
      </c>
      <c r="N116" s="9">
        <v>40</v>
      </c>
      <c r="O116" s="9">
        <v>14259</v>
      </c>
      <c r="P116" s="9">
        <v>19654</v>
      </c>
      <c r="Q116" s="9">
        <v>13</v>
      </c>
      <c r="R116" s="9">
        <v>3060.4250000000002</v>
      </c>
      <c r="S116" s="45">
        <v>235.42</v>
      </c>
      <c r="T116" s="23">
        <v>0.32500000000000001</v>
      </c>
      <c r="U116" s="24">
        <v>76.510000000000005</v>
      </c>
      <c r="V116" s="24">
        <v>148.94</v>
      </c>
      <c r="W116" s="23">
        <v>0.19470000000000001</v>
      </c>
      <c r="X116" s="25">
        <v>0.72550000000000003</v>
      </c>
    </row>
    <row r="117" spans="1:24" ht="14.4">
      <c r="A117" s="9" t="s">
        <v>1041</v>
      </c>
      <c r="B117" s="9" t="s">
        <v>38</v>
      </c>
      <c r="C117" s="3" t="s">
        <v>210</v>
      </c>
      <c r="D117" s="3" t="s">
        <v>1655</v>
      </c>
      <c r="E117" s="3" t="s">
        <v>1655</v>
      </c>
      <c r="F117" s="3" t="str">
        <f t="shared" si="3"/>
        <v>South Carolina</v>
      </c>
      <c r="G117" s="3" t="str">
        <f t="shared" si="4"/>
        <v/>
      </c>
      <c r="H117" s="3" t="str">
        <f t="shared" si="5"/>
        <v/>
      </c>
      <c r="I117" s="3" t="s">
        <v>535</v>
      </c>
      <c r="J117" s="21" t="str">
        <f>VLOOKUP(I117,'AppURL Category'!$A:$B,2,FALSE)</f>
        <v>E-Mail</v>
      </c>
      <c r="K117" s="9" t="s">
        <v>42</v>
      </c>
      <c r="L117" s="9" t="s">
        <v>17</v>
      </c>
      <c r="M117" s="9">
        <v>94340</v>
      </c>
      <c r="N117" s="9">
        <v>250</v>
      </c>
      <c r="O117" s="9">
        <v>16955</v>
      </c>
      <c r="P117" s="9">
        <v>76971</v>
      </c>
      <c r="Q117" s="9">
        <v>13</v>
      </c>
      <c r="R117" s="9">
        <v>1517.2439999999999</v>
      </c>
      <c r="S117" s="45">
        <v>116.71</v>
      </c>
      <c r="T117" s="23">
        <v>5.1999999999999998E-2</v>
      </c>
      <c r="U117" s="24">
        <v>6.07</v>
      </c>
      <c r="V117" s="24">
        <v>16.079999999999998</v>
      </c>
      <c r="W117" s="23">
        <v>0.26500000000000001</v>
      </c>
      <c r="X117" s="25">
        <v>0.2203</v>
      </c>
    </row>
    <row r="118" spans="1:24" ht="14.4">
      <c r="A118" s="9" t="s">
        <v>1060</v>
      </c>
      <c r="B118" s="9" t="s">
        <v>19</v>
      </c>
      <c r="C118" s="3" t="s">
        <v>1658</v>
      </c>
      <c r="D118" s="3" t="s">
        <v>1659</v>
      </c>
      <c r="E118" s="3" t="s">
        <v>1655</v>
      </c>
      <c r="F118" s="3" t="str">
        <f t="shared" si="3"/>
        <v>Michigan</v>
      </c>
      <c r="G118" s="3" t="str">
        <f t="shared" si="4"/>
        <v>Michigan</v>
      </c>
      <c r="H118" s="3" t="str">
        <f t="shared" si="5"/>
        <v/>
      </c>
      <c r="I118" s="3" t="s">
        <v>535</v>
      </c>
      <c r="J118" s="21" t="str">
        <f>VLOOKUP(I118,'AppURL Category'!$A:$B,2,FALSE)</f>
        <v>E-Mail</v>
      </c>
      <c r="K118" s="9" t="s">
        <v>22</v>
      </c>
      <c r="L118" s="9" t="s">
        <v>23</v>
      </c>
      <c r="M118" s="9">
        <v>114723</v>
      </c>
      <c r="N118" s="9">
        <v>350</v>
      </c>
      <c r="O118" s="9">
        <v>14623</v>
      </c>
      <c r="P118" s="9">
        <v>92063</v>
      </c>
      <c r="Q118" s="9">
        <v>6</v>
      </c>
      <c r="R118" s="9">
        <v>4742.009</v>
      </c>
      <c r="S118" s="45">
        <v>790.33</v>
      </c>
      <c r="T118" s="23">
        <v>1.7100000000000001E-2</v>
      </c>
      <c r="U118" s="24">
        <v>13.55</v>
      </c>
      <c r="V118" s="24">
        <v>41.33</v>
      </c>
      <c r="W118" s="23">
        <v>0.30509999999999998</v>
      </c>
      <c r="X118" s="25">
        <v>0.1588</v>
      </c>
    </row>
    <row r="119" spans="1:24" ht="14.4">
      <c r="A119" s="9" t="s">
        <v>1041</v>
      </c>
      <c r="B119" s="9" t="s">
        <v>29</v>
      </c>
      <c r="C119" s="3" t="s">
        <v>32</v>
      </c>
      <c r="D119" s="3" t="s">
        <v>1655</v>
      </c>
      <c r="E119" s="3" t="s">
        <v>1655</v>
      </c>
      <c r="F119" s="3" t="str">
        <f t="shared" si="3"/>
        <v>Illinois</v>
      </c>
      <c r="G119" s="3" t="str">
        <f t="shared" si="4"/>
        <v/>
      </c>
      <c r="H119" s="3" t="str">
        <f t="shared" si="5"/>
        <v/>
      </c>
      <c r="I119" s="3" t="s">
        <v>535</v>
      </c>
      <c r="J119" s="21" t="str">
        <f>VLOOKUP(I119,'AppURL Category'!$A:$B,2,FALSE)</f>
        <v>E-Mail</v>
      </c>
      <c r="K119" s="9" t="s">
        <v>16</v>
      </c>
      <c r="L119" s="9" t="s">
        <v>23</v>
      </c>
      <c r="M119" s="9">
        <v>14581</v>
      </c>
      <c r="N119" s="9">
        <v>85</v>
      </c>
      <c r="O119" s="9">
        <v>6970</v>
      </c>
      <c r="P119" s="9">
        <v>8882</v>
      </c>
      <c r="Q119" s="9">
        <v>4</v>
      </c>
      <c r="R119" s="9">
        <v>2636.2020000000002</v>
      </c>
      <c r="S119" s="45">
        <v>659.05</v>
      </c>
      <c r="T119" s="23">
        <v>4.7100000000000003E-2</v>
      </c>
      <c r="U119" s="24">
        <v>31.01</v>
      </c>
      <c r="V119" s="24">
        <v>180.8</v>
      </c>
      <c r="W119" s="23">
        <v>0.58299999999999996</v>
      </c>
      <c r="X119" s="25">
        <v>0.78469999999999995</v>
      </c>
    </row>
    <row r="120" spans="1:24" ht="14.4">
      <c r="A120" s="9" t="s">
        <v>1060</v>
      </c>
      <c r="B120" s="9" t="s">
        <v>38</v>
      </c>
      <c r="C120" s="3" t="s">
        <v>32</v>
      </c>
      <c r="D120" s="3" t="s">
        <v>1655</v>
      </c>
      <c r="E120" s="3" t="s">
        <v>1655</v>
      </c>
      <c r="F120" s="3" t="str">
        <f t="shared" si="3"/>
        <v>Illinois</v>
      </c>
      <c r="G120" s="3" t="str">
        <f t="shared" si="4"/>
        <v/>
      </c>
      <c r="H120" s="3" t="str">
        <f t="shared" si="5"/>
        <v/>
      </c>
      <c r="I120" s="3" t="s">
        <v>535</v>
      </c>
      <c r="J120" s="21" t="str">
        <f>VLOOKUP(I120,'AppURL Category'!$A:$B,2,FALSE)</f>
        <v>E-Mail</v>
      </c>
      <c r="K120" s="9" t="s">
        <v>16</v>
      </c>
      <c r="L120" s="9" t="s">
        <v>23</v>
      </c>
      <c r="M120" s="9">
        <v>19461</v>
      </c>
      <c r="N120" s="9">
        <v>74</v>
      </c>
      <c r="O120" s="9">
        <v>14647</v>
      </c>
      <c r="P120" s="9">
        <v>18731</v>
      </c>
      <c r="Q120" s="9">
        <v>9</v>
      </c>
      <c r="R120" s="9">
        <v>7311.9989999999998</v>
      </c>
      <c r="S120" s="45">
        <v>812.44</v>
      </c>
      <c r="T120" s="23">
        <v>0.1216</v>
      </c>
      <c r="U120" s="24">
        <v>98.81</v>
      </c>
      <c r="V120" s="24">
        <v>375.73</v>
      </c>
      <c r="W120" s="23">
        <v>0.38019999999999998</v>
      </c>
      <c r="X120" s="25">
        <v>0.78200000000000003</v>
      </c>
    </row>
    <row r="121" spans="1:24" ht="14.4">
      <c r="A121" s="9" t="s">
        <v>1043</v>
      </c>
      <c r="B121" s="9" t="s">
        <v>19</v>
      </c>
      <c r="C121" s="3" t="s">
        <v>32</v>
      </c>
      <c r="D121" s="3" t="s">
        <v>1655</v>
      </c>
      <c r="E121" s="3" t="s">
        <v>1655</v>
      </c>
      <c r="F121" s="3" t="str">
        <f t="shared" si="3"/>
        <v>Illinois</v>
      </c>
      <c r="G121" s="3" t="str">
        <f t="shared" si="4"/>
        <v/>
      </c>
      <c r="H121" s="3" t="str">
        <f t="shared" si="5"/>
        <v/>
      </c>
      <c r="I121" s="3" t="s">
        <v>535</v>
      </c>
      <c r="J121" s="21" t="str">
        <f>VLOOKUP(I121,'AppURL Category'!$A:$B,2,FALSE)</f>
        <v>E-Mail</v>
      </c>
      <c r="K121" s="9" t="s">
        <v>22</v>
      </c>
      <c r="L121" s="9" t="s">
        <v>23</v>
      </c>
      <c r="M121" s="9">
        <v>27032</v>
      </c>
      <c r="N121" s="9">
        <v>110</v>
      </c>
      <c r="O121" s="9">
        <v>21893</v>
      </c>
      <c r="P121" s="9">
        <v>26127</v>
      </c>
      <c r="Q121" s="9">
        <v>5</v>
      </c>
      <c r="R121" s="9">
        <v>5292.8969999999999</v>
      </c>
      <c r="S121" s="45">
        <v>1058.58</v>
      </c>
      <c r="T121" s="23">
        <v>4.5499999999999999E-2</v>
      </c>
      <c r="U121" s="24">
        <v>48.12</v>
      </c>
      <c r="V121" s="24">
        <v>195.8</v>
      </c>
      <c r="W121" s="23">
        <v>0.40689999999999998</v>
      </c>
      <c r="X121" s="25">
        <v>0.83789999999999998</v>
      </c>
    </row>
    <row r="122" spans="1:24" ht="14.4">
      <c r="A122" s="9" t="s">
        <v>1041</v>
      </c>
      <c r="B122" s="9" t="s">
        <v>19</v>
      </c>
      <c r="C122" s="3" t="s">
        <v>79</v>
      </c>
      <c r="D122" s="3" t="s">
        <v>1655</v>
      </c>
      <c r="E122" s="3" t="s">
        <v>1655</v>
      </c>
      <c r="F122" s="3" t="str">
        <f t="shared" si="3"/>
        <v>Florida</v>
      </c>
      <c r="G122" s="3" t="str">
        <f t="shared" si="4"/>
        <v/>
      </c>
      <c r="H122" s="3" t="str">
        <f t="shared" si="5"/>
        <v/>
      </c>
      <c r="I122" s="3" t="s">
        <v>535</v>
      </c>
      <c r="J122" s="21" t="str">
        <f>VLOOKUP(I122,'AppURL Category'!$A:$B,2,FALSE)</f>
        <v>E-Mail</v>
      </c>
      <c r="K122" s="9" t="s">
        <v>16</v>
      </c>
      <c r="L122" s="9" t="s">
        <v>23</v>
      </c>
      <c r="M122" s="9">
        <v>7628</v>
      </c>
      <c r="N122" s="9">
        <v>19</v>
      </c>
      <c r="O122" s="9">
        <v>5048</v>
      </c>
      <c r="P122" s="9">
        <v>7154</v>
      </c>
      <c r="Q122" s="9">
        <v>5</v>
      </c>
      <c r="R122" s="9">
        <v>6684.0630000000001</v>
      </c>
      <c r="S122" s="45">
        <v>1336.81</v>
      </c>
      <c r="T122" s="23">
        <v>0.26319999999999999</v>
      </c>
      <c r="U122" s="24">
        <v>351.79</v>
      </c>
      <c r="V122" s="24">
        <v>876.25</v>
      </c>
      <c r="W122" s="23">
        <v>0.24909999999999999</v>
      </c>
      <c r="X122" s="25">
        <v>0.7056</v>
      </c>
    </row>
    <row r="123" spans="1:24" ht="14.4">
      <c r="A123" s="9" t="s">
        <v>1043</v>
      </c>
      <c r="B123" s="9" t="s">
        <v>13</v>
      </c>
      <c r="C123" s="3" t="s">
        <v>73</v>
      </c>
      <c r="D123" s="3" t="s">
        <v>1655</v>
      </c>
      <c r="E123" s="3" t="s">
        <v>1655</v>
      </c>
      <c r="F123" s="3" t="str">
        <f t="shared" si="3"/>
        <v>New York</v>
      </c>
      <c r="G123" s="3" t="str">
        <f t="shared" si="4"/>
        <v/>
      </c>
      <c r="H123" s="3" t="str">
        <f t="shared" si="5"/>
        <v/>
      </c>
      <c r="I123" s="3" t="s">
        <v>535</v>
      </c>
      <c r="J123" s="21" t="str">
        <f>VLOOKUP(I123,'AppURL Category'!$A:$B,2,FALSE)</f>
        <v>E-Mail</v>
      </c>
      <c r="K123" s="9" t="s">
        <v>16</v>
      </c>
      <c r="L123" s="9" t="s">
        <v>23</v>
      </c>
      <c r="M123" s="9">
        <v>7806</v>
      </c>
      <c r="N123" s="9">
        <v>20</v>
      </c>
      <c r="O123" s="9">
        <v>3150</v>
      </c>
      <c r="P123" s="9">
        <v>7247</v>
      </c>
      <c r="Q123" s="9">
        <v>1</v>
      </c>
      <c r="R123" s="9">
        <v>6162.3209999999999</v>
      </c>
      <c r="S123" s="45">
        <v>6162.32</v>
      </c>
      <c r="T123" s="23">
        <v>0.05</v>
      </c>
      <c r="U123" s="24">
        <v>308.12</v>
      </c>
      <c r="V123" s="24">
        <v>789.43</v>
      </c>
      <c r="W123" s="23">
        <v>0.25619999999999998</v>
      </c>
      <c r="X123" s="25">
        <v>0.43469999999999998</v>
      </c>
    </row>
    <row r="124" spans="1:24" ht="14.4">
      <c r="A124" s="9" t="s">
        <v>1041</v>
      </c>
      <c r="B124" s="9" t="s">
        <v>38</v>
      </c>
      <c r="C124" s="3" t="s">
        <v>1664</v>
      </c>
      <c r="D124" s="3" t="s">
        <v>1665</v>
      </c>
      <c r="E124" s="3" t="s">
        <v>1655</v>
      </c>
      <c r="F124" s="3" t="str">
        <f t="shared" si="3"/>
        <v>Florida</v>
      </c>
      <c r="G124" s="3" t="str">
        <f t="shared" si="4"/>
        <v>Florida</v>
      </c>
      <c r="H124" s="3" t="str">
        <f t="shared" si="5"/>
        <v/>
      </c>
      <c r="I124" s="3" t="s">
        <v>535</v>
      </c>
      <c r="J124" s="21" t="str">
        <f>VLOOKUP(I124,'AppURL Category'!$A:$B,2,FALSE)</f>
        <v>E-Mail</v>
      </c>
      <c r="K124" s="9" t="s">
        <v>16</v>
      </c>
      <c r="L124" s="9" t="s">
        <v>47</v>
      </c>
      <c r="M124" s="9">
        <v>31443</v>
      </c>
      <c r="N124" s="9">
        <v>70</v>
      </c>
      <c r="O124" s="9">
        <v>19134</v>
      </c>
      <c r="P124" s="9">
        <v>28059</v>
      </c>
      <c r="Q124" s="9">
        <v>9</v>
      </c>
      <c r="R124" s="9">
        <v>2122.7660000000001</v>
      </c>
      <c r="S124" s="45">
        <v>235.86</v>
      </c>
      <c r="T124" s="23">
        <v>0.12859999999999999</v>
      </c>
      <c r="U124" s="24">
        <v>30.33</v>
      </c>
      <c r="V124" s="24">
        <v>67.510000000000005</v>
      </c>
      <c r="W124" s="23">
        <v>0.22259999999999999</v>
      </c>
      <c r="X124" s="25">
        <v>0.68189999999999995</v>
      </c>
    </row>
    <row r="125" spans="1:24" ht="14.4">
      <c r="A125" s="9" t="s">
        <v>1043</v>
      </c>
      <c r="B125" s="9" t="s">
        <v>19</v>
      </c>
      <c r="C125" s="3" t="s">
        <v>25</v>
      </c>
      <c r="D125" s="3" t="s">
        <v>1655</v>
      </c>
      <c r="E125" s="3" t="s">
        <v>1655</v>
      </c>
      <c r="F125" s="3" t="str">
        <f t="shared" si="3"/>
        <v>California</v>
      </c>
      <c r="G125" s="3" t="str">
        <f t="shared" si="4"/>
        <v/>
      </c>
      <c r="H125" s="3" t="str">
        <f t="shared" si="5"/>
        <v/>
      </c>
      <c r="I125" s="3" t="s">
        <v>535</v>
      </c>
      <c r="J125" s="21" t="str">
        <f>VLOOKUP(I125,'AppURL Category'!$A:$B,2,FALSE)</f>
        <v>E-Mail</v>
      </c>
      <c r="K125" s="9" t="s">
        <v>16</v>
      </c>
      <c r="L125" s="9" t="s">
        <v>23</v>
      </c>
      <c r="M125" s="9">
        <v>29107</v>
      </c>
      <c r="N125" s="9">
        <v>64</v>
      </c>
      <c r="O125" s="9">
        <v>4047</v>
      </c>
      <c r="P125" s="9">
        <v>27357</v>
      </c>
      <c r="Q125" s="9">
        <v>9</v>
      </c>
      <c r="R125" s="9">
        <v>3339.4540000000002</v>
      </c>
      <c r="S125" s="45">
        <v>371.05</v>
      </c>
      <c r="T125" s="23">
        <v>0.1406</v>
      </c>
      <c r="U125" s="24">
        <v>52.18</v>
      </c>
      <c r="V125" s="24">
        <v>114.73</v>
      </c>
      <c r="W125" s="23">
        <v>0.21990000000000001</v>
      </c>
      <c r="X125" s="25">
        <v>0.1479</v>
      </c>
    </row>
    <row r="126" spans="1:24" ht="14.4">
      <c r="A126" s="9" t="s">
        <v>1043</v>
      </c>
      <c r="B126" s="9" t="s">
        <v>13</v>
      </c>
      <c r="C126" s="3" t="s">
        <v>79</v>
      </c>
      <c r="D126" s="3" t="s">
        <v>1655</v>
      </c>
      <c r="E126" s="3" t="s">
        <v>1655</v>
      </c>
      <c r="F126" s="3" t="str">
        <f t="shared" si="3"/>
        <v>Florida</v>
      </c>
      <c r="G126" s="3" t="str">
        <f t="shared" si="4"/>
        <v/>
      </c>
      <c r="H126" s="3" t="str">
        <f t="shared" si="5"/>
        <v/>
      </c>
      <c r="I126" s="3" t="s">
        <v>535</v>
      </c>
      <c r="J126" s="21" t="str">
        <f>VLOOKUP(I126,'AppURL Category'!$A:$B,2,FALSE)</f>
        <v>E-Mail</v>
      </c>
      <c r="K126" s="9" t="s">
        <v>42</v>
      </c>
      <c r="L126" s="9" t="s">
        <v>23</v>
      </c>
      <c r="M126" s="9">
        <v>12451</v>
      </c>
      <c r="N126" s="9">
        <v>30</v>
      </c>
      <c r="O126" s="9">
        <v>2987</v>
      </c>
      <c r="P126" s="9">
        <v>11295</v>
      </c>
      <c r="Q126" s="9">
        <v>4</v>
      </c>
      <c r="R126" s="9">
        <v>2127.3240000000001</v>
      </c>
      <c r="S126" s="45">
        <v>531.83000000000004</v>
      </c>
      <c r="T126" s="23">
        <v>0.1333</v>
      </c>
      <c r="U126" s="24">
        <v>70.91</v>
      </c>
      <c r="V126" s="24">
        <v>170.86</v>
      </c>
      <c r="W126" s="23">
        <v>0.2409</v>
      </c>
      <c r="X126" s="25">
        <v>0.26450000000000001</v>
      </c>
    </row>
    <row r="127" spans="1:24" ht="14.4">
      <c r="A127" s="9" t="s">
        <v>1041</v>
      </c>
      <c r="B127" s="9" t="s">
        <v>13</v>
      </c>
      <c r="C127" s="3" t="s">
        <v>73</v>
      </c>
      <c r="D127" s="3" t="s">
        <v>1655</v>
      </c>
      <c r="E127" s="3" t="s">
        <v>1655</v>
      </c>
      <c r="F127" s="3" t="str">
        <f t="shared" si="3"/>
        <v>New York</v>
      </c>
      <c r="G127" s="3" t="str">
        <f t="shared" si="4"/>
        <v/>
      </c>
      <c r="H127" s="3" t="str">
        <f t="shared" si="5"/>
        <v/>
      </c>
      <c r="I127" s="3" t="s">
        <v>535</v>
      </c>
      <c r="J127" s="21" t="str">
        <f>VLOOKUP(I127,'AppURL Category'!$A:$B,2,FALSE)</f>
        <v>E-Mail</v>
      </c>
      <c r="K127" s="9" t="s">
        <v>227</v>
      </c>
      <c r="L127" s="9" t="s">
        <v>17</v>
      </c>
      <c r="M127" s="9">
        <v>12176</v>
      </c>
      <c r="N127" s="9">
        <v>10</v>
      </c>
      <c r="O127" s="9">
        <v>5460</v>
      </c>
      <c r="P127" s="9">
        <v>11154</v>
      </c>
      <c r="Q127" s="9">
        <v>10</v>
      </c>
      <c r="R127" s="9">
        <v>1816.0309999999999</v>
      </c>
      <c r="S127" s="45">
        <v>181.6</v>
      </c>
      <c r="T127" s="23">
        <v>1</v>
      </c>
      <c r="U127" s="24">
        <v>181.6</v>
      </c>
      <c r="V127" s="24">
        <v>149.15</v>
      </c>
      <c r="W127" s="23">
        <v>8.2100000000000006E-2</v>
      </c>
      <c r="X127" s="25">
        <v>0.48949999999999999</v>
      </c>
    </row>
    <row r="128" spans="1:24" ht="14.4">
      <c r="A128" s="9" t="s">
        <v>1041</v>
      </c>
      <c r="B128" s="9" t="s">
        <v>19</v>
      </c>
      <c r="C128" s="3" t="s">
        <v>25</v>
      </c>
      <c r="D128" s="3" t="s">
        <v>1655</v>
      </c>
      <c r="E128" s="3" t="s">
        <v>1655</v>
      </c>
      <c r="F128" s="3" t="str">
        <f t="shared" si="3"/>
        <v>California</v>
      </c>
      <c r="G128" s="3" t="str">
        <f t="shared" si="4"/>
        <v/>
      </c>
      <c r="H128" s="3" t="str">
        <f t="shared" si="5"/>
        <v/>
      </c>
      <c r="I128" s="3" t="s">
        <v>535</v>
      </c>
      <c r="J128" s="21" t="str">
        <f>VLOOKUP(I128,'AppURL Category'!$A:$B,2,FALSE)</f>
        <v>E-Mail</v>
      </c>
      <c r="K128" s="9" t="s">
        <v>16</v>
      </c>
      <c r="L128" s="9" t="s">
        <v>23</v>
      </c>
      <c r="M128" s="9">
        <v>7472</v>
      </c>
      <c r="N128" s="9">
        <v>10</v>
      </c>
      <c r="O128" s="9">
        <v>1191</v>
      </c>
      <c r="P128" s="9">
        <v>5883</v>
      </c>
      <c r="Q128" s="9">
        <v>1</v>
      </c>
      <c r="R128" s="9">
        <v>2183.9520000000002</v>
      </c>
      <c r="S128" s="45">
        <v>2183.9499999999998</v>
      </c>
      <c r="T128" s="23">
        <v>0.1</v>
      </c>
      <c r="U128" s="24">
        <v>218.4</v>
      </c>
      <c r="V128" s="24">
        <v>292.27999999999997</v>
      </c>
      <c r="W128" s="23">
        <v>0.1338</v>
      </c>
      <c r="X128" s="25">
        <v>0.2024</v>
      </c>
    </row>
    <row r="129" spans="1:24" ht="14.4">
      <c r="A129" s="9" t="s">
        <v>1041</v>
      </c>
      <c r="B129" s="9" t="s">
        <v>29</v>
      </c>
      <c r="C129" s="3" t="s">
        <v>32</v>
      </c>
      <c r="D129" s="3" t="s">
        <v>1655</v>
      </c>
      <c r="E129" s="3" t="s">
        <v>1655</v>
      </c>
      <c r="F129" s="3" t="str">
        <f t="shared" si="3"/>
        <v>Illinois</v>
      </c>
      <c r="G129" s="3" t="str">
        <f t="shared" si="4"/>
        <v/>
      </c>
      <c r="H129" s="3" t="str">
        <f t="shared" si="5"/>
        <v/>
      </c>
      <c r="I129" s="3" t="s">
        <v>535</v>
      </c>
      <c r="J129" s="21" t="str">
        <f>VLOOKUP(I129,'AppURL Category'!$A:$B,2,FALSE)</f>
        <v>E-Mail</v>
      </c>
      <c r="K129" s="9" t="s">
        <v>16</v>
      </c>
      <c r="L129" s="9" t="s">
        <v>23</v>
      </c>
      <c r="M129" s="9">
        <v>42451</v>
      </c>
      <c r="N129" s="9">
        <v>122</v>
      </c>
      <c r="O129" s="9">
        <v>29142</v>
      </c>
      <c r="P129" s="9">
        <v>41093</v>
      </c>
      <c r="Q129" s="9">
        <v>7</v>
      </c>
      <c r="R129" s="9">
        <v>1530.5540000000001</v>
      </c>
      <c r="S129" s="45">
        <v>218.65</v>
      </c>
      <c r="T129" s="23">
        <v>5.74E-2</v>
      </c>
      <c r="U129" s="24">
        <v>12.55</v>
      </c>
      <c r="V129" s="24">
        <v>36.049999999999997</v>
      </c>
      <c r="W129" s="23">
        <v>0.28739999999999999</v>
      </c>
      <c r="X129" s="25">
        <v>0.70920000000000005</v>
      </c>
    </row>
    <row r="130" spans="1:24" ht="14.4">
      <c r="A130" s="9" t="s">
        <v>1043</v>
      </c>
      <c r="B130" s="9" t="s">
        <v>13</v>
      </c>
      <c r="C130" s="3" t="s">
        <v>73</v>
      </c>
      <c r="D130" s="3" t="s">
        <v>1655</v>
      </c>
      <c r="E130" s="3" t="s">
        <v>1655</v>
      </c>
      <c r="F130" s="3" t="str">
        <f t="shared" si="3"/>
        <v>New York</v>
      </c>
      <c r="G130" s="3" t="str">
        <f t="shared" si="4"/>
        <v/>
      </c>
      <c r="H130" s="3" t="str">
        <f t="shared" si="5"/>
        <v/>
      </c>
      <c r="I130" s="3" t="s">
        <v>535</v>
      </c>
      <c r="J130" s="21" t="str">
        <f>VLOOKUP(I130,'AppURL Category'!$A:$B,2,FALSE)</f>
        <v>E-Mail</v>
      </c>
      <c r="K130" s="9" t="s">
        <v>123</v>
      </c>
      <c r="L130" s="9" t="s">
        <v>23</v>
      </c>
      <c r="M130" s="9">
        <v>10677</v>
      </c>
      <c r="N130" s="9">
        <v>88</v>
      </c>
      <c r="O130" s="9">
        <v>7247</v>
      </c>
      <c r="P130" s="9">
        <v>10338</v>
      </c>
      <c r="Q130" s="9">
        <v>3</v>
      </c>
      <c r="R130" s="9">
        <v>1483.453</v>
      </c>
      <c r="S130" s="45">
        <v>494.48</v>
      </c>
      <c r="T130" s="23">
        <v>3.4099999999999998E-2</v>
      </c>
      <c r="U130" s="24">
        <v>16.86</v>
      </c>
      <c r="V130" s="24">
        <v>138.94</v>
      </c>
      <c r="W130" s="23">
        <v>0.82420000000000004</v>
      </c>
      <c r="X130" s="25">
        <v>0.70099999999999996</v>
      </c>
    </row>
    <row r="131" spans="1:24" ht="14.4">
      <c r="A131" s="9" t="s">
        <v>1041</v>
      </c>
      <c r="B131" s="9" t="s">
        <v>19</v>
      </c>
      <c r="C131" s="3" t="s">
        <v>32</v>
      </c>
      <c r="D131" s="3" t="s">
        <v>1655</v>
      </c>
      <c r="E131" s="3" t="s">
        <v>1655</v>
      </c>
      <c r="F131" s="3" t="str">
        <f t="shared" ref="F131:F194" si="6">RIGHT(C131,LEN(C131)-FIND(",",C131)-1)</f>
        <v>Illinois</v>
      </c>
      <c r="G131" s="3" t="str">
        <f t="shared" ref="G131:G194" si="7">IFERROR(RIGHT(D131,LEN(D131)-FIND(",",D131)-1),"")</f>
        <v/>
      </c>
      <c r="H131" s="3" t="str">
        <f t="shared" ref="H131:H194" si="8">IF(F131=G131,"",G131)</f>
        <v/>
      </c>
      <c r="I131" s="3" t="s">
        <v>535</v>
      </c>
      <c r="J131" s="21" t="str">
        <f>VLOOKUP(I131,'AppURL Category'!$A:$B,2,FALSE)</f>
        <v>E-Mail</v>
      </c>
      <c r="K131" s="9" t="s">
        <v>27</v>
      </c>
      <c r="L131" s="9" t="s">
        <v>23</v>
      </c>
      <c r="M131" s="9">
        <v>8217</v>
      </c>
      <c r="N131" s="9">
        <v>25</v>
      </c>
      <c r="O131" s="9">
        <v>5740</v>
      </c>
      <c r="P131" s="9">
        <v>8009</v>
      </c>
      <c r="Q131" s="9">
        <v>11</v>
      </c>
      <c r="R131" s="9">
        <v>6051.335</v>
      </c>
      <c r="S131" s="45">
        <v>550.12</v>
      </c>
      <c r="T131" s="23">
        <v>0.44</v>
      </c>
      <c r="U131" s="24">
        <v>242.05</v>
      </c>
      <c r="V131" s="24">
        <v>736.44</v>
      </c>
      <c r="W131" s="23">
        <v>0.30420000000000003</v>
      </c>
      <c r="X131" s="25">
        <v>0.7167</v>
      </c>
    </row>
    <row r="132" spans="1:24" ht="14.4">
      <c r="A132" s="9" t="s">
        <v>1043</v>
      </c>
      <c r="B132" s="9" t="s">
        <v>19</v>
      </c>
      <c r="C132" s="3" t="s">
        <v>236</v>
      </c>
      <c r="D132" s="3" t="s">
        <v>1655</v>
      </c>
      <c r="E132" s="3" t="s">
        <v>1655</v>
      </c>
      <c r="F132" s="3" t="str">
        <f t="shared" si="6"/>
        <v>Tennessee</v>
      </c>
      <c r="G132" s="3" t="str">
        <f t="shared" si="7"/>
        <v/>
      </c>
      <c r="H132" s="3" t="str">
        <f t="shared" si="8"/>
        <v/>
      </c>
      <c r="I132" s="3" t="s">
        <v>535</v>
      </c>
      <c r="J132" s="21" t="str">
        <f>VLOOKUP(I132,'AppURL Category'!$A:$B,2,FALSE)</f>
        <v>E-Mail</v>
      </c>
      <c r="K132" s="9" t="s">
        <v>159</v>
      </c>
      <c r="L132" s="9" t="s">
        <v>23</v>
      </c>
      <c r="M132" s="9">
        <v>7530</v>
      </c>
      <c r="N132" s="9">
        <v>20</v>
      </c>
      <c r="O132" s="9">
        <v>5468</v>
      </c>
      <c r="P132" s="9">
        <v>7298</v>
      </c>
      <c r="Q132" s="9">
        <v>3</v>
      </c>
      <c r="R132" s="9">
        <v>5038.7139999999999</v>
      </c>
      <c r="S132" s="45">
        <v>1679.57</v>
      </c>
      <c r="T132" s="23">
        <v>0.15</v>
      </c>
      <c r="U132" s="24">
        <v>251.94</v>
      </c>
      <c r="V132" s="24">
        <v>669.15</v>
      </c>
      <c r="W132" s="23">
        <v>0.2656</v>
      </c>
      <c r="X132" s="25">
        <v>0.74919999999999998</v>
      </c>
    </row>
    <row r="133" spans="1:24" ht="14.4">
      <c r="A133" s="9" t="s">
        <v>1043</v>
      </c>
      <c r="B133" s="9" t="s">
        <v>13</v>
      </c>
      <c r="C133" s="3" t="s">
        <v>73</v>
      </c>
      <c r="D133" s="3" t="s">
        <v>1655</v>
      </c>
      <c r="E133" s="3" t="s">
        <v>1655</v>
      </c>
      <c r="F133" s="3" t="str">
        <f t="shared" si="6"/>
        <v>New York</v>
      </c>
      <c r="G133" s="3" t="str">
        <f t="shared" si="7"/>
        <v/>
      </c>
      <c r="H133" s="3" t="str">
        <f t="shared" si="8"/>
        <v/>
      </c>
      <c r="I133" s="3" t="s">
        <v>535</v>
      </c>
      <c r="J133" s="21" t="str">
        <f>VLOOKUP(I133,'AppURL Category'!$A:$B,2,FALSE)</f>
        <v>E-Mail</v>
      </c>
      <c r="K133" s="9" t="s">
        <v>16</v>
      </c>
      <c r="L133" s="9" t="s">
        <v>23</v>
      </c>
      <c r="M133" s="9">
        <v>272509</v>
      </c>
      <c r="N133" s="9">
        <v>736</v>
      </c>
      <c r="O133" s="9">
        <v>89526</v>
      </c>
      <c r="P133" s="9">
        <v>237859</v>
      </c>
      <c r="Q133" s="9">
        <v>69</v>
      </c>
      <c r="R133" s="9">
        <v>8168.3469999999998</v>
      </c>
      <c r="S133" s="45">
        <v>118.38</v>
      </c>
      <c r="T133" s="23">
        <v>9.3799999999999994E-2</v>
      </c>
      <c r="U133" s="24">
        <v>11.1</v>
      </c>
      <c r="V133" s="24">
        <v>29.97</v>
      </c>
      <c r="W133" s="23">
        <v>0.27010000000000001</v>
      </c>
      <c r="X133" s="25">
        <v>0.37640000000000001</v>
      </c>
    </row>
    <row r="134" spans="1:24" ht="14.4">
      <c r="A134" s="9" t="s">
        <v>1041</v>
      </c>
      <c r="B134" s="9" t="s">
        <v>13</v>
      </c>
      <c r="C134" s="3" t="s">
        <v>73</v>
      </c>
      <c r="D134" s="3" t="s">
        <v>1655</v>
      </c>
      <c r="E134" s="3" t="s">
        <v>1655</v>
      </c>
      <c r="F134" s="3" t="str">
        <f t="shared" si="6"/>
        <v>New York</v>
      </c>
      <c r="G134" s="3" t="str">
        <f t="shared" si="7"/>
        <v/>
      </c>
      <c r="H134" s="3" t="str">
        <f t="shared" si="8"/>
        <v/>
      </c>
      <c r="I134" s="3" t="s">
        <v>535</v>
      </c>
      <c r="J134" s="21" t="str">
        <f>VLOOKUP(I134,'AppURL Category'!$A:$B,2,FALSE)</f>
        <v>E-Mail</v>
      </c>
      <c r="K134" s="9" t="s">
        <v>16</v>
      </c>
      <c r="L134" s="9" t="s">
        <v>23</v>
      </c>
      <c r="M134" s="9">
        <v>106392</v>
      </c>
      <c r="N134" s="9">
        <v>299</v>
      </c>
      <c r="O134" s="9">
        <v>39599</v>
      </c>
      <c r="P134" s="9">
        <v>94941</v>
      </c>
      <c r="Q134" s="9">
        <v>3</v>
      </c>
      <c r="R134" s="9">
        <v>6542.6120000000001</v>
      </c>
      <c r="S134" s="45">
        <v>2180.87</v>
      </c>
      <c r="T134" s="23">
        <v>0.01</v>
      </c>
      <c r="U134" s="24">
        <v>21.88</v>
      </c>
      <c r="V134" s="24">
        <v>61.5</v>
      </c>
      <c r="W134" s="23">
        <v>0.28100000000000003</v>
      </c>
      <c r="X134" s="25">
        <v>0.41710000000000003</v>
      </c>
    </row>
    <row r="135" spans="1:24" ht="14.4">
      <c r="A135" s="9" t="s">
        <v>1043</v>
      </c>
      <c r="B135" s="9" t="s">
        <v>29</v>
      </c>
      <c r="C135" s="3" t="s">
        <v>14</v>
      </c>
      <c r="D135" s="3" t="s">
        <v>1655</v>
      </c>
      <c r="E135" s="3" t="s">
        <v>1655</v>
      </c>
      <c r="F135" s="3" t="str">
        <f t="shared" si="6"/>
        <v>California</v>
      </c>
      <c r="G135" s="3" t="str">
        <f t="shared" si="7"/>
        <v/>
      </c>
      <c r="H135" s="3" t="str">
        <f t="shared" si="8"/>
        <v/>
      </c>
      <c r="I135" s="3" t="s">
        <v>535</v>
      </c>
      <c r="J135" s="21" t="str">
        <f>VLOOKUP(I135,'AppURL Category'!$A:$B,2,FALSE)</f>
        <v>E-Mail</v>
      </c>
      <c r="K135" s="9" t="s">
        <v>22</v>
      </c>
      <c r="L135" s="9" t="s">
        <v>23</v>
      </c>
      <c r="M135" s="9">
        <v>9060</v>
      </c>
      <c r="N135" s="9">
        <v>30</v>
      </c>
      <c r="O135" s="9">
        <v>5190</v>
      </c>
      <c r="P135" s="9">
        <v>8621</v>
      </c>
      <c r="Q135" s="9">
        <v>14</v>
      </c>
      <c r="R135" s="9">
        <v>4934.8519999999999</v>
      </c>
      <c r="S135" s="45">
        <v>352.49</v>
      </c>
      <c r="T135" s="23">
        <v>0.4667</v>
      </c>
      <c r="U135" s="24">
        <v>164.5</v>
      </c>
      <c r="V135" s="24">
        <v>544.69000000000005</v>
      </c>
      <c r="W135" s="23">
        <v>0.33110000000000001</v>
      </c>
      <c r="X135" s="25">
        <v>0.60199999999999998</v>
      </c>
    </row>
    <row r="136" spans="1:24" ht="14.4">
      <c r="A136" s="9" t="s">
        <v>1043</v>
      </c>
      <c r="B136" s="9" t="s">
        <v>29</v>
      </c>
      <c r="C136" s="3" t="s">
        <v>32</v>
      </c>
      <c r="D136" s="3" t="s">
        <v>1655</v>
      </c>
      <c r="E136" s="3" t="s">
        <v>1655</v>
      </c>
      <c r="F136" s="3" t="str">
        <f t="shared" si="6"/>
        <v>Illinois</v>
      </c>
      <c r="G136" s="3" t="str">
        <f t="shared" si="7"/>
        <v/>
      </c>
      <c r="H136" s="3" t="str">
        <f t="shared" si="8"/>
        <v/>
      </c>
      <c r="I136" s="3" t="s">
        <v>535</v>
      </c>
      <c r="J136" s="21" t="str">
        <f>VLOOKUP(I136,'AppURL Category'!$A:$B,2,FALSE)</f>
        <v>E-Mail</v>
      </c>
      <c r="K136" s="9" t="s">
        <v>123</v>
      </c>
      <c r="L136" s="9" t="s">
        <v>23</v>
      </c>
      <c r="M136" s="9">
        <v>116926</v>
      </c>
      <c r="N136" s="9">
        <v>321</v>
      </c>
      <c r="O136" s="9">
        <v>69132</v>
      </c>
      <c r="P136" s="9">
        <v>111957</v>
      </c>
      <c r="Q136" s="9">
        <v>22</v>
      </c>
      <c r="R136" s="9">
        <v>4918.0410000000002</v>
      </c>
      <c r="S136" s="45">
        <v>223.55</v>
      </c>
      <c r="T136" s="23">
        <v>6.8500000000000005E-2</v>
      </c>
      <c r="U136" s="24">
        <v>15.32</v>
      </c>
      <c r="V136" s="24">
        <v>42.06</v>
      </c>
      <c r="W136" s="23">
        <v>0.27450000000000002</v>
      </c>
      <c r="X136" s="25">
        <v>0.61750000000000005</v>
      </c>
    </row>
    <row r="137" spans="1:24" ht="14.4">
      <c r="A137" s="9" t="s">
        <v>1041</v>
      </c>
      <c r="B137" s="9" t="s">
        <v>38</v>
      </c>
      <c r="C137" s="3" t="s">
        <v>73</v>
      </c>
      <c r="D137" s="3" t="s">
        <v>1655</v>
      </c>
      <c r="E137" s="3" t="s">
        <v>1655</v>
      </c>
      <c r="F137" s="3" t="str">
        <f t="shared" si="6"/>
        <v>New York</v>
      </c>
      <c r="G137" s="3" t="str">
        <f t="shared" si="7"/>
        <v/>
      </c>
      <c r="H137" s="3" t="str">
        <f t="shared" si="8"/>
        <v/>
      </c>
      <c r="I137" s="3" t="s">
        <v>535</v>
      </c>
      <c r="J137" s="21" t="str">
        <f>VLOOKUP(I137,'AppURL Category'!$A:$B,2,FALSE)</f>
        <v>E-Mail</v>
      </c>
      <c r="K137" s="9" t="s">
        <v>54</v>
      </c>
      <c r="L137" s="9" t="s">
        <v>23</v>
      </c>
      <c r="M137" s="9">
        <v>45402</v>
      </c>
      <c r="N137" s="9">
        <v>122</v>
      </c>
      <c r="O137" s="9">
        <v>17284</v>
      </c>
      <c r="P137" s="9">
        <v>27542</v>
      </c>
      <c r="Q137" s="9">
        <v>5</v>
      </c>
      <c r="R137" s="9">
        <v>2163.2649999999999</v>
      </c>
      <c r="S137" s="45">
        <v>432.65</v>
      </c>
      <c r="T137" s="23">
        <v>4.1000000000000002E-2</v>
      </c>
      <c r="U137" s="24">
        <v>17.73</v>
      </c>
      <c r="V137" s="24">
        <v>47.65</v>
      </c>
      <c r="W137" s="23">
        <v>0.26869999999999999</v>
      </c>
      <c r="X137" s="25">
        <v>0.62760000000000005</v>
      </c>
    </row>
    <row r="138" spans="1:24" ht="14.4">
      <c r="A138" s="9" t="s">
        <v>1060</v>
      </c>
      <c r="B138" s="9" t="s">
        <v>29</v>
      </c>
      <c r="C138" s="3" t="s">
        <v>32</v>
      </c>
      <c r="D138" s="3" t="s">
        <v>1655</v>
      </c>
      <c r="E138" s="3" t="s">
        <v>1655</v>
      </c>
      <c r="F138" s="3" t="str">
        <f t="shared" si="6"/>
        <v>Illinois</v>
      </c>
      <c r="G138" s="3" t="str">
        <f t="shared" si="7"/>
        <v/>
      </c>
      <c r="H138" s="3" t="str">
        <f t="shared" si="8"/>
        <v/>
      </c>
      <c r="I138" s="3" t="s">
        <v>698</v>
      </c>
      <c r="J138" s="21" t="str">
        <f>VLOOKUP(I138,'AppURL Category'!$A:$B,2,FALSE)</f>
        <v>E-Mail</v>
      </c>
      <c r="K138" s="9" t="s">
        <v>16</v>
      </c>
      <c r="L138" s="9" t="s">
        <v>23</v>
      </c>
      <c r="M138" s="9">
        <v>84306</v>
      </c>
      <c r="N138" s="9">
        <v>185</v>
      </c>
      <c r="O138" s="9">
        <v>45376</v>
      </c>
      <c r="P138" s="9">
        <v>79935</v>
      </c>
      <c r="Q138" s="9">
        <v>3</v>
      </c>
      <c r="R138" s="9">
        <v>1809.5909999999999</v>
      </c>
      <c r="S138" s="45">
        <v>603.20000000000005</v>
      </c>
      <c r="T138" s="23">
        <v>1.6199999999999999E-2</v>
      </c>
      <c r="U138" s="24">
        <v>9.7799999999999994</v>
      </c>
      <c r="V138" s="24">
        <v>21.46</v>
      </c>
      <c r="W138" s="23">
        <v>0.21940000000000001</v>
      </c>
      <c r="X138" s="25">
        <v>0.56769999999999998</v>
      </c>
    </row>
    <row r="139" spans="1:24" ht="14.4">
      <c r="A139" s="9" t="s">
        <v>1041</v>
      </c>
      <c r="B139" s="9" t="s">
        <v>13</v>
      </c>
      <c r="C139" s="3" t="s">
        <v>14</v>
      </c>
      <c r="D139" s="3" t="s">
        <v>1655</v>
      </c>
      <c r="E139" s="3" t="s">
        <v>1655</v>
      </c>
      <c r="F139" s="3" t="str">
        <f t="shared" si="6"/>
        <v>California</v>
      </c>
      <c r="G139" s="3" t="str">
        <f t="shared" si="7"/>
        <v/>
      </c>
      <c r="H139" s="3" t="str">
        <f t="shared" si="8"/>
        <v/>
      </c>
      <c r="I139" s="3" t="s">
        <v>698</v>
      </c>
      <c r="J139" s="21" t="str">
        <f>VLOOKUP(I139,'AppURL Category'!$A:$B,2,FALSE)</f>
        <v>E-Mail</v>
      </c>
      <c r="K139" s="9" t="s">
        <v>16</v>
      </c>
      <c r="L139" s="9" t="s">
        <v>23</v>
      </c>
      <c r="M139" s="9">
        <v>88499</v>
      </c>
      <c r="N139" s="9">
        <v>186</v>
      </c>
      <c r="O139" s="9">
        <v>18950</v>
      </c>
      <c r="P139" s="9">
        <v>71458</v>
      </c>
      <c r="Q139" s="9">
        <v>5</v>
      </c>
      <c r="R139" s="9">
        <v>1803.14</v>
      </c>
      <c r="S139" s="45">
        <v>360.63</v>
      </c>
      <c r="T139" s="23">
        <v>2.69E-2</v>
      </c>
      <c r="U139" s="24">
        <v>9.69</v>
      </c>
      <c r="V139" s="24">
        <v>20.37</v>
      </c>
      <c r="W139" s="23">
        <v>0.2102</v>
      </c>
      <c r="X139" s="25">
        <v>0.26519999999999999</v>
      </c>
    </row>
    <row r="140" spans="1:24" ht="14.4">
      <c r="A140" s="9" t="s">
        <v>1041</v>
      </c>
      <c r="B140" s="9" t="s">
        <v>13</v>
      </c>
      <c r="C140" s="3" t="s">
        <v>1678</v>
      </c>
      <c r="D140" s="3" t="s">
        <v>1679</v>
      </c>
      <c r="E140" s="3" t="s">
        <v>1655</v>
      </c>
      <c r="F140" s="3" t="str">
        <f t="shared" si="6"/>
        <v>Indiana</v>
      </c>
      <c r="G140" s="3" t="str">
        <f t="shared" si="7"/>
        <v>Indiana</v>
      </c>
      <c r="H140" s="3" t="str">
        <f t="shared" si="8"/>
        <v/>
      </c>
      <c r="I140" s="3" t="s">
        <v>698</v>
      </c>
      <c r="J140" s="21" t="str">
        <f>VLOOKUP(I140,'AppURL Category'!$A:$B,2,FALSE)</f>
        <v>E-Mail</v>
      </c>
      <c r="K140" s="9" t="s">
        <v>16</v>
      </c>
      <c r="L140" s="9" t="s">
        <v>23</v>
      </c>
      <c r="M140" s="9">
        <v>77748</v>
      </c>
      <c r="N140" s="9">
        <v>227</v>
      </c>
      <c r="O140" s="9">
        <v>6170</v>
      </c>
      <c r="P140" s="9">
        <v>53603</v>
      </c>
      <c r="Q140" s="9">
        <v>3</v>
      </c>
      <c r="R140" s="9">
        <v>1498.3009999999999</v>
      </c>
      <c r="S140" s="45">
        <v>499.43</v>
      </c>
      <c r="T140" s="23">
        <v>1.32E-2</v>
      </c>
      <c r="U140" s="24">
        <v>6.6</v>
      </c>
      <c r="V140" s="24">
        <v>19.27</v>
      </c>
      <c r="W140" s="23">
        <v>0.29199999999999998</v>
      </c>
      <c r="X140" s="25">
        <v>0.11509999999999999</v>
      </c>
    </row>
    <row r="141" spans="1:24" ht="14.4">
      <c r="A141" s="9" t="s">
        <v>1043</v>
      </c>
      <c r="B141" s="9" t="s">
        <v>38</v>
      </c>
      <c r="C141" s="3" t="s">
        <v>32</v>
      </c>
      <c r="D141" s="3" t="s">
        <v>1655</v>
      </c>
      <c r="E141" s="3" t="s">
        <v>1655</v>
      </c>
      <c r="F141" s="3" t="str">
        <f t="shared" si="6"/>
        <v>Illinois</v>
      </c>
      <c r="G141" s="3" t="str">
        <f t="shared" si="7"/>
        <v/>
      </c>
      <c r="H141" s="3" t="str">
        <f t="shared" si="8"/>
        <v/>
      </c>
      <c r="I141" s="3" t="s">
        <v>698</v>
      </c>
      <c r="J141" s="21" t="str">
        <f>VLOOKUP(I141,'AppURL Category'!$A:$B,2,FALSE)</f>
        <v>E-Mail</v>
      </c>
      <c r="K141" s="9" t="s">
        <v>16</v>
      </c>
      <c r="L141" s="9" t="s">
        <v>23</v>
      </c>
      <c r="M141" s="9">
        <v>10191</v>
      </c>
      <c r="N141" s="9">
        <v>75</v>
      </c>
      <c r="O141" s="9">
        <v>1243</v>
      </c>
      <c r="P141" s="9">
        <v>8897</v>
      </c>
      <c r="Q141" s="9">
        <v>3</v>
      </c>
      <c r="R141" s="9">
        <v>2365.9140000000002</v>
      </c>
      <c r="S141" s="45">
        <v>788.64</v>
      </c>
      <c r="T141" s="23">
        <v>0.04</v>
      </c>
      <c r="U141" s="24">
        <v>31.55</v>
      </c>
      <c r="V141" s="24">
        <v>232.16</v>
      </c>
      <c r="W141" s="23">
        <v>0.7359</v>
      </c>
      <c r="X141" s="25">
        <v>0.13969999999999999</v>
      </c>
    </row>
    <row r="142" spans="1:24" ht="14.4">
      <c r="A142" s="9" t="s">
        <v>1043</v>
      </c>
      <c r="B142" s="9" t="s">
        <v>29</v>
      </c>
      <c r="C142" s="3" t="s">
        <v>25</v>
      </c>
      <c r="D142" s="3" t="s">
        <v>1655</v>
      </c>
      <c r="E142" s="3" t="s">
        <v>1655</v>
      </c>
      <c r="F142" s="3" t="str">
        <f t="shared" si="6"/>
        <v>California</v>
      </c>
      <c r="G142" s="3" t="str">
        <f t="shared" si="7"/>
        <v/>
      </c>
      <c r="H142" s="3" t="str">
        <f t="shared" si="8"/>
        <v/>
      </c>
      <c r="I142" s="3" t="s">
        <v>698</v>
      </c>
      <c r="J142" s="21" t="str">
        <f>VLOOKUP(I142,'AppURL Category'!$A:$B,2,FALSE)</f>
        <v>E-Mail</v>
      </c>
      <c r="K142" s="9" t="s">
        <v>16</v>
      </c>
      <c r="L142" s="9" t="s">
        <v>23</v>
      </c>
      <c r="M142" s="9">
        <v>10093</v>
      </c>
      <c r="N142" s="9">
        <v>65</v>
      </c>
      <c r="O142" s="9">
        <v>3901</v>
      </c>
      <c r="P142" s="9">
        <v>9645</v>
      </c>
      <c r="Q142" s="9">
        <v>2</v>
      </c>
      <c r="R142" s="9">
        <v>3105.2829999999999</v>
      </c>
      <c r="S142" s="45">
        <v>1552.64</v>
      </c>
      <c r="T142" s="23">
        <v>3.0800000000000001E-2</v>
      </c>
      <c r="U142" s="24">
        <v>47.77</v>
      </c>
      <c r="V142" s="24">
        <v>307.67</v>
      </c>
      <c r="W142" s="23">
        <v>0.64400000000000002</v>
      </c>
      <c r="X142" s="25">
        <v>0.40450000000000003</v>
      </c>
    </row>
    <row r="143" spans="1:24" ht="14.4">
      <c r="A143" s="9" t="s">
        <v>1041</v>
      </c>
      <c r="B143" s="9" t="s">
        <v>13</v>
      </c>
      <c r="C143" s="3" t="s">
        <v>32</v>
      </c>
      <c r="D143" s="3" t="s">
        <v>1655</v>
      </c>
      <c r="E143" s="3" t="s">
        <v>1655</v>
      </c>
      <c r="F143" s="3" t="str">
        <f t="shared" si="6"/>
        <v>Illinois</v>
      </c>
      <c r="G143" s="3" t="str">
        <f t="shared" si="7"/>
        <v/>
      </c>
      <c r="H143" s="3" t="str">
        <f t="shared" si="8"/>
        <v/>
      </c>
      <c r="I143" s="3" t="s">
        <v>698</v>
      </c>
      <c r="J143" s="21" t="str">
        <f>VLOOKUP(I143,'AppURL Category'!$A:$B,2,FALSE)</f>
        <v>E-Mail</v>
      </c>
      <c r="K143" s="9" t="s">
        <v>16</v>
      </c>
      <c r="L143" s="9" t="s">
        <v>23</v>
      </c>
      <c r="M143" s="9">
        <v>9328</v>
      </c>
      <c r="N143" s="9">
        <v>56</v>
      </c>
      <c r="O143" s="9">
        <v>7102</v>
      </c>
      <c r="P143" s="9">
        <v>8925</v>
      </c>
      <c r="Q143" s="9">
        <v>5</v>
      </c>
      <c r="R143" s="9">
        <v>3408.076</v>
      </c>
      <c r="S143" s="45">
        <v>681.62</v>
      </c>
      <c r="T143" s="23">
        <v>8.9300000000000004E-2</v>
      </c>
      <c r="U143" s="24">
        <v>60.86</v>
      </c>
      <c r="V143" s="24">
        <v>365.36</v>
      </c>
      <c r="W143" s="23">
        <v>0.60029999999999994</v>
      </c>
      <c r="X143" s="25">
        <v>0.79569999999999996</v>
      </c>
    </row>
    <row r="144" spans="1:24" ht="14.4">
      <c r="A144" s="9" t="s">
        <v>1041</v>
      </c>
      <c r="B144" s="9" t="s">
        <v>13</v>
      </c>
      <c r="C144" s="3" t="s">
        <v>1664</v>
      </c>
      <c r="D144" s="3" t="s">
        <v>1665</v>
      </c>
      <c r="E144" s="3" t="s">
        <v>1655</v>
      </c>
      <c r="F144" s="3" t="str">
        <f t="shared" si="6"/>
        <v>Florida</v>
      </c>
      <c r="G144" s="3" t="str">
        <f t="shared" si="7"/>
        <v>Florida</v>
      </c>
      <c r="H144" s="3" t="str">
        <f t="shared" si="8"/>
        <v/>
      </c>
      <c r="I144" s="3" t="s">
        <v>698</v>
      </c>
      <c r="J144" s="21" t="str">
        <f>VLOOKUP(I144,'AppURL Category'!$A:$B,2,FALSE)</f>
        <v>E-Mail</v>
      </c>
      <c r="K144" s="9" t="s">
        <v>27</v>
      </c>
      <c r="L144" s="9" t="s">
        <v>47</v>
      </c>
      <c r="M144" s="9">
        <v>24464</v>
      </c>
      <c r="N144" s="9">
        <v>0</v>
      </c>
      <c r="O144" s="9">
        <v>3275</v>
      </c>
      <c r="P144" s="9">
        <v>21993</v>
      </c>
      <c r="Q144" s="9">
        <v>6</v>
      </c>
      <c r="R144" s="9">
        <v>2959.1149999999998</v>
      </c>
      <c r="S144" s="45">
        <v>493.19</v>
      </c>
      <c r="T144" s="23" t="e">
        <v>#DIV/0!</v>
      </c>
      <c r="U144" s="24" t="e">
        <v>#DIV/0!</v>
      </c>
      <c r="V144" s="24">
        <v>120.96</v>
      </c>
      <c r="W144" s="23">
        <v>0</v>
      </c>
      <c r="X144" s="25">
        <v>0.1489</v>
      </c>
    </row>
    <row r="145" spans="1:24" ht="14.4">
      <c r="A145" s="9" t="s">
        <v>1041</v>
      </c>
      <c r="B145" s="9" t="s">
        <v>13</v>
      </c>
      <c r="C145" s="3" t="s">
        <v>73</v>
      </c>
      <c r="D145" s="3" t="s">
        <v>1655</v>
      </c>
      <c r="E145" s="3" t="s">
        <v>1655</v>
      </c>
      <c r="F145" s="3" t="str">
        <f t="shared" si="6"/>
        <v>New York</v>
      </c>
      <c r="G145" s="3" t="str">
        <f t="shared" si="7"/>
        <v/>
      </c>
      <c r="H145" s="3" t="str">
        <f t="shared" si="8"/>
        <v/>
      </c>
      <c r="I145" s="3" t="s">
        <v>698</v>
      </c>
      <c r="J145" s="21" t="str">
        <f>VLOOKUP(I145,'AppURL Category'!$A:$B,2,FALSE)</f>
        <v>E-Mail</v>
      </c>
      <c r="K145" s="9" t="s">
        <v>16</v>
      </c>
      <c r="L145" s="9" t="s">
        <v>23</v>
      </c>
      <c r="M145" s="9">
        <v>8111</v>
      </c>
      <c r="N145" s="9">
        <v>0</v>
      </c>
      <c r="O145" s="9">
        <v>4346</v>
      </c>
      <c r="P145" s="9">
        <v>6163</v>
      </c>
      <c r="Q145" s="9">
        <v>1</v>
      </c>
      <c r="R145" s="9">
        <v>5000.7610000000004</v>
      </c>
      <c r="S145" s="45">
        <v>5000.76</v>
      </c>
      <c r="T145" s="23" t="e">
        <v>#DIV/0!</v>
      </c>
      <c r="U145" s="24" t="e">
        <v>#DIV/0!</v>
      </c>
      <c r="V145" s="24">
        <v>616.54</v>
      </c>
      <c r="W145" s="23">
        <v>0</v>
      </c>
      <c r="X145" s="25">
        <v>0.70520000000000005</v>
      </c>
    </row>
    <row r="146" spans="1:24" ht="14.4">
      <c r="A146" s="9" t="s">
        <v>1043</v>
      </c>
      <c r="B146" s="9" t="s">
        <v>38</v>
      </c>
      <c r="C146" s="3" t="s">
        <v>73</v>
      </c>
      <c r="D146" s="3" t="s">
        <v>1655</v>
      </c>
      <c r="E146" s="3" t="s">
        <v>1655</v>
      </c>
      <c r="F146" s="3" t="str">
        <f t="shared" si="6"/>
        <v>New York</v>
      </c>
      <c r="G146" s="3" t="str">
        <f t="shared" si="7"/>
        <v/>
      </c>
      <c r="H146" s="3" t="str">
        <f t="shared" si="8"/>
        <v/>
      </c>
      <c r="I146" s="3" t="s">
        <v>698</v>
      </c>
      <c r="J146" s="21" t="str">
        <f>VLOOKUP(I146,'AppURL Category'!$A:$B,2,FALSE)</f>
        <v>E-Mail</v>
      </c>
      <c r="K146" s="9" t="s">
        <v>46</v>
      </c>
      <c r="L146" s="9" t="s">
        <v>23</v>
      </c>
      <c r="M146" s="9">
        <v>25532</v>
      </c>
      <c r="N146" s="9">
        <v>140</v>
      </c>
      <c r="O146" s="9">
        <v>15219</v>
      </c>
      <c r="P146" s="9">
        <v>21497</v>
      </c>
      <c r="Q146" s="9">
        <v>9</v>
      </c>
      <c r="R146" s="9">
        <v>6047.174</v>
      </c>
      <c r="S146" s="45">
        <v>671.91</v>
      </c>
      <c r="T146" s="23">
        <v>6.4299999999999996E-2</v>
      </c>
      <c r="U146" s="24">
        <v>43.19</v>
      </c>
      <c r="V146" s="24">
        <v>236.85</v>
      </c>
      <c r="W146" s="23">
        <v>0.54830000000000001</v>
      </c>
      <c r="X146" s="25">
        <v>0.70799999999999996</v>
      </c>
    </row>
    <row r="147" spans="1:24" ht="14.4">
      <c r="A147" s="9" t="s">
        <v>1043</v>
      </c>
      <c r="B147" s="9" t="s">
        <v>29</v>
      </c>
      <c r="C147" s="3" t="s">
        <v>32</v>
      </c>
      <c r="D147" s="3" t="s">
        <v>1655</v>
      </c>
      <c r="E147" s="3" t="s">
        <v>1655</v>
      </c>
      <c r="F147" s="3" t="str">
        <f t="shared" si="6"/>
        <v>Illinois</v>
      </c>
      <c r="G147" s="3" t="str">
        <f t="shared" si="7"/>
        <v/>
      </c>
      <c r="H147" s="3" t="str">
        <f t="shared" si="8"/>
        <v/>
      </c>
      <c r="I147" s="3" t="s">
        <v>698</v>
      </c>
      <c r="J147" s="21" t="str">
        <f>VLOOKUP(I147,'AppURL Category'!$A:$B,2,FALSE)</f>
        <v>E-Mail</v>
      </c>
      <c r="K147" s="9" t="s">
        <v>22</v>
      </c>
      <c r="L147" s="9" t="s">
        <v>23</v>
      </c>
      <c r="M147" s="9">
        <v>28553</v>
      </c>
      <c r="N147" s="9">
        <v>90</v>
      </c>
      <c r="O147" s="9">
        <v>11390</v>
      </c>
      <c r="P147" s="9">
        <v>23355</v>
      </c>
      <c r="Q147" s="9">
        <v>13</v>
      </c>
      <c r="R147" s="9">
        <v>5573.1120000000001</v>
      </c>
      <c r="S147" s="45">
        <v>428.7</v>
      </c>
      <c r="T147" s="23">
        <v>0.1444</v>
      </c>
      <c r="U147" s="24">
        <v>61.92</v>
      </c>
      <c r="V147" s="24">
        <v>195.18</v>
      </c>
      <c r="W147" s="23">
        <v>0.31519999999999998</v>
      </c>
      <c r="X147" s="25">
        <v>0.48770000000000002</v>
      </c>
    </row>
    <row r="148" spans="1:24" ht="14.4">
      <c r="A148" s="9" t="s">
        <v>1043</v>
      </c>
      <c r="B148" s="9" t="s">
        <v>19</v>
      </c>
      <c r="C148" s="3" t="s">
        <v>1675</v>
      </c>
      <c r="D148" s="3" t="s">
        <v>1676</v>
      </c>
      <c r="E148" s="3" t="s">
        <v>1655</v>
      </c>
      <c r="F148" s="3" t="str">
        <f t="shared" si="6"/>
        <v>Florida</v>
      </c>
      <c r="G148" s="3" t="str">
        <f t="shared" si="7"/>
        <v>Georgia</v>
      </c>
      <c r="H148" s="3" t="str">
        <f t="shared" si="8"/>
        <v>Georgia</v>
      </c>
      <c r="I148" s="3" t="s">
        <v>698</v>
      </c>
      <c r="J148" s="21" t="str">
        <f>VLOOKUP(I148,'AppURL Category'!$A:$B,2,FALSE)</f>
        <v>E-Mail</v>
      </c>
      <c r="K148" s="9" t="s">
        <v>16</v>
      </c>
      <c r="L148" s="9" t="s">
        <v>23</v>
      </c>
      <c r="M148" s="9">
        <v>29393</v>
      </c>
      <c r="N148" s="9">
        <v>70</v>
      </c>
      <c r="O148" s="9">
        <v>3277</v>
      </c>
      <c r="P148" s="9">
        <v>25959</v>
      </c>
      <c r="Q148" s="9">
        <v>19</v>
      </c>
      <c r="R148" s="9">
        <v>2120.7579999999998</v>
      </c>
      <c r="S148" s="45">
        <v>111.62</v>
      </c>
      <c r="T148" s="23">
        <v>0.27139999999999997</v>
      </c>
      <c r="U148" s="24">
        <v>30.3</v>
      </c>
      <c r="V148" s="24">
        <v>72.150000000000006</v>
      </c>
      <c r="W148" s="23">
        <v>0.2382</v>
      </c>
      <c r="X148" s="25">
        <v>0.12620000000000001</v>
      </c>
    </row>
    <row r="149" spans="1:24" ht="14.4">
      <c r="A149" s="9" t="s">
        <v>1043</v>
      </c>
      <c r="B149" s="9" t="s">
        <v>13</v>
      </c>
      <c r="C149" s="3" t="s">
        <v>14</v>
      </c>
      <c r="D149" s="3" t="s">
        <v>1655</v>
      </c>
      <c r="E149" s="3" t="s">
        <v>1655</v>
      </c>
      <c r="F149" s="3" t="str">
        <f t="shared" si="6"/>
        <v>California</v>
      </c>
      <c r="G149" s="3" t="str">
        <f t="shared" si="7"/>
        <v/>
      </c>
      <c r="H149" s="3" t="str">
        <f t="shared" si="8"/>
        <v/>
      </c>
      <c r="I149" s="3" t="s">
        <v>698</v>
      </c>
      <c r="J149" s="21" t="str">
        <f>VLOOKUP(I149,'AppURL Category'!$A:$B,2,FALSE)</f>
        <v>E-Mail</v>
      </c>
      <c r="K149" s="9" t="s">
        <v>52</v>
      </c>
      <c r="L149" s="9" t="s">
        <v>23</v>
      </c>
      <c r="M149" s="9">
        <v>39212</v>
      </c>
      <c r="N149" s="9">
        <v>260</v>
      </c>
      <c r="O149" s="9">
        <v>31317</v>
      </c>
      <c r="P149" s="9">
        <v>37660</v>
      </c>
      <c r="Q149" s="9">
        <v>1</v>
      </c>
      <c r="R149" s="9">
        <v>3621.4180000000001</v>
      </c>
      <c r="S149" s="45">
        <v>3621.42</v>
      </c>
      <c r="T149" s="23">
        <v>3.8E-3</v>
      </c>
      <c r="U149" s="24">
        <v>13.93</v>
      </c>
      <c r="V149" s="24">
        <v>92.35</v>
      </c>
      <c r="W149" s="23">
        <v>0.66310000000000002</v>
      </c>
      <c r="X149" s="25">
        <v>0.83160000000000001</v>
      </c>
    </row>
    <row r="150" spans="1:24" ht="14.4">
      <c r="A150" s="9" t="s">
        <v>1060</v>
      </c>
      <c r="B150" s="9" t="s">
        <v>38</v>
      </c>
      <c r="C150" s="3" t="s">
        <v>35</v>
      </c>
      <c r="D150" s="3" t="s">
        <v>1655</v>
      </c>
      <c r="E150" s="3" t="s">
        <v>1655</v>
      </c>
      <c r="F150" s="3" t="str">
        <f t="shared" si="6"/>
        <v>Tennessee</v>
      </c>
      <c r="G150" s="3" t="str">
        <f t="shared" si="7"/>
        <v/>
      </c>
      <c r="H150" s="3" t="str">
        <f t="shared" si="8"/>
        <v/>
      </c>
      <c r="I150" s="3" t="s">
        <v>698</v>
      </c>
      <c r="J150" s="21" t="str">
        <f>VLOOKUP(I150,'AppURL Category'!$A:$B,2,FALSE)</f>
        <v>E-Mail</v>
      </c>
      <c r="K150" s="9" t="s">
        <v>16</v>
      </c>
      <c r="L150" s="9" t="s">
        <v>23</v>
      </c>
      <c r="M150" s="9">
        <v>14137</v>
      </c>
      <c r="N150" s="9">
        <v>44</v>
      </c>
      <c r="O150" s="9">
        <v>9300</v>
      </c>
      <c r="P150" s="9">
        <v>13110</v>
      </c>
      <c r="Q150" s="9">
        <v>8</v>
      </c>
      <c r="R150" s="9">
        <v>6345.46</v>
      </c>
      <c r="S150" s="45">
        <v>793.18</v>
      </c>
      <c r="T150" s="23">
        <v>0.18179999999999999</v>
      </c>
      <c r="U150" s="24">
        <v>144.22</v>
      </c>
      <c r="V150" s="24">
        <v>448.85</v>
      </c>
      <c r="W150" s="23">
        <v>0.31119999999999998</v>
      </c>
      <c r="X150" s="25">
        <v>0.70940000000000003</v>
      </c>
    </row>
    <row r="151" spans="1:24" ht="14.4">
      <c r="A151" s="9" t="s">
        <v>1041</v>
      </c>
      <c r="B151" s="9" t="s">
        <v>38</v>
      </c>
      <c r="C151" s="3" t="s">
        <v>14</v>
      </c>
      <c r="D151" s="3" t="s">
        <v>1655</v>
      </c>
      <c r="E151" s="3" t="s">
        <v>1655</v>
      </c>
      <c r="F151" s="3" t="str">
        <f t="shared" si="6"/>
        <v>California</v>
      </c>
      <c r="G151" s="3" t="str">
        <f t="shared" si="7"/>
        <v/>
      </c>
      <c r="H151" s="3" t="str">
        <f t="shared" si="8"/>
        <v/>
      </c>
      <c r="I151" s="3" t="s">
        <v>698</v>
      </c>
      <c r="J151" s="21" t="str">
        <f>VLOOKUP(I151,'AppURL Category'!$A:$B,2,FALSE)</f>
        <v>E-Mail</v>
      </c>
      <c r="K151" s="9" t="s">
        <v>16</v>
      </c>
      <c r="L151" s="9" t="s">
        <v>23</v>
      </c>
      <c r="M151" s="9">
        <v>7921</v>
      </c>
      <c r="N151" s="9">
        <v>50</v>
      </c>
      <c r="O151" s="9">
        <v>4727</v>
      </c>
      <c r="P151" s="9">
        <v>6513</v>
      </c>
      <c r="Q151" s="9">
        <v>11</v>
      </c>
      <c r="R151" s="9">
        <v>5379.0010000000002</v>
      </c>
      <c r="S151" s="45">
        <v>489</v>
      </c>
      <c r="T151" s="23">
        <v>0.22</v>
      </c>
      <c r="U151" s="24">
        <v>107.58</v>
      </c>
      <c r="V151" s="24">
        <v>679.08</v>
      </c>
      <c r="W151" s="23">
        <v>0.63119999999999998</v>
      </c>
      <c r="X151" s="25">
        <v>0.7258</v>
      </c>
    </row>
    <row r="152" spans="1:24" ht="14.4">
      <c r="A152" s="9" t="s">
        <v>1043</v>
      </c>
      <c r="B152" s="9" t="s">
        <v>38</v>
      </c>
      <c r="C152" s="3" t="s">
        <v>25</v>
      </c>
      <c r="D152" s="3" t="s">
        <v>1655</v>
      </c>
      <c r="E152" s="3" t="s">
        <v>1655</v>
      </c>
      <c r="F152" s="3" t="str">
        <f t="shared" si="6"/>
        <v>California</v>
      </c>
      <c r="G152" s="3" t="str">
        <f t="shared" si="7"/>
        <v/>
      </c>
      <c r="H152" s="3" t="str">
        <f t="shared" si="8"/>
        <v/>
      </c>
      <c r="I152" s="3" t="s">
        <v>698</v>
      </c>
      <c r="J152" s="21" t="str">
        <f>VLOOKUP(I152,'AppURL Category'!$A:$B,2,FALSE)</f>
        <v>E-Mail</v>
      </c>
      <c r="K152" s="9" t="s">
        <v>16</v>
      </c>
      <c r="L152" s="9" t="s">
        <v>23</v>
      </c>
      <c r="M152" s="9">
        <v>11025</v>
      </c>
      <c r="N152" s="9">
        <v>50</v>
      </c>
      <c r="O152" s="9">
        <v>7974</v>
      </c>
      <c r="P152" s="9">
        <v>10311</v>
      </c>
      <c r="Q152" s="9">
        <v>4</v>
      </c>
      <c r="R152" s="9">
        <v>1657.16</v>
      </c>
      <c r="S152" s="45">
        <v>414.29</v>
      </c>
      <c r="T152" s="23">
        <v>0.08</v>
      </c>
      <c r="U152" s="24">
        <v>33.14</v>
      </c>
      <c r="V152" s="24">
        <v>150.31</v>
      </c>
      <c r="W152" s="23">
        <v>0.45350000000000001</v>
      </c>
      <c r="X152" s="25">
        <v>0.77329999999999999</v>
      </c>
    </row>
    <row r="153" spans="1:24" ht="14.4">
      <c r="A153" s="9" t="s">
        <v>1041</v>
      </c>
      <c r="B153" s="9" t="s">
        <v>38</v>
      </c>
      <c r="C153" s="3" t="s">
        <v>269</v>
      </c>
      <c r="D153" s="3" t="s">
        <v>1655</v>
      </c>
      <c r="E153" s="3" t="s">
        <v>1655</v>
      </c>
      <c r="F153" s="3" t="str">
        <f t="shared" si="6"/>
        <v>Indiana</v>
      </c>
      <c r="G153" s="3" t="str">
        <f t="shared" si="7"/>
        <v/>
      </c>
      <c r="H153" s="3" t="str">
        <f t="shared" si="8"/>
        <v/>
      </c>
      <c r="I153" s="3" t="s">
        <v>15</v>
      </c>
      <c r="J153" s="21" t="str">
        <f>VLOOKUP(I153,'AppURL Category'!$A:$B,2,FALSE)</f>
        <v>Education</v>
      </c>
      <c r="K153" s="9" t="s">
        <v>22</v>
      </c>
      <c r="L153" s="9" t="s">
        <v>23</v>
      </c>
      <c r="M153" s="9">
        <v>14922</v>
      </c>
      <c r="N153" s="9">
        <v>99</v>
      </c>
      <c r="O153" s="9">
        <v>10713</v>
      </c>
      <c r="P153" s="9">
        <v>13992</v>
      </c>
      <c r="Q153" s="9">
        <v>5</v>
      </c>
      <c r="R153" s="9">
        <v>1578.876</v>
      </c>
      <c r="S153" s="45">
        <v>315.77999999999997</v>
      </c>
      <c r="T153" s="23">
        <v>5.0500000000000003E-2</v>
      </c>
      <c r="U153" s="24">
        <v>15.95</v>
      </c>
      <c r="V153" s="24">
        <v>105.81</v>
      </c>
      <c r="W153" s="23">
        <v>0.66339999999999999</v>
      </c>
      <c r="X153" s="25">
        <v>0.76570000000000005</v>
      </c>
    </row>
    <row r="154" spans="1:24" ht="14.4">
      <c r="A154" s="9" t="s">
        <v>1041</v>
      </c>
      <c r="B154" s="9" t="s">
        <v>29</v>
      </c>
      <c r="C154" s="3" t="s">
        <v>1666</v>
      </c>
      <c r="D154" s="3" t="s">
        <v>1667</v>
      </c>
      <c r="E154" s="3" t="s">
        <v>1668</v>
      </c>
      <c r="F154" s="3" t="str">
        <f t="shared" si="6"/>
        <v>Florida</v>
      </c>
      <c r="G154" s="3" t="str">
        <f t="shared" si="7"/>
        <v>Florida</v>
      </c>
      <c r="H154" s="3" t="str">
        <f t="shared" si="8"/>
        <v/>
      </c>
      <c r="I154" s="3" t="s">
        <v>153</v>
      </c>
      <c r="J154" s="21" t="str">
        <f>VLOOKUP(I154,'AppURL Category'!$A:$B,2,FALSE)</f>
        <v>Education</v>
      </c>
      <c r="K154" s="9" t="s">
        <v>16</v>
      </c>
      <c r="L154" s="9" t="s">
        <v>23</v>
      </c>
      <c r="M154" s="9">
        <v>7427</v>
      </c>
      <c r="N154" s="9">
        <v>0</v>
      </c>
      <c r="O154" s="9">
        <v>4752</v>
      </c>
      <c r="P154" s="9">
        <v>6566</v>
      </c>
      <c r="Q154" s="9">
        <v>1</v>
      </c>
      <c r="R154" s="9">
        <v>1504.7840000000001</v>
      </c>
      <c r="S154" s="45">
        <v>1504.78</v>
      </c>
      <c r="T154" s="23" t="e">
        <v>#DIV/0!</v>
      </c>
      <c r="U154" s="24" t="e">
        <v>#DIV/0!</v>
      </c>
      <c r="V154" s="24">
        <v>202.61</v>
      </c>
      <c r="W154" s="23">
        <v>0</v>
      </c>
      <c r="X154" s="25">
        <v>0.72370000000000001</v>
      </c>
    </row>
    <row r="155" spans="1:24" ht="14.4">
      <c r="A155" s="9" t="s">
        <v>1043</v>
      </c>
      <c r="B155" s="9" t="s">
        <v>13</v>
      </c>
      <c r="C155" s="3" t="s">
        <v>1664</v>
      </c>
      <c r="D155" s="3" t="s">
        <v>1665</v>
      </c>
      <c r="E155" s="3" t="s">
        <v>1655</v>
      </c>
      <c r="F155" s="3" t="str">
        <f t="shared" si="6"/>
        <v>Florida</v>
      </c>
      <c r="G155" s="3" t="str">
        <f t="shared" si="7"/>
        <v>Florida</v>
      </c>
      <c r="H155" s="3" t="str">
        <f t="shared" si="8"/>
        <v/>
      </c>
      <c r="I155" s="3" t="s">
        <v>165</v>
      </c>
      <c r="J155" s="21" t="str">
        <f>VLOOKUP(I155,'AppURL Category'!$A:$B,2,FALSE)</f>
        <v>Education</v>
      </c>
      <c r="K155" s="9" t="s">
        <v>46</v>
      </c>
      <c r="L155" s="9" t="s">
        <v>23</v>
      </c>
      <c r="M155" s="9">
        <v>14553</v>
      </c>
      <c r="N155" s="9">
        <v>47</v>
      </c>
      <c r="O155" s="9">
        <v>6119</v>
      </c>
      <c r="P155" s="9">
        <v>12505</v>
      </c>
      <c r="Q155" s="9">
        <v>11</v>
      </c>
      <c r="R155" s="9">
        <v>6968</v>
      </c>
      <c r="S155" s="45">
        <v>633.45000000000005</v>
      </c>
      <c r="T155" s="23">
        <v>0.23400000000000001</v>
      </c>
      <c r="U155" s="24">
        <v>148.26</v>
      </c>
      <c r="V155" s="24">
        <v>478.8</v>
      </c>
      <c r="W155" s="23">
        <v>0.32300000000000001</v>
      </c>
      <c r="X155" s="25">
        <v>0.48930000000000001</v>
      </c>
    </row>
    <row r="156" spans="1:24" ht="14.4">
      <c r="A156" s="9" t="s">
        <v>1060</v>
      </c>
      <c r="B156" s="9" t="s">
        <v>13</v>
      </c>
      <c r="C156" s="3" t="s">
        <v>14</v>
      </c>
      <c r="D156" s="3" t="s">
        <v>1655</v>
      </c>
      <c r="E156" s="3" t="s">
        <v>1655</v>
      </c>
      <c r="F156" s="3" t="str">
        <f t="shared" si="6"/>
        <v>California</v>
      </c>
      <c r="G156" s="3" t="str">
        <f t="shared" si="7"/>
        <v/>
      </c>
      <c r="H156" s="3" t="str">
        <f t="shared" si="8"/>
        <v/>
      </c>
      <c r="I156" s="3" t="s">
        <v>165</v>
      </c>
      <c r="J156" s="21" t="str">
        <f>VLOOKUP(I156,'AppURL Category'!$A:$B,2,FALSE)</f>
        <v>Education</v>
      </c>
      <c r="K156" s="9" t="s">
        <v>22</v>
      </c>
      <c r="L156" s="9" t="s">
        <v>23</v>
      </c>
      <c r="M156" s="9">
        <v>10350</v>
      </c>
      <c r="N156" s="9">
        <v>66</v>
      </c>
      <c r="O156" s="9">
        <v>723</v>
      </c>
      <c r="P156" s="9">
        <v>8720</v>
      </c>
      <c r="Q156" s="9">
        <v>14</v>
      </c>
      <c r="R156" s="9">
        <v>6774.2030000000004</v>
      </c>
      <c r="S156" s="45">
        <v>483.87</v>
      </c>
      <c r="T156" s="23">
        <v>0.21210000000000001</v>
      </c>
      <c r="U156" s="24">
        <v>102.64</v>
      </c>
      <c r="V156" s="24">
        <v>654.51</v>
      </c>
      <c r="W156" s="23">
        <v>0.63770000000000004</v>
      </c>
      <c r="X156" s="25">
        <v>8.2900000000000001E-2</v>
      </c>
    </row>
    <row r="157" spans="1:24" ht="14.4">
      <c r="A157" s="9" t="s">
        <v>1041</v>
      </c>
      <c r="B157" s="9" t="s">
        <v>19</v>
      </c>
      <c r="C157" s="3" t="s">
        <v>73</v>
      </c>
      <c r="D157" s="3" t="s">
        <v>1655</v>
      </c>
      <c r="E157" s="3" t="s">
        <v>1655</v>
      </c>
      <c r="F157" s="3" t="str">
        <f t="shared" si="6"/>
        <v>New York</v>
      </c>
      <c r="G157" s="3" t="str">
        <f t="shared" si="7"/>
        <v/>
      </c>
      <c r="H157" s="3" t="str">
        <f t="shared" si="8"/>
        <v/>
      </c>
      <c r="I157" s="3" t="s">
        <v>165</v>
      </c>
      <c r="J157" s="21" t="str">
        <f>VLOOKUP(I157,'AppURL Category'!$A:$B,2,FALSE)</f>
        <v>Education</v>
      </c>
      <c r="K157" s="9" t="s">
        <v>27</v>
      </c>
      <c r="L157" s="9" t="s">
        <v>17</v>
      </c>
      <c r="M157" s="9">
        <v>18028</v>
      </c>
      <c r="N157" s="9">
        <v>89</v>
      </c>
      <c r="O157" s="9">
        <v>1851</v>
      </c>
      <c r="P157" s="9">
        <v>14926</v>
      </c>
      <c r="Q157" s="9">
        <v>24</v>
      </c>
      <c r="R157" s="9">
        <v>1572.242</v>
      </c>
      <c r="S157" s="45">
        <v>65.510000000000005</v>
      </c>
      <c r="T157" s="23">
        <v>0.2697</v>
      </c>
      <c r="U157" s="24">
        <v>17.670000000000002</v>
      </c>
      <c r="V157" s="24">
        <v>87.21</v>
      </c>
      <c r="W157" s="23">
        <v>0.49370000000000003</v>
      </c>
      <c r="X157" s="25">
        <v>0.124</v>
      </c>
    </row>
    <row r="158" spans="1:24" ht="14.4">
      <c r="A158" s="9" t="s">
        <v>1041</v>
      </c>
      <c r="B158" s="9" t="s">
        <v>19</v>
      </c>
      <c r="C158" s="3" t="s">
        <v>14</v>
      </c>
      <c r="D158" s="3" t="s">
        <v>1655</v>
      </c>
      <c r="E158" s="3" t="s">
        <v>1655</v>
      </c>
      <c r="F158" s="3" t="str">
        <f t="shared" si="6"/>
        <v>California</v>
      </c>
      <c r="G158" s="3" t="str">
        <f t="shared" si="7"/>
        <v/>
      </c>
      <c r="H158" s="3" t="str">
        <f t="shared" si="8"/>
        <v/>
      </c>
      <c r="I158" s="3" t="s">
        <v>165</v>
      </c>
      <c r="J158" s="21" t="str">
        <f>VLOOKUP(I158,'AppURL Category'!$A:$B,2,FALSE)</f>
        <v>Education</v>
      </c>
      <c r="K158" s="9" t="s">
        <v>16</v>
      </c>
      <c r="L158" s="9" t="s">
        <v>23</v>
      </c>
      <c r="M158" s="9">
        <v>12391</v>
      </c>
      <c r="N158" s="9">
        <v>40</v>
      </c>
      <c r="O158" s="9">
        <v>5756</v>
      </c>
      <c r="P158" s="9">
        <v>11636</v>
      </c>
      <c r="Q158" s="9">
        <v>4</v>
      </c>
      <c r="R158" s="9">
        <v>3069.123</v>
      </c>
      <c r="S158" s="45">
        <v>767.28</v>
      </c>
      <c r="T158" s="23">
        <v>0.1</v>
      </c>
      <c r="U158" s="24">
        <v>76.73</v>
      </c>
      <c r="V158" s="24">
        <v>247.69</v>
      </c>
      <c r="W158" s="23">
        <v>0.32279999999999998</v>
      </c>
      <c r="X158" s="25">
        <v>0.49469999999999997</v>
      </c>
    </row>
    <row r="159" spans="1:24" ht="14.4">
      <c r="A159" s="9" t="s">
        <v>1043</v>
      </c>
      <c r="B159" s="9" t="s">
        <v>29</v>
      </c>
      <c r="C159" s="3" t="s">
        <v>1658</v>
      </c>
      <c r="D159" s="3" t="s">
        <v>1659</v>
      </c>
      <c r="E159" s="3" t="s">
        <v>1655</v>
      </c>
      <c r="F159" s="3" t="str">
        <f t="shared" si="6"/>
        <v>Michigan</v>
      </c>
      <c r="G159" s="3" t="str">
        <f t="shared" si="7"/>
        <v>Michigan</v>
      </c>
      <c r="H159" s="3" t="str">
        <f t="shared" si="8"/>
        <v/>
      </c>
      <c r="I159" s="3" t="s">
        <v>165</v>
      </c>
      <c r="J159" s="21" t="str">
        <f>VLOOKUP(I159,'AppURL Category'!$A:$B,2,FALSE)</f>
        <v>Education</v>
      </c>
      <c r="K159" s="9" t="s">
        <v>27</v>
      </c>
      <c r="L159" s="9" t="s">
        <v>23</v>
      </c>
      <c r="M159" s="9">
        <v>14917</v>
      </c>
      <c r="N159" s="9">
        <v>10</v>
      </c>
      <c r="O159" s="9">
        <v>3065</v>
      </c>
      <c r="P159" s="9">
        <v>13109</v>
      </c>
      <c r="Q159" s="9">
        <v>3</v>
      </c>
      <c r="R159" s="9">
        <v>1583.537</v>
      </c>
      <c r="S159" s="45">
        <v>527.85</v>
      </c>
      <c r="T159" s="23">
        <v>0.3</v>
      </c>
      <c r="U159" s="24">
        <v>158.35</v>
      </c>
      <c r="V159" s="24">
        <v>106.16</v>
      </c>
      <c r="W159" s="23">
        <v>6.7000000000000004E-2</v>
      </c>
      <c r="X159" s="25">
        <v>0.23380000000000001</v>
      </c>
    </row>
    <row r="160" spans="1:24" ht="14.4">
      <c r="A160" s="9" t="s">
        <v>1060</v>
      </c>
      <c r="B160" s="9" t="s">
        <v>13</v>
      </c>
      <c r="C160" s="3" t="s">
        <v>25</v>
      </c>
      <c r="D160" s="3" t="s">
        <v>1655</v>
      </c>
      <c r="E160" s="3" t="s">
        <v>1655</v>
      </c>
      <c r="F160" s="3" t="str">
        <f t="shared" si="6"/>
        <v>California</v>
      </c>
      <c r="G160" s="3" t="str">
        <f t="shared" si="7"/>
        <v/>
      </c>
      <c r="H160" s="3" t="str">
        <f t="shared" si="8"/>
        <v/>
      </c>
      <c r="I160" s="3" t="s">
        <v>222</v>
      </c>
      <c r="J160" s="21" t="str">
        <f>VLOOKUP(I160,'AppURL Category'!$A:$B,2,FALSE)</f>
        <v>Education</v>
      </c>
      <c r="K160" s="9" t="s">
        <v>123</v>
      </c>
      <c r="L160" s="9" t="s">
        <v>23</v>
      </c>
      <c r="M160" s="9">
        <v>9560</v>
      </c>
      <c r="N160" s="9">
        <v>98</v>
      </c>
      <c r="O160" s="9">
        <v>3076</v>
      </c>
      <c r="P160" s="9">
        <v>6252</v>
      </c>
      <c r="Q160" s="9">
        <v>17</v>
      </c>
      <c r="R160" s="9">
        <v>6420.2179999999998</v>
      </c>
      <c r="S160" s="45">
        <v>377.66</v>
      </c>
      <c r="T160" s="23">
        <v>0.17349999999999999</v>
      </c>
      <c r="U160" s="24">
        <v>65.510000000000005</v>
      </c>
      <c r="V160" s="24">
        <v>671.57</v>
      </c>
      <c r="W160" s="23">
        <v>1.0250999999999999</v>
      </c>
      <c r="X160" s="25">
        <v>0.49199999999999999</v>
      </c>
    </row>
    <row r="161" spans="1:24" ht="14.4">
      <c r="A161" s="9" t="s">
        <v>1043</v>
      </c>
      <c r="B161" s="9" t="s">
        <v>19</v>
      </c>
      <c r="C161" s="3" t="s">
        <v>1664</v>
      </c>
      <c r="D161" s="3" t="s">
        <v>1665</v>
      </c>
      <c r="E161" s="3" t="s">
        <v>1655</v>
      </c>
      <c r="F161" s="3" t="str">
        <f t="shared" si="6"/>
        <v>Florida</v>
      </c>
      <c r="G161" s="3" t="str">
        <f t="shared" si="7"/>
        <v>Florida</v>
      </c>
      <c r="H161" s="3" t="str">
        <f t="shared" si="8"/>
        <v/>
      </c>
      <c r="I161" s="3" t="s">
        <v>430</v>
      </c>
      <c r="J161" s="21" t="str">
        <f>VLOOKUP(I161,'AppURL Category'!$A:$B,2,FALSE)</f>
        <v>Education</v>
      </c>
      <c r="K161" s="9" t="s">
        <v>16</v>
      </c>
      <c r="L161" s="9" t="s">
        <v>23</v>
      </c>
      <c r="M161" s="9">
        <v>12606</v>
      </c>
      <c r="N161" s="9">
        <v>74</v>
      </c>
      <c r="O161" s="9">
        <v>8332</v>
      </c>
      <c r="P161" s="9">
        <v>11170</v>
      </c>
      <c r="Q161" s="9">
        <v>5</v>
      </c>
      <c r="R161" s="9">
        <v>2002.538</v>
      </c>
      <c r="S161" s="45">
        <v>400.51</v>
      </c>
      <c r="T161" s="23">
        <v>6.7599999999999993E-2</v>
      </c>
      <c r="U161" s="24">
        <v>27.06</v>
      </c>
      <c r="V161" s="24">
        <v>158.86000000000001</v>
      </c>
      <c r="W161" s="23">
        <v>0.58699999999999997</v>
      </c>
      <c r="X161" s="25">
        <v>0.74590000000000001</v>
      </c>
    </row>
    <row r="162" spans="1:24" ht="14.4">
      <c r="A162" s="9" t="s">
        <v>1043</v>
      </c>
      <c r="B162" s="9" t="s">
        <v>13</v>
      </c>
      <c r="C162" s="3" t="s">
        <v>73</v>
      </c>
      <c r="D162" s="3" t="s">
        <v>1655</v>
      </c>
      <c r="E162" s="3" t="s">
        <v>1655</v>
      </c>
      <c r="F162" s="3" t="str">
        <f t="shared" si="6"/>
        <v>New York</v>
      </c>
      <c r="G162" s="3" t="str">
        <f t="shared" si="7"/>
        <v/>
      </c>
      <c r="H162" s="3" t="str">
        <f t="shared" si="8"/>
        <v/>
      </c>
      <c r="I162" s="3" t="s">
        <v>430</v>
      </c>
      <c r="J162" s="21" t="str">
        <f>VLOOKUP(I162,'AppURL Category'!$A:$B,2,FALSE)</f>
        <v>Education</v>
      </c>
      <c r="K162" s="9" t="s">
        <v>52</v>
      </c>
      <c r="L162" s="9" t="s">
        <v>23</v>
      </c>
      <c r="M162" s="9">
        <v>18022</v>
      </c>
      <c r="N162" s="9">
        <v>30</v>
      </c>
      <c r="O162" s="9">
        <v>10618</v>
      </c>
      <c r="P162" s="9">
        <v>16643</v>
      </c>
      <c r="Q162" s="9">
        <v>15</v>
      </c>
      <c r="R162" s="9">
        <v>4051.1590000000001</v>
      </c>
      <c r="S162" s="45">
        <v>270.08</v>
      </c>
      <c r="T162" s="23">
        <v>0.5</v>
      </c>
      <c r="U162" s="24">
        <v>135.04</v>
      </c>
      <c r="V162" s="24">
        <v>224.79</v>
      </c>
      <c r="W162" s="23">
        <v>0.16650000000000001</v>
      </c>
      <c r="X162" s="25">
        <v>0.63800000000000001</v>
      </c>
    </row>
    <row r="163" spans="1:24" ht="14.4">
      <c r="A163" s="9" t="s">
        <v>1043</v>
      </c>
      <c r="B163" s="9" t="s">
        <v>13</v>
      </c>
      <c r="C163" s="3" t="s">
        <v>14</v>
      </c>
      <c r="D163" s="3" t="s">
        <v>1655</v>
      </c>
      <c r="E163" s="3" t="s">
        <v>1655</v>
      </c>
      <c r="F163" s="3" t="str">
        <f t="shared" si="6"/>
        <v>California</v>
      </c>
      <c r="G163" s="3" t="str">
        <f t="shared" si="7"/>
        <v/>
      </c>
      <c r="H163" s="3" t="str">
        <f t="shared" si="8"/>
        <v/>
      </c>
      <c r="I163" s="3" t="s">
        <v>430</v>
      </c>
      <c r="J163" s="21" t="str">
        <f>VLOOKUP(I163,'AppURL Category'!$A:$B,2,FALSE)</f>
        <v>Education</v>
      </c>
      <c r="K163" s="9" t="s">
        <v>42</v>
      </c>
      <c r="L163" s="9" t="s">
        <v>23</v>
      </c>
      <c r="M163" s="9">
        <v>18401</v>
      </c>
      <c r="N163" s="9">
        <v>66</v>
      </c>
      <c r="O163" s="9">
        <v>11051</v>
      </c>
      <c r="P163" s="9">
        <v>17202</v>
      </c>
      <c r="Q163" s="9">
        <v>26</v>
      </c>
      <c r="R163" s="9">
        <v>6571.4920000000002</v>
      </c>
      <c r="S163" s="45">
        <v>252.75</v>
      </c>
      <c r="T163" s="23">
        <v>0.39389999999999997</v>
      </c>
      <c r="U163" s="24">
        <v>99.57</v>
      </c>
      <c r="V163" s="24">
        <v>357.13</v>
      </c>
      <c r="W163" s="23">
        <v>0.35870000000000002</v>
      </c>
      <c r="X163" s="25">
        <v>0.64239999999999997</v>
      </c>
    </row>
    <row r="164" spans="1:24" ht="14.4">
      <c r="A164" s="9" t="s">
        <v>1043</v>
      </c>
      <c r="B164" s="9" t="s">
        <v>13</v>
      </c>
      <c r="C164" s="3" t="s">
        <v>269</v>
      </c>
      <c r="D164" s="3" t="s">
        <v>1655</v>
      </c>
      <c r="E164" s="3" t="s">
        <v>1655</v>
      </c>
      <c r="F164" s="3" t="str">
        <f t="shared" si="6"/>
        <v>Indiana</v>
      </c>
      <c r="G164" s="3" t="str">
        <f t="shared" si="7"/>
        <v/>
      </c>
      <c r="H164" s="3" t="str">
        <f t="shared" si="8"/>
        <v/>
      </c>
      <c r="I164" s="3" t="s">
        <v>430</v>
      </c>
      <c r="J164" s="21" t="str">
        <f>VLOOKUP(I164,'AppURL Category'!$A:$B,2,FALSE)</f>
        <v>Education</v>
      </c>
      <c r="K164" s="9" t="s">
        <v>16</v>
      </c>
      <c r="L164" s="9" t="s">
        <v>23</v>
      </c>
      <c r="M164" s="9">
        <v>18412</v>
      </c>
      <c r="N164" s="9">
        <v>140</v>
      </c>
      <c r="O164" s="9">
        <v>5668</v>
      </c>
      <c r="P164" s="9">
        <v>16711</v>
      </c>
      <c r="Q164" s="9">
        <v>12</v>
      </c>
      <c r="R164" s="9">
        <v>5244.3419999999996</v>
      </c>
      <c r="S164" s="45">
        <v>437.03</v>
      </c>
      <c r="T164" s="23">
        <v>8.5699999999999998E-2</v>
      </c>
      <c r="U164" s="24">
        <v>37.46</v>
      </c>
      <c r="V164" s="24">
        <v>284.83</v>
      </c>
      <c r="W164" s="23">
        <v>0.76039999999999996</v>
      </c>
      <c r="X164" s="25">
        <v>0.3392</v>
      </c>
    </row>
    <row r="165" spans="1:24" ht="14.4">
      <c r="A165" s="9" t="s">
        <v>1041</v>
      </c>
      <c r="B165" s="9" t="s">
        <v>29</v>
      </c>
      <c r="C165" s="3" t="s">
        <v>25</v>
      </c>
      <c r="D165" s="3" t="s">
        <v>1655</v>
      </c>
      <c r="E165" s="3" t="s">
        <v>1655</v>
      </c>
      <c r="F165" s="3" t="str">
        <f t="shared" si="6"/>
        <v>California</v>
      </c>
      <c r="G165" s="3" t="str">
        <f t="shared" si="7"/>
        <v/>
      </c>
      <c r="H165" s="3" t="str">
        <f t="shared" si="8"/>
        <v/>
      </c>
      <c r="I165" s="3" t="s">
        <v>435</v>
      </c>
      <c r="J165" s="21" t="str">
        <f>VLOOKUP(I165,'AppURL Category'!$A:$B,2,FALSE)</f>
        <v>Education</v>
      </c>
      <c r="K165" s="9" t="s">
        <v>27</v>
      </c>
      <c r="L165" s="9" t="s">
        <v>23</v>
      </c>
      <c r="M165" s="9">
        <v>11697</v>
      </c>
      <c r="N165" s="9">
        <v>64</v>
      </c>
      <c r="O165" s="9">
        <v>6761</v>
      </c>
      <c r="P165" s="9">
        <v>10783</v>
      </c>
      <c r="Q165" s="9">
        <v>3</v>
      </c>
      <c r="R165" s="9">
        <v>5218.07</v>
      </c>
      <c r="S165" s="45">
        <v>1739.36</v>
      </c>
      <c r="T165" s="23">
        <v>4.6899999999999997E-2</v>
      </c>
      <c r="U165" s="24">
        <v>81.53</v>
      </c>
      <c r="V165" s="24">
        <v>446.1</v>
      </c>
      <c r="W165" s="23">
        <v>0.54710000000000003</v>
      </c>
      <c r="X165" s="25">
        <v>0.627</v>
      </c>
    </row>
    <row r="166" spans="1:24" ht="14.4">
      <c r="A166" s="9" t="s">
        <v>1043</v>
      </c>
      <c r="B166" s="9" t="s">
        <v>13</v>
      </c>
      <c r="C166" s="3" t="s">
        <v>25</v>
      </c>
      <c r="D166" s="3" t="s">
        <v>1655</v>
      </c>
      <c r="E166" s="3" t="s">
        <v>1655</v>
      </c>
      <c r="F166" s="3" t="str">
        <f t="shared" si="6"/>
        <v>California</v>
      </c>
      <c r="G166" s="3" t="str">
        <f t="shared" si="7"/>
        <v/>
      </c>
      <c r="H166" s="3" t="str">
        <f t="shared" si="8"/>
        <v/>
      </c>
      <c r="I166" s="3" t="s">
        <v>680</v>
      </c>
      <c r="J166" s="21" t="str">
        <f>VLOOKUP(I166,'AppURL Category'!$A:$B,2,FALSE)</f>
        <v>Education</v>
      </c>
      <c r="K166" s="9" t="s">
        <v>42</v>
      </c>
      <c r="L166" s="9" t="s">
        <v>23</v>
      </c>
      <c r="M166" s="9">
        <v>12220</v>
      </c>
      <c r="N166" s="9">
        <v>54</v>
      </c>
      <c r="O166" s="9">
        <v>7133</v>
      </c>
      <c r="P166" s="9">
        <v>11331</v>
      </c>
      <c r="Q166" s="9">
        <v>3</v>
      </c>
      <c r="R166" s="9">
        <v>1478.3920000000001</v>
      </c>
      <c r="S166" s="45">
        <v>492.8</v>
      </c>
      <c r="T166" s="23">
        <v>5.5599999999999997E-2</v>
      </c>
      <c r="U166" s="24">
        <v>27.38</v>
      </c>
      <c r="V166" s="24">
        <v>120.98</v>
      </c>
      <c r="W166" s="23">
        <v>0.44190000000000002</v>
      </c>
      <c r="X166" s="25">
        <v>0.62949999999999995</v>
      </c>
    </row>
    <row r="167" spans="1:24" ht="14.4">
      <c r="A167" s="9" t="s">
        <v>1041</v>
      </c>
      <c r="B167" s="9" t="s">
        <v>38</v>
      </c>
      <c r="C167" s="3" t="s">
        <v>14</v>
      </c>
      <c r="D167" s="3" t="s">
        <v>1655</v>
      </c>
      <c r="E167" s="3" t="s">
        <v>1655</v>
      </c>
      <c r="F167" s="3" t="str">
        <f t="shared" si="6"/>
        <v>California</v>
      </c>
      <c r="G167" s="3" t="str">
        <f t="shared" si="7"/>
        <v/>
      </c>
      <c r="H167" s="3" t="str">
        <f t="shared" si="8"/>
        <v/>
      </c>
      <c r="I167" s="3" t="s">
        <v>908</v>
      </c>
      <c r="J167" s="21" t="str">
        <f>VLOOKUP(I167,'AppURL Category'!$A:$B,2,FALSE)</f>
        <v>Education</v>
      </c>
      <c r="K167" s="9" t="s">
        <v>130</v>
      </c>
      <c r="L167" s="9" t="s">
        <v>47</v>
      </c>
      <c r="M167" s="9">
        <v>49415</v>
      </c>
      <c r="N167" s="9">
        <v>144</v>
      </c>
      <c r="O167" s="9">
        <v>24692</v>
      </c>
      <c r="P167" s="9">
        <v>45565</v>
      </c>
      <c r="Q167" s="9">
        <v>3</v>
      </c>
      <c r="R167" s="9">
        <v>1471.1759999999999</v>
      </c>
      <c r="S167" s="45">
        <v>490.39</v>
      </c>
      <c r="T167" s="23">
        <v>2.0799999999999999E-2</v>
      </c>
      <c r="U167" s="24">
        <v>10.220000000000001</v>
      </c>
      <c r="V167" s="24">
        <v>29.77</v>
      </c>
      <c r="W167" s="23">
        <v>0.29139999999999999</v>
      </c>
      <c r="X167" s="25">
        <v>0.54190000000000005</v>
      </c>
    </row>
    <row r="168" spans="1:24" ht="14.4">
      <c r="A168" s="9" t="s">
        <v>1041</v>
      </c>
      <c r="B168" s="9" t="s">
        <v>13</v>
      </c>
      <c r="C168" s="3" t="s">
        <v>32</v>
      </c>
      <c r="D168" s="3" t="s">
        <v>1655</v>
      </c>
      <c r="E168" s="3" t="s">
        <v>1655</v>
      </c>
      <c r="F168" s="3" t="str">
        <f t="shared" si="6"/>
        <v>Illinois</v>
      </c>
      <c r="G168" s="3" t="str">
        <f t="shared" si="7"/>
        <v/>
      </c>
      <c r="H168" s="3" t="str">
        <f t="shared" si="8"/>
        <v/>
      </c>
      <c r="I168" s="3" t="s">
        <v>908</v>
      </c>
      <c r="J168" s="21" t="str">
        <f>VLOOKUP(I168,'AppURL Category'!$A:$B,2,FALSE)</f>
        <v>Education</v>
      </c>
      <c r="K168" s="9" t="s">
        <v>16</v>
      </c>
      <c r="L168" s="9" t="s">
        <v>23</v>
      </c>
      <c r="M168" s="9">
        <v>1100942</v>
      </c>
      <c r="N168" s="9">
        <v>2984</v>
      </c>
      <c r="O168" s="9">
        <v>629973</v>
      </c>
      <c r="P168" s="9">
        <v>1041225</v>
      </c>
      <c r="Q168" s="9">
        <v>147</v>
      </c>
      <c r="R168" s="9">
        <v>7979.3490000000002</v>
      </c>
      <c r="S168" s="45">
        <v>54.28</v>
      </c>
      <c r="T168" s="23">
        <v>4.9299999999999997E-2</v>
      </c>
      <c r="U168" s="24">
        <v>2.67</v>
      </c>
      <c r="V168" s="24">
        <v>7.25</v>
      </c>
      <c r="W168" s="23">
        <v>0.27100000000000002</v>
      </c>
      <c r="X168" s="25">
        <v>0.60499999999999998</v>
      </c>
    </row>
    <row r="169" spans="1:24" ht="14.4">
      <c r="A169" s="9" t="s">
        <v>1043</v>
      </c>
      <c r="B169" s="9" t="s">
        <v>13</v>
      </c>
      <c r="C169" s="3" t="s">
        <v>73</v>
      </c>
      <c r="D169" s="3" t="s">
        <v>1655</v>
      </c>
      <c r="E169" s="3" t="s">
        <v>1655</v>
      </c>
      <c r="F169" s="3" t="str">
        <f t="shared" si="6"/>
        <v>New York</v>
      </c>
      <c r="G169" s="3" t="str">
        <f t="shared" si="7"/>
        <v/>
      </c>
      <c r="H169" s="3" t="str">
        <f t="shared" si="8"/>
        <v/>
      </c>
      <c r="I169" s="3" t="s">
        <v>908</v>
      </c>
      <c r="J169" s="21" t="str">
        <f>VLOOKUP(I169,'AppURL Category'!$A:$B,2,FALSE)</f>
        <v>Education</v>
      </c>
      <c r="K169" s="9" t="s">
        <v>16</v>
      </c>
      <c r="L169" s="9" t="s">
        <v>23</v>
      </c>
      <c r="M169" s="9">
        <v>221720</v>
      </c>
      <c r="N169" s="9">
        <v>499</v>
      </c>
      <c r="O169" s="9">
        <v>35178</v>
      </c>
      <c r="P169" s="9">
        <v>196583</v>
      </c>
      <c r="Q169" s="9">
        <v>69</v>
      </c>
      <c r="R169" s="9">
        <v>7890.2219999999998</v>
      </c>
      <c r="S169" s="45">
        <v>114.35</v>
      </c>
      <c r="T169" s="23">
        <v>0.13830000000000001</v>
      </c>
      <c r="U169" s="24">
        <v>15.81</v>
      </c>
      <c r="V169" s="24">
        <v>35.590000000000003</v>
      </c>
      <c r="W169" s="23">
        <v>0.22509999999999999</v>
      </c>
      <c r="X169" s="25">
        <v>0.1789</v>
      </c>
    </row>
    <row r="170" spans="1:24" ht="14.4">
      <c r="A170" s="9" t="s">
        <v>1041</v>
      </c>
      <c r="B170" s="9" t="s">
        <v>29</v>
      </c>
      <c r="C170" s="3" t="s">
        <v>73</v>
      </c>
      <c r="D170" s="3" t="s">
        <v>1655</v>
      </c>
      <c r="E170" s="3" t="s">
        <v>1655</v>
      </c>
      <c r="F170" s="3" t="str">
        <f t="shared" si="6"/>
        <v>New York</v>
      </c>
      <c r="G170" s="3" t="str">
        <f t="shared" si="7"/>
        <v/>
      </c>
      <c r="H170" s="3" t="str">
        <f t="shared" si="8"/>
        <v/>
      </c>
      <c r="I170" s="3" t="s">
        <v>908</v>
      </c>
      <c r="J170" s="21" t="str">
        <f>VLOOKUP(I170,'AppURL Category'!$A:$B,2,FALSE)</f>
        <v>Education</v>
      </c>
      <c r="K170" s="9" t="s">
        <v>16</v>
      </c>
      <c r="L170" s="9" t="s">
        <v>23</v>
      </c>
      <c r="M170" s="9">
        <v>325152</v>
      </c>
      <c r="N170" s="9">
        <v>854</v>
      </c>
      <c r="O170" s="9">
        <v>138319</v>
      </c>
      <c r="P170" s="9">
        <v>300133</v>
      </c>
      <c r="Q170" s="9">
        <v>55</v>
      </c>
      <c r="R170" s="9">
        <v>7887.6130000000003</v>
      </c>
      <c r="S170" s="45">
        <v>143.41</v>
      </c>
      <c r="T170" s="23">
        <v>6.4399999999999999E-2</v>
      </c>
      <c r="U170" s="24">
        <v>9.24</v>
      </c>
      <c r="V170" s="24">
        <v>24.26</v>
      </c>
      <c r="W170" s="23">
        <v>0.2626</v>
      </c>
      <c r="X170" s="25">
        <v>0.46089999999999998</v>
      </c>
    </row>
    <row r="171" spans="1:24" ht="14.4">
      <c r="A171" s="9" t="s">
        <v>1043</v>
      </c>
      <c r="B171" s="9" t="s">
        <v>13</v>
      </c>
      <c r="C171" s="3" t="s">
        <v>1664</v>
      </c>
      <c r="D171" s="3" t="s">
        <v>1665</v>
      </c>
      <c r="E171" s="3" t="s">
        <v>1655</v>
      </c>
      <c r="F171" s="3" t="str">
        <f t="shared" si="6"/>
        <v>Florida</v>
      </c>
      <c r="G171" s="3" t="str">
        <f t="shared" si="7"/>
        <v>Florida</v>
      </c>
      <c r="H171" s="3" t="str">
        <f t="shared" si="8"/>
        <v/>
      </c>
      <c r="I171" s="3" t="s">
        <v>966</v>
      </c>
      <c r="J171" s="21" t="str">
        <f>VLOOKUP(I171,'AppURL Category'!$A:$B,2,FALSE)</f>
        <v>Education</v>
      </c>
      <c r="K171" s="9" t="s">
        <v>54</v>
      </c>
      <c r="L171" s="9" t="s">
        <v>23</v>
      </c>
      <c r="M171" s="9">
        <v>680912</v>
      </c>
      <c r="N171" s="9">
        <v>2000</v>
      </c>
      <c r="O171" s="9">
        <v>388915</v>
      </c>
      <c r="P171" s="9">
        <v>648524</v>
      </c>
      <c r="Q171" s="9">
        <v>39</v>
      </c>
      <c r="R171" s="9">
        <v>7814.2619999999997</v>
      </c>
      <c r="S171" s="45">
        <v>200.37</v>
      </c>
      <c r="T171" s="23">
        <v>1.95E-2</v>
      </c>
      <c r="U171" s="24">
        <v>3.91</v>
      </c>
      <c r="V171" s="24">
        <v>11.48</v>
      </c>
      <c r="W171" s="23">
        <v>0.29370000000000002</v>
      </c>
      <c r="X171" s="25">
        <v>0.59970000000000001</v>
      </c>
    </row>
    <row r="172" spans="1:24" ht="14.4">
      <c r="A172" s="9" t="s">
        <v>1041</v>
      </c>
      <c r="B172" s="9" t="s">
        <v>38</v>
      </c>
      <c r="C172" s="3" t="s">
        <v>35</v>
      </c>
      <c r="D172" s="3" t="s">
        <v>1655</v>
      </c>
      <c r="E172" s="3" t="s">
        <v>1655</v>
      </c>
      <c r="F172" s="3" t="str">
        <f t="shared" si="6"/>
        <v>Tennessee</v>
      </c>
      <c r="G172" s="3" t="str">
        <f t="shared" si="7"/>
        <v/>
      </c>
      <c r="H172" s="3" t="str">
        <f t="shared" si="8"/>
        <v/>
      </c>
      <c r="I172" s="3" t="s">
        <v>966</v>
      </c>
      <c r="J172" s="21" t="str">
        <f>VLOOKUP(I172,'AppURL Category'!$A:$B,2,FALSE)</f>
        <v>Education</v>
      </c>
      <c r="K172" s="9" t="s">
        <v>52</v>
      </c>
      <c r="L172" s="9" t="s">
        <v>23</v>
      </c>
      <c r="M172" s="9">
        <v>569171</v>
      </c>
      <c r="N172" s="9">
        <v>1354</v>
      </c>
      <c r="O172" s="9">
        <v>343050</v>
      </c>
      <c r="P172" s="9">
        <v>541133</v>
      </c>
      <c r="Q172" s="9">
        <v>78</v>
      </c>
      <c r="R172" s="9">
        <v>7129.6329999999998</v>
      </c>
      <c r="S172" s="45">
        <v>91.41</v>
      </c>
      <c r="T172" s="23">
        <v>5.7599999999999998E-2</v>
      </c>
      <c r="U172" s="24">
        <v>5.27</v>
      </c>
      <c r="V172" s="24">
        <v>12.53</v>
      </c>
      <c r="W172" s="23">
        <v>0.2379</v>
      </c>
      <c r="X172" s="25">
        <v>0.63390000000000002</v>
      </c>
    </row>
    <row r="173" spans="1:24" ht="14.4">
      <c r="A173" s="9" t="s">
        <v>1041</v>
      </c>
      <c r="B173" s="9" t="s">
        <v>38</v>
      </c>
      <c r="C173" s="3" t="s">
        <v>32</v>
      </c>
      <c r="D173" s="3" t="s">
        <v>1655</v>
      </c>
      <c r="E173" s="3" t="s">
        <v>1655</v>
      </c>
      <c r="F173" s="3" t="str">
        <f t="shared" si="6"/>
        <v>Illinois</v>
      </c>
      <c r="G173" s="3" t="str">
        <f t="shared" si="7"/>
        <v/>
      </c>
      <c r="H173" s="3" t="str">
        <f t="shared" si="8"/>
        <v/>
      </c>
      <c r="I173" s="3" t="s">
        <v>966</v>
      </c>
      <c r="J173" s="21" t="str">
        <f>VLOOKUP(I173,'AppURL Category'!$A:$B,2,FALSE)</f>
        <v>Education</v>
      </c>
      <c r="K173" s="9" t="s">
        <v>42</v>
      </c>
      <c r="L173" s="9" t="s">
        <v>17</v>
      </c>
      <c r="M173" s="9">
        <v>27592</v>
      </c>
      <c r="N173" s="9">
        <v>80</v>
      </c>
      <c r="O173" s="9">
        <v>10901</v>
      </c>
      <c r="P173" s="9">
        <v>24980</v>
      </c>
      <c r="Q173" s="9">
        <v>17</v>
      </c>
      <c r="R173" s="9">
        <v>6809.3559999999998</v>
      </c>
      <c r="S173" s="45">
        <v>400.55</v>
      </c>
      <c r="T173" s="23">
        <v>0.21249999999999999</v>
      </c>
      <c r="U173" s="24">
        <v>85.12</v>
      </c>
      <c r="V173" s="24">
        <v>246.79</v>
      </c>
      <c r="W173" s="23">
        <v>0.28989999999999999</v>
      </c>
      <c r="X173" s="25">
        <v>0.43640000000000001</v>
      </c>
    </row>
    <row r="174" spans="1:24" ht="14.4">
      <c r="A174" s="9" t="s">
        <v>1043</v>
      </c>
      <c r="B174" s="9" t="s">
        <v>29</v>
      </c>
      <c r="C174" s="3" t="s">
        <v>300</v>
      </c>
      <c r="D174" s="3" t="s">
        <v>1655</v>
      </c>
      <c r="E174" s="3" t="s">
        <v>1655</v>
      </c>
      <c r="F174" s="3" t="str">
        <f t="shared" si="6"/>
        <v>Georgia</v>
      </c>
      <c r="G174" s="3" t="str">
        <f t="shared" si="7"/>
        <v/>
      </c>
      <c r="H174" s="3" t="str">
        <f t="shared" si="8"/>
        <v/>
      </c>
      <c r="I174" s="3" t="s">
        <v>966</v>
      </c>
      <c r="J174" s="21" t="str">
        <f>VLOOKUP(I174,'AppURL Category'!$A:$B,2,FALSE)</f>
        <v>Education</v>
      </c>
      <c r="K174" s="9" t="s">
        <v>163</v>
      </c>
      <c r="L174" s="9" t="s">
        <v>23</v>
      </c>
      <c r="M174" s="9">
        <v>83957</v>
      </c>
      <c r="N174" s="9">
        <v>185</v>
      </c>
      <c r="O174" s="9">
        <v>1420</v>
      </c>
      <c r="P174" s="9">
        <v>69246</v>
      </c>
      <c r="Q174" s="9">
        <v>19</v>
      </c>
      <c r="R174" s="9">
        <v>6651.5150000000003</v>
      </c>
      <c r="S174" s="45">
        <v>350.08</v>
      </c>
      <c r="T174" s="23">
        <v>0.1027</v>
      </c>
      <c r="U174" s="24">
        <v>35.950000000000003</v>
      </c>
      <c r="V174" s="24">
        <v>79.23</v>
      </c>
      <c r="W174" s="23">
        <v>0.22040000000000001</v>
      </c>
      <c r="X174" s="25">
        <v>2.0500000000000001E-2</v>
      </c>
    </row>
    <row r="175" spans="1:24" ht="14.4">
      <c r="A175" s="9" t="s">
        <v>1041</v>
      </c>
      <c r="B175" s="9" t="s">
        <v>38</v>
      </c>
      <c r="C175" s="3" t="s">
        <v>73</v>
      </c>
      <c r="D175" s="3" t="s">
        <v>1655</v>
      </c>
      <c r="E175" s="3" t="s">
        <v>1655</v>
      </c>
      <c r="F175" s="3" t="str">
        <f t="shared" si="6"/>
        <v>New York</v>
      </c>
      <c r="G175" s="3" t="str">
        <f t="shared" si="7"/>
        <v/>
      </c>
      <c r="H175" s="3" t="str">
        <f t="shared" si="8"/>
        <v/>
      </c>
      <c r="I175" s="3" t="s">
        <v>966</v>
      </c>
      <c r="J175" s="21" t="str">
        <f>VLOOKUP(I175,'AppURL Category'!$A:$B,2,FALSE)</f>
        <v>Education</v>
      </c>
      <c r="K175" s="9" t="s">
        <v>16</v>
      </c>
      <c r="L175" s="9" t="s">
        <v>23</v>
      </c>
      <c r="M175" s="9">
        <v>161178</v>
      </c>
      <c r="N175" s="9">
        <v>492</v>
      </c>
      <c r="O175" s="9">
        <v>70181</v>
      </c>
      <c r="P175" s="9">
        <v>150003</v>
      </c>
      <c r="Q175" s="9">
        <v>11</v>
      </c>
      <c r="R175" s="9">
        <v>5892.482</v>
      </c>
      <c r="S175" s="45">
        <v>535.67999999999995</v>
      </c>
      <c r="T175" s="23">
        <v>2.24E-2</v>
      </c>
      <c r="U175" s="24">
        <v>11.98</v>
      </c>
      <c r="V175" s="24">
        <v>36.56</v>
      </c>
      <c r="W175" s="23">
        <v>0.30530000000000002</v>
      </c>
      <c r="X175" s="25">
        <v>0.46789999999999998</v>
      </c>
    </row>
    <row r="176" spans="1:24" ht="14.4">
      <c r="A176" s="9" t="s">
        <v>1043</v>
      </c>
      <c r="B176" s="9" t="s">
        <v>29</v>
      </c>
      <c r="C176" s="3" t="s">
        <v>14</v>
      </c>
      <c r="D176" s="3" t="s">
        <v>1655</v>
      </c>
      <c r="E176" s="3" t="s">
        <v>1655</v>
      </c>
      <c r="F176" s="3" t="str">
        <f t="shared" si="6"/>
        <v>California</v>
      </c>
      <c r="G176" s="3" t="str">
        <f t="shared" si="7"/>
        <v/>
      </c>
      <c r="H176" s="3" t="str">
        <f t="shared" si="8"/>
        <v/>
      </c>
      <c r="I176" s="3" t="s">
        <v>108</v>
      </c>
      <c r="J176" s="21" t="str">
        <f>VLOOKUP(I176,'AppURL Category'!$A:$B,2,FALSE)</f>
        <v>Electric</v>
      </c>
      <c r="K176" s="9" t="s">
        <v>16</v>
      </c>
      <c r="L176" s="9" t="s">
        <v>23</v>
      </c>
      <c r="M176" s="9">
        <v>405957</v>
      </c>
      <c r="N176" s="9">
        <v>874</v>
      </c>
      <c r="O176" s="9">
        <v>204189</v>
      </c>
      <c r="P176" s="9">
        <v>385654</v>
      </c>
      <c r="Q176" s="9">
        <v>16</v>
      </c>
      <c r="R176" s="9">
        <v>5864.1260000000002</v>
      </c>
      <c r="S176" s="45">
        <v>366.51</v>
      </c>
      <c r="T176" s="23">
        <v>1.83E-2</v>
      </c>
      <c r="U176" s="24">
        <v>6.71</v>
      </c>
      <c r="V176" s="24">
        <v>14.45</v>
      </c>
      <c r="W176" s="23">
        <v>0.21529999999999999</v>
      </c>
      <c r="X176" s="25">
        <v>0.52949999999999997</v>
      </c>
    </row>
    <row r="177" spans="1:24" ht="14.4">
      <c r="A177" s="9" t="s">
        <v>1041</v>
      </c>
      <c r="B177" s="9" t="s">
        <v>29</v>
      </c>
      <c r="C177" s="3" t="s">
        <v>14</v>
      </c>
      <c r="D177" s="3" t="s">
        <v>1655</v>
      </c>
      <c r="E177" s="3" t="s">
        <v>1655</v>
      </c>
      <c r="F177" s="3" t="str">
        <f t="shared" si="6"/>
        <v>California</v>
      </c>
      <c r="G177" s="3" t="str">
        <f t="shared" si="7"/>
        <v/>
      </c>
      <c r="H177" s="3" t="str">
        <f t="shared" si="8"/>
        <v/>
      </c>
      <c r="I177" s="3" t="s">
        <v>106</v>
      </c>
      <c r="J177" s="21" t="str">
        <f>VLOOKUP(I177,'AppURL Category'!$A:$B,2,FALSE)</f>
        <v>Entertainment</v>
      </c>
      <c r="K177" s="9" t="s">
        <v>42</v>
      </c>
      <c r="L177" s="9" t="s">
        <v>17</v>
      </c>
      <c r="M177" s="9">
        <v>161222</v>
      </c>
      <c r="N177" s="9">
        <v>500</v>
      </c>
      <c r="O177" s="9">
        <v>66740</v>
      </c>
      <c r="P177" s="9">
        <v>149743</v>
      </c>
      <c r="Q177" s="9">
        <v>19</v>
      </c>
      <c r="R177" s="9">
        <v>5767.7969999999996</v>
      </c>
      <c r="S177" s="45">
        <v>303.57</v>
      </c>
      <c r="T177" s="23">
        <v>3.7999999999999999E-2</v>
      </c>
      <c r="U177" s="24">
        <v>11.54</v>
      </c>
      <c r="V177" s="24">
        <v>35.78</v>
      </c>
      <c r="W177" s="23">
        <v>0.31009999999999999</v>
      </c>
      <c r="X177" s="25">
        <v>0.44569999999999999</v>
      </c>
    </row>
    <row r="178" spans="1:24" ht="14.4">
      <c r="A178" s="9" t="s">
        <v>1041</v>
      </c>
      <c r="B178" s="9" t="s">
        <v>38</v>
      </c>
      <c r="C178" s="3" t="s">
        <v>25</v>
      </c>
      <c r="D178" s="3" t="s">
        <v>1655</v>
      </c>
      <c r="E178" s="3" t="s">
        <v>1655</v>
      </c>
      <c r="F178" s="3" t="str">
        <f t="shared" si="6"/>
        <v>California</v>
      </c>
      <c r="G178" s="3" t="str">
        <f t="shared" si="7"/>
        <v/>
      </c>
      <c r="H178" s="3" t="str">
        <f t="shared" si="8"/>
        <v/>
      </c>
      <c r="I178" s="3" t="s">
        <v>267</v>
      </c>
      <c r="J178" s="21" t="str">
        <f>VLOOKUP(I178,'AppURL Category'!$A:$B,2,FALSE)</f>
        <v>Entertainment</v>
      </c>
      <c r="K178" s="9" t="s">
        <v>16</v>
      </c>
      <c r="L178" s="9" t="s">
        <v>47</v>
      </c>
      <c r="M178" s="9">
        <v>39163</v>
      </c>
      <c r="N178" s="9">
        <v>113</v>
      </c>
      <c r="O178" s="9">
        <v>16254</v>
      </c>
      <c r="P178" s="9">
        <v>36526</v>
      </c>
      <c r="Q178" s="9">
        <v>15</v>
      </c>
      <c r="R178" s="9">
        <v>5692.7659999999996</v>
      </c>
      <c r="S178" s="45">
        <v>379.52</v>
      </c>
      <c r="T178" s="23">
        <v>0.13270000000000001</v>
      </c>
      <c r="U178" s="24">
        <v>50.38</v>
      </c>
      <c r="V178" s="24">
        <v>145.36000000000001</v>
      </c>
      <c r="W178" s="23">
        <v>0.28849999999999998</v>
      </c>
      <c r="X178" s="25">
        <v>0.44500000000000001</v>
      </c>
    </row>
    <row r="179" spans="1:24" ht="14.4">
      <c r="A179" s="9" t="s">
        <v>1043</v>
      </c>
      <c r="B179" s="9" t="s">
        <v>19</v>
      </c>
      <c r="C179" s="3" t="s">
        <v>25</v>
      </c>
      <c r="D179" s="3" t="s">
        <v>1655</v>
      </c>
      <c r="E179" s="3" t="s">
        <v>1655</v>
      </c>
      <c r="F179" s="3" t="str">
        <f t="shared" si="6"/>
        <v>California</v>
      </c>
      <c r="G179" s="3" t="str">
        <f t="shared" si="7"/>
        <v/>
      </c>
      <c r="H179" s="3" t="str">
        <f t="shared" si="8"/>
        <v/>
      </c>
      <c r="I179" s="3" t="s">
        <v>267</v>
      </c>
      <c r="J179" s="21" t="str">
        <f>VLOOKUP(I179,'AppURL Category'!$A:$B,2,FALSE)</f>
        <v>Entertainment</v>
      </c>
      <c r="K179" s="9" t="s">
        <v>123</v>
      </c>
      <c r="L179" s="9" t="s">
        <v>23</v>
      </c>
      <c r="M179" s="9">
        <v>39794</v>
      </c>
      <c r="N179" s="9">
        <v>101</v>
      </c>
      <c r="O179" s="9">
        <v>17539</v>
      </c>
      <c r="P179" s="9">
        <v>37664</v>
      </c>
      <c r="Q179" s="9">
        <v>12</v>
      </c>
      <c r="R179" s="9">
        <v>5328.5249999999996</v>
      </c>
      <c r="S179" s="45">
        <v>444.04</v>
      </c>
      <c r="T179" s="23">
        <v>0.1188</v>
      </c>
      <c r="U179" s="24">
        <v>52.76</v>
      </c>
      <c r="V179" s="24">
        <v>133.9</v>
      </c>
      <c r="W179" s="23">
        <v>0.25380000000000003</v>
      </c>
      <c r="X179" s="25">
        <v>0.4657</v>
      </c>
    </row>
    <row r="180" spans="1:24" ht="14.4">
      <c r="A180" s="9" t="s">
        <v>1041</v>
      </c>
      <c r="B180" s="9" t="s">
        <v>29</v>
      </c>
      <c r="C180" s="3" t="s">
        <v>79</v>
      </c>
      <c r="D180" s="3" t="s">
        <v>1655</v>
      </c>
      <c r="E180" s="3" t="s">
        <v>1655</v>
      </c>
      <c r="F180" s="3" t="str">
        <f t="shared" si="6"/>
        <v>Florida</v>
      </c>
      <c r="G180" s="3" t="str">
        <f t="shared" si="7"/>
        <v/>
      </c>
      <c r="H180" s="3" t="str">
        <f t="shared" si="8"/>
        <v/>
      </c>
      <c r="I180" s="3" t="s">
        <v>267</v>
      </c>
      <c r="J180" s="21" t="str">
        <f>VLOOKUP(I180,'AppURL Category'!$A:$B,2,FALSE)</f>
        <v>Entertainment</v>
      </c>
      <c r="K180" s="9" t="s">
        <v>16</v>
      </c>
      <c r="L180" s="9" t="s">
        <v>17</v>
      </c>
      <c r="M180" s="9">
        <v>104538</v>
      </c>
      <c r="N180" s="9">
        <v>347</v>
      </c>
      <c r="O180" s="9">
        <v>49049</v>
      </c>
      <c r="P180" s="9">
        <v>97093</v>
      </c>
      <c r="Q180" s="9">
        <v>2</v>
      </c>
      <c r="R180" s="9">
        <v>5266.424</v>
      </c>
      <c r="S180" s="45">
        <v>2633.21</v>
      </c>
      <c r="T180" s="23">
        <v>5.7999999999999996E-3</v>
      </c>
      <c r="U180" s="24">
        <v>15.18</v>
      </c>
      <c r="V180" s="24">
        <v>50.38</v>
      </c>
      <c r="W180" s="23">
        <v>0.33189999999999997</v>
      </c>
      <c r="X180" s="25">
        <v>0.50519999999999998</v>
      </c>
    </row>
    <row r="181" spans="1:24" ht="14.4">
      <c r="A181" s="9" t="s">
        <v>1041</v>
      </c>
      <c r="B181" s="9" t="s">
        <v>29</v>
      </c>
      <c r="C181" s="3" t="s">
        <v>32</v>
      </c>
      <c r="D181" s="3" t="s">
        <v>1655</v>
      </c>
      <c r="E181" s="3" t="s">
        <v>1655</v>
      </c>
      <c r="F181" s="3" t="str">
        <f t="shared" si="6"/>
        <v>Illinois</v>
      </c>
      <c r="G181" s="3" t="str">
        <f t="shared" si="7"/>
        <v/>
      </c>
      <c r="H181" s="3" t="str">
        <f t="shared" si="8"/>
        <v/>
      </c>
      <c r="I181" s="3" t="s">
        <v>332</v>
      </c>
      <c r="J181" s="21" t="str">
        <f>VLOOKUP(I181,'AppURL Category'!$A:$B,2,FALSE)</f>
        <v>Entertainment</v>
      </c>
      <c r="K181" s="9" t="s">
        <v>16</v>
      </c>
      <c r="L181" s="9" t="s">
        <v>23</v>
      </c>
      <c r="M181" s="9">
        <v>262807</v>
      </c>
      <c r="N181" s="9">
        <v>684</v>
      </c>
      <c r="O181" s="9">
        <v>109871</v>
      </c>
      <c r="P181" s="9">
        <v>236426</v>
      </c>
      <c r="Q181" s="9">
        <v>12</v>
      </c>
      <c r="R181" s="9">
        <v>5150.4690000000001</v>
      </c>
      <c r="S181" s="45">
        <v>429.21</v>
      </c>
      <c r="T181" s="23">
        <v>1.7500000000000002E-2</v>
      </c>
      <c r="U181" s="24">
        <v>7.53</v>
      </c>
      <c r="V181" s="24">
        <v>19.600000000000001</v>
      </c>
      <c r="W181" s="23">
        <v>0.26029999999999998</v>
      </c>
      <c r="X181" s="25">
        <v>0.4647</v>
      </c>
    </row>
    <row r="182" spans="1:24" ht="14.4">
      <c r="A182" s="9" t="s">
        <v>1041</v>
      </c>
      <c r="B182" s="9" t="s">
        <v>29</v>
      </c>
      <c r="C182" s="3" t="s">
        <v>32</v>
      </c>
      <c r="D182" s="3" t="s">
        <v>1655</v>
      </c>
      <c r="E182" s="3" t="s">
        <v>1655</v>
      </c>
      <c r="F182" s="3" t="str">
        <f t="shared" si="6"/>
        <v>Illinois</v>
      </c>
      <c r="G182" s="3" t="str">
        <f t="shared" si="7"/>
        <v/>
      </c>
      <c r="H182" s="3" t="str">
        <f t="shared" si="8"/>
        <v/>
      </c>
      <c r="I182" s="3" t="s">
        <v>342</v>
      </c>
      <c r="J182" s="21" t="str">
        <f>VLOOKUP(I182,'AppURL Category'!$A:$B,2,FALSE)</f>
        <v>Entertainment</v>
      </c>
      <c r="K182" s="9" t="s">
        <v>123</v>
      </c>
      <c r="L182" s="9" t="s">
        <v>23</v>
      </c>
      <c r="M182" s="9">
        <v>56945</v>
      </c>
      <c r="N182" s="9">
        <v>152</v>
      </c>
      <c r="O182" s="9">
        <v>20750</v>
      </c>
      <c r="P182" s="9">
        <v>50714</v>
      </c>
      <c r="Q182" s="9">
        <v>9</v>
      </c>
      <c r="R182" s="9">
        <v>5144.4740000000002</v>
      </c>
      <c r="S182" s="45">
        <v>571.61</v>
      </c>
      <c r="T182" s="23">
        <v>5.9200000000000003E-2</v>
      </c>
      <c r="U182" s="24">
        <v>33.85</v>
      </c>
      <c r="V182" s="24">
        <v>90.34</v>
      </c>
      <c r="W182" s="23">
        <v>0.26690000000000003</v>
      </c>
      <c r="X182" s="25">
        <v>0.40920000000000001</v>
      </c>
    </row>
    <row r="183" spans="1:24" ht="14.4">
      <c r="A183" s="9" t="s">
        <v>1041</v>
      </c>
      <c r="B183" s="9" t="s">
        <v>19</v>
      </c>
      <c r="C183" s="3" t="s">
        <v>35</v>
      </c>
      <c r="D183" s="3" t="s">
        <v>1655</v>
      </c>
      <c r="E183" s="3" t="s">
        <v>1655</v>
      </c>
      <c r="F183" s="3" t="str">
        <f t="shared" si="6"/>
        <v>Tennessee</v>
      </c>
      <c r="G183" s="3" t="str">
        <f t="shared" si="7"/>
        <v/>
      </c>
      <c r="H183" s="3" t="str">
        <f t="shared" si="8"/>
        <v/>
      </c>
      <c r="I183" s="3" t="s">
        <v>346</v>
      </c>
      <c r="J183" s="21" t="str">
        <f>VLOOKUP(I183,'AppURL Category'!$A:$B,2,FALSE)</f>
        <v>Entertainment</v>
      </c>
      <c r="K183" s="9" t="s">
        <v>16</v>
      </c>
      <c r="L183" s="9" t="s">
        <v>23</v>
      </c>
      <c r="M183" s="9">
        <v>23983</v>
      </c>
      <c r="N183" s="9">
        <v>0</v>
      </c>
      <c r="O183" s="9">
        <v>464</v>
      </c>
      <c r="P183" s="9">
        <v>19802</v>
      </c>
      <c r="Q183" s="9">
        <v>9</v>
      </c>
      <c r="R183" s="9">
        <v>4574.348</v>
      </c>
      <c r="S183" s="45">
        <v>508.26</v>
      </c>
      <c r="T183" s="23" t="e">
        <v>#DIV/0!</v>
      </c>
      <c r="U183" s="24" t="e">
        <v>#DIV/0!</v>
      </c>
      <c r="V183" s="24">
        <v>190.73</v>
      </c>
      <c r="W183" s="23">
        <v>0</v>
      </c>
      <c r="X183" s="25">
        <v>2.3400000000000001E-2</v>
      </c>
    </row>
    <row r="184" spans="1:24" ht="14.4">
      <c r="A184" s="9" t="s">
        <v>1043</v>
      </c>
      <c r="B184" s="9" t="s">
        <v>19</v>
      </c>
      <c r="C184" s="3" t="s">
        <v>32</v>
      </c>
      <c r="D184" s="3" t="s">
        <v>1655</v>
      </c>
      <c r="E184" s="3" t="s">
        <v>1655</v>
      </c>
      <c r="F184" s="3" t="str">
        <f t="shared" si="6"/>
        <v>Illinois</v>
      </c>
      <c r="G184" s="3" t="str">
        <f t="shared" si="7"/>
        <v/>
      </c>
      <c r="H184" s="3" t="str">
        <f t="shared" si="8"/>
        <v/>
      </c>
      <c r="I184" s="3" t="s">
        <v>348</v>
      </c>
      <c r="J184" s="21" t="str">
        <f>VLOOKUP(I184,'AppURL Category'!$A:$B,2,FALSE)</f>
        <v>Entertainment</v>
      </c>
      <c r="K184" s="9" t="s">
        <v>16</v>
      </c>
      <c r="L184" s="9" t="s">
        <v>23</v>
      </c>
      <c r="M184" s="9">
        <v>102884</v>
      </c>
      <c r="N184" s="9">
        <v>299</v>
      </c>
      <c r="O184" s="9">
        <v>42841</v>
      </c>
      <c r="P184" s="9">
        <v>96539</v>
      </c>
      <c r="Q184" s="9">
        <v>6</v>
      </c>
      <c r="R184" s="9">
        <v>2015.4480000000001</v>
      </c>
      <c r="S184" s="45">
        <v>335.91</v>
      </c>
      <c r="T184" s="23">
        <v>2.01E-2</v>
      </c>
      <c r="U184" s="24">
        <v>6.74</v>
      </c>
      <c r="V184" s="24">
        <v>19.59</v>
      </c>
      <c r="W184" s="23">
        <v>0.29060000000000002</v>
      </c>
      <c r="X184" s="25">
        <v>0.44379999999999997</v>
      </c>
    </row>
    <row r="185" spans="1:24" ht="14.4">
      <c r="A185" s="9" t="s">
        <v>1041</v>
      </c>
      <c r="B185" s="9" t="s">
        <v>19</v>
      </c>
      <c r="C185" s="3" t="s">
        <v>14</v>
      </c>
      <c r="D185" s="3" t="s">
        <v>1655</v>
      </c>
      <c r="E185" s="3" t="s">
        <v>1655</v>
      </c>
      <c r="F185" s="3" t="str">
        <f t="shared" si="6"/>
        <v>California</v>
      </c>
      <c r="G185" s="3" t="str">
        <f t="shared" si="7"/>
        <v/>
      </c>
      <c r="H185" s="3" t="str">
        <f t="shared" si="8"/>
        <v/>
      </c>
      <c r="I185" s="3" t="s">
        <v>348</v>
      </c>
      <c r="J185" s="21" t="str">
        <f>VLOOKUP(I185,'AppURL Category'!$A:$B,2,FALSE)</f>
        <v>Entertainment</v>
      </c>
      <c r="K185" s="9" t="s">
        <v>16</v>
      </c>
      <c r="L185" s="9" t="s">
        <v>47</v>
      </c>
      <c r="M185" s="9">
        <v>55692</v>
      </c>
      <c r="N185" s="9">
        <v>184</v>
      </c>
      <c r="O185" s="9">
        <v>3596</v>
      </c>
      <c r="P185" s="9">
        <v>51209</v>
      </c>
      <c r="Q185" s="9">
        <v>9</v>
      </c>
      <c r="R185" s="9">
        <v>1981.05</v>
      </c>
      <c r="S185" s="45">
        <v>220.12</v>
      </c>
      <c r="T185" s="23">
        <v>4.8899999999999999E-2</v>
      </c>
      <c r="U185" s="24">
        <v>10.77</v>
      </c>
      <c r="V185" s="24">
        <v>35.57</v>
      </c>
      <c r="W185" s="23">
        <v>0.33040000000000003</v>
      </c>
      <c r="X185" s="25">
        <v>7.0199999999999999E-2</v>
      </c>
    </row>
    <row r="186" spans="1:24" ht="14.4">
      <c r="A186" s="9" t="s">
        <v>1041</v>
      </c>
      <c r="B186" s="9" t="s">
        <v>19</v>
      </c>
      <c r="C186" s="3" t="s">
        <v>14</v>
      </c>
      <c r="D186" s="3" t="s">
        <v>1655</v>
      </c>
      <c r="E186" s="3" t="s">
        <v>1655</v>
      </c>
      <c r="F186" s="3" t="str">
        <f t="shared" si="6"/>
        <v>California</v>
      </c>
      <c r="G186" s="3" t="str">
        <f t="shared" si="7"/>
        <v/>
      </c>
      <c r="H186" s="3" t="str">
        <f t="shared" si="8"/>
        <v/>
      </c>
      <c r="I186" s="3" t="s">
        <v>348</v>
      </c>
      <c r="J186" s="21" t="str">
        <f>VLOOKUP(I186,'AppURL Category'!$A:$B,2,FALSE)</f>
        <v>Entertainment</v>
      </c>
      <c r="K186" s="9" t="s">
        <v>27</v>
      </c>
      <c r="L186" s="9" t="s">
        <v>17</v>
      </c>
      <c r="M186" s="9">
        <v>63460</v>
      </c>
      <c r="N186" s="9">
        <v>212</v>
      </c>
      <c r="O186" s="9">
        <v>26978</v>
      </c>
      <c r="P186" s="9">
        <v>59516</v>
      </c>
      <c r="Q186" s="9">
        <v>4</v>
      </c>
      <c r="R186" s="9">
        <v>1945.433</v>
      </c>
      <c r="S186" s="45">
        <v>486.36</v>
      </c>
      <c r="T186" s="23">
        <v>1.89E-2</v>
      </c>
      <c r="U186" s="24">
        <v>9.18</v>
      </c>
      <c r="V186" s="24">
        <v>30.66</v>
      </c>
      <c r="W186" s="23">
        <v>0.33410000000000001</v>
      </c>
      <c r="X186" s="25">
        <v>0.45329999999999998</v>
      </c>
    </row>
    <row r="187" spans="1:24" ht="14.4">
      <c r="A187" s="9" t="s">
        <v>1041</v>
      </c>
      <c r="B187" s="9" t="s">
        <v>38</v>
      </c>
      <c r="C187" s="3" t="s">
        <v>1675</v>
      </c>
      <c r="D187" s="3" t="s">
        <v>1676</v>
      </c>
      <c r="E187" s="3" t="s">
        <v>1655</v>
      </c>
      <c r="F187" s="3" t="str">
        <f t="shared" si="6"/>
        <v>Florida</v>
      </c>
      <c r="G187" s="3" t="str">
        <f t="shared" si="7"/>
        <v>Georgia</v>
      </c>
      <c r="H187" s="3" t="str">
        <f t="shared" si="8"/>
        <v>Georgia</v>
      </c>
      <c r="I187" s="3" t="s">
        <v>348</v>
      </c>
      <c r="J187" s="21" t="str">
        <f>VLOOKUP(I187,'AppURL Category'!$A:$B,2,FALSE)</f>
        <v>Entertainment</v>
      </c>
      <c r="K187" s="9" t="s">
        <v>16</v>
      </c>
      <c r="L187" s="9" t="s">
        <v>23</v>
      </c>
      <c r="M187" s="9">
        <v>189462</v>
      </c>
      <c r="N187" s="9">
        <v>478</v>
      </c>
      <c r="O187" s="9">
        <v>53431</v>
      </c>
      <c r="P187" s="9">
        <v>163634</v>
      </c>
      <c r="Q187" s="9">
        <v>5</v>
      </c>
      <c r="R187" s="9">
        <v>1625.175</v>
      </c>
      <c r="S187" s="45">
        <v>325.04000000000002</v>
      </c>
      <c r="T187" s="23">
        <v>1.0500000000000001E-2</v>
      </c>
      <c r="U187" s="24">
        <v>3.4</v>
      </c>
      <c r="V187" s="24">
        <v>8.58</v>
      </c>
      <c r="W187" s="23">
        <v>0.25230000000000002</v>
      </c>
      <c r="X187" s="25">
        <v>0.32650000000000001</v>
      </c>
    </row>
    <row r="188" spans="1:24" ht="14.4">
      <c r="A188" s="9" t="s">
        <v>1041</v>
      </c>
      <c r="B188" s="9" t="s">
        <v>29</v>
      </c>
      <c r="C188" s="3" t="s">
        <v>1671</v>
      </c>
      <c r="D188" s="3" t="s">
        <v>1672</v>
      </c>
      <c r="E188" s="3" t="s">
        <v>1655</v>
      </c>
      <c r="F188" s="3" t="str">
        <f t="shared" si="6"/>
        <v>Florida</v>
      </c>
      <c r="G188" s="3" t="str">
        <f t="shared" si="7"/>
        <v>Florida</v>
      </c>
      <c r="H188" s="3" t="str">
        <f t="shared" si="8"/>
        <v/>
      </c>
      <c r="I188" s="3" t="s">
        <v>354</v>
      </c>
      <c r="J188" s="21" t="str">
        <f>VLOOKUP(I188,'AppURL Category'!$A:$B,2,FALSE)</f>
        <v>Entertainment</v>
      </c>
      <c r="K188" s="9" t="s">
        <v>22</v>
      </c>
      <c r="L188" s="9" t="s">
        <v>47</v>
      </c>
      <c r="M188" s="9">
        <v>61442</v>
      </c>
      <c r="N188" s="9">
        <v>190</v>
      </c>
      <c r="O188" s="9">
        <v>17048</v>
      </c>
      <c r="P188" s="9">
        <v>54166</v>
      </c>
      <c r="Q188" s="9">
        <v>1</v>
      </c>
      <c r="R188" s="9">
        <v>1609.15</v>
      </c>
      <c r="S188" s="45">
        <v>1609.15</v>
      </c>
      <c r="T188" s="23">
        <v>5.3E-3</v>
      </c>
      <c r="U188" s="24">
        <v>8.4700000000000006</v>
      </c>
      <c r="V188" s="24">
        <v>26.19</v>
      </c>
      <c r="W188" s="23">
        <v>0.30919999999999997</v>
      </c>
      <c r="X188" s="25">
        <v>0.31469999999999998</v>
      </c>
    </row>
    <row r="189" spans="1:24" ht="14.4">
      <c r="A189" s="9" t="s">
        <v>1043</v>
      </c>
      <c r="B189" s="9" t="s">
        <v>19</v>
      </c>
      <c r="C189" s="3" t="s">
        <v>32</v>
      </c>
      <c r="D189" s="3" t="s">
        <v>1655</v>
      </c>
      <c r="E189" s="3" t="s">
        <v>1655</v>
      </c>
      <c r="F189" s="3" t="str">
        <f t="shared" si="6"/>
        <v>Illinois</v>
      </c>
      <c r="G189" s="3" t="str">
        <f t="shared" si="7"/>
        <v/>
      </c>
      <c r="H189" s="3" t="str">
        <f t="shared" si="8"/>
        <v/>
      </c>
      <c r="I189" s="3" t="s">
        <v>354</v>
      </c>
      <c r="J189" s="21" t="str">
        <f>VLOOKUP(I189,'AppURL Category'!$A:$B,2,FALSE)</f>
        <v>Entertainment</v>
      </c>
      <c r="K189" s="9" t="s">
        <v>27</v>
      </c>
      <c r="L189" s="9" t="s">
        <v>23</v>
      </c>
      <c r="M189" s="9">
        <v>87287</v>
      </c>
      <c r="N189" s="9">
        <v>203</v>
      </c>
      <c r="O189" s="9">
        <v>40039</v>
      </c>
      <c r="P189" s="9">
        <v>80040</v>
      </c>
      <c r="Q189" s="9">
        <v>18</v>
      </c>
      <c r="R189" s="9">
        <v>1579.367</v>
      </c>
      <c r="S189" s="45">
        <v>87.74</v>
      </c>
      <c r="T189" s="23">
        <v>8.8700000000000001E-2</v>
      </c>
      <c r="U189" s="24">
        <v>7.78</v>
      </c>
      <c r="V189" s="24">
        <v>18.09</v>
      </c>
      <c r="W189" s="23">
        <v>0.2326</v>
      </c>
      <c r="X189" s="25">
        <v>0.50019999999999998</v>
      </c>
    </row>
    <row r="190" spans="1:24" ht="14.4">
      <c r="A190" s="9" t="s">
        <v>1041</v>
      </c>
      <c r="B190" s="9" t="s">
        <v>13</v>
      </c>
      <c r="C190" s="3" t="s">
        <v>14</v>
      </c>
      <c r="D190" s="3" t="s">
        <v>1655</v>
      </c>
      <c r="E190" s="3" t="s">
        <v>1655</v>
      </c>
      <c r="F190" s="3" t="str">
        <f t="shared" si="6"/>
        <v>California</v>
      </c>
      <c r="G190" s="3" t="str">
        <f t="shared" si="7"/>
        <v/>
      </c>
      <c r="H190" s="3" t="str">
        <f t="shared" si="8"/>
        <v/>
      </c>
      <c r="I190" s="3" t="s">
        <v>354</v>
      </c>
      <c r="J190" s="21" t="str">
        <f>VLOOKUP(I190,'AppURL Category'!$A:$B,2,FALSE)</f>
        <v>Entertainment</v>
      </c>
      <c r="K190" s="9" t="s">
        <v>27</v>
      </c>
      <c r="L190" s="9" t="s">
        <v>23</v>
      </c>
      <c r="M190" s="9">
        <v>77703</v>
      </c>
      <c r="N190" s="9">
        <v>204</v>
      </c>
      <c r="O190" s="9">
        <v>33478</v>
      </c>
      <c r="P190" s="9">
        <v>72874</v>
      </c>
      <c r="Q190" s="9">
        <v>3</v>
      </c>
      <c r="R190" s="9">
        <v>1566.912</v>
      </c>
      <c r="S190" s="45">
        <v>522.29999999999995</v>
      </c>
      <c r="T190" s="23">
        <v>1.47E-2</v>
      </c>
      <c r="U190" s="24">
        <v>7.68</v>
      </c>
      <c r="V190" s="24">
        <v>20.170000000000002</v>
      </c>
      <c r="W190" s="23">
        <v>0.26250000000000001</v>
      </c>
      <c r="X190" s="25">
        <v>0.45939999999999998</v>
      </c>
    </row>
    <row r="191" spans="1:24" ht="14.4">
      <c r="A191" s="9" t="s">
        <v>1041</v>
      </c>
      <c r="B191" s="9" t="s">
        <v>38</v>
      </c>
      <c r="C191" s="3" t="s">
        <v>79</v>
      </c>
      <c r="D191" s="3" t="s">
        <v>1655</v>
      </c>
      <c r="E191" s="3" t="s">
        <v>1655</v>
      </c>
      <c r="F191" s="3" t="str">
        <f t="shared" si="6"/>
        <v>Florida</v>
      </c>
      <c r="G191" s="3" t="str">
        <f t="shared" si="7"/>
        <v/>
      </c>
      <c r="H191" s="3" t="str">
        <f t="shared" si="8"/>
        <v/>
      </c>
      <c r="I191" s="3" t="s">
        <v>474</v>
      </c>
      <c r="J191" s="21" t="str">
        <f>VLOOKUP(I191,'AppURL Category'!$A:$B,2,FALSE)</f>
        <v>Entertainment</v>
      </c>
      <c r="K191" s="9" t="s">
        <v>27</v>
      </c>
      <c r="L191" s="9" t="s">
        <v>47</v>
      </c>
      <c r="M191" s="9">
        <v>74436</v>
      </c>
      <c r="N191" s="9">
        <v>175</v>
      </c>
      <c r="O191" s="9">
        <v>30158</v>
      </c>
      <c r="P191" s="9">
        <v>69150</v>
      </c>
      <c r="Q191" s="9">
        <v>21</v>
      </c>
      <c r="R191" s="9">
        <v>1558.549</v>
      </c>
      <c r="S191" s="45">
        <v>74.22</v>
      </c>
      <c r="T191" s="23">
        <v>0.12</v>
      </c>
      <c r="U191" s="24">
        <v>8.91</v>
      </c>
      <c r="V191" s="24">
        <v>20.94</v>
      </c>
      <c r="W191" s="23">
        <v>0.2351</v>
      </c>
      <c r="X191" s="25">
        <v>0.43609999999999999</v>
      </c>
    </row>
    <row r="192" spans="1:24" ht="14.4">
      <c r="A192" s="9" t="s">
        <v>1041</v>
      </c>
      <c r="B192" s="9" t="s">
        <v>38</v>
      </c>
      <c r="C192" s="3" t="s">
        <v>35</v>
      </c>
      <c r="D192" s="3" t="s">
        <v>1655</v>
      </c>
      <c r="E192" s="3" t="s">
        <v>1655</v>
      </c>
      <c r="F192" s="3" t="str">
        <f t="shared" si="6"/>
        <v>Tennessee</v>
      </c>
      <c r="G192" s="3" t="str">
        <f t="shared" si="7"/>
        <v/>
      </c>
      <c r="H192" s="3" t="str">
        <f t="shared" si="8"/>
        <v/>
      </c>
      <c r="I192" s="3" t="s">
        <v>696</v>
      </c>
      <c r="J192" s="21" t="str">
        <f>VLOOKUP(I192,'AppURL Category'!$A:$B,2,FALSE)</f>
        <v>Entertainment</v>
      </c>
      <c r="K192" s="9" t="s">
        <v>54</v>
      </c>
      <c r="L192" s="9" t="s">
        <v>23</v>
      </c>
      <c r="M192" s="9">
        <v>435848</v>
      </c>
      <c r="N192" s="9">
        <v>1058</v>
      </c>
      <c r="O192" s="9">
        <v>274912</v>
      </c>
      <c r="P192" s="9">
        <v>415601</v>
      </c>
      <c r="Q192" s="9">
        <v>15</v>
      </c>
      <c r="R192" s="9">
        <v>1554.44</v>
      </c>
      <c r="S192" s="45">
        <v>103.63</v>
      </c>
      <c r="T192" s="23">
        <v>1.4200000000000001E-2</v>
      </c>
      <c r="U192" s="24">
        <v>1.47</v>
      </c>
      <c r="V192" s="24">
        <v>3.57</v>
      </c>
      <c r="W192" s="23">
        <v>0.2427</v>
      </c>
      <c r="X192" s="25">
        <v>0.66149999999999998</v>
      </c>
    </row>
    <row r="193" spans="1:24" ht="14.4">
      <c r="A193" s="9" t="s">
        <v>1041</v>
      </c>
      <c r="B193" s="9" t="s">
        <v>38</v>
      </c>
      <c r="C193" s="3" t="s">
        <v>32</v>
      </c>
      <c r="D193" s="3" t="s">
        <v>1655</v>
      </c>
      <c r="E193" s="3" t="s">
        <v>1655</v>
      </c>
      <c r="F193" s="3" t="str">
        <f t="shared" si="6"/>
        <v>Illinois</v>
      </c>
      <c r="G193" s="3" t="str">
        <f t="shared" si="7"/>
        <v/>
      </c>
      <c r="H193" s="3" t="str">
        <f t="shared" si="8"/>
        <v/>
      </c>
      <c r="I193" s="3" t="s">
        <v>719</v>
      </c>
      <c r="J193" s="21" t="str">
        <f>VLOOKUP(I193,'AppURL Category'!$A:$B,2,FALSE)</f>
        <v>Entertainment</v>
      </c>
      <c r="K193" s="9" t="s">
        <v>27</v>
      </c>
      <c r="L193" s="9" t="s">
        <v>23</v>
      </c>
      <c r="M193" s="9">
        <v>9210</v>
      </c>
      <c r="N193" s="9">
        <v>80</v>
      </c>
      <c r="O193" s="9">
        <v>3798</v>
      </c>
      <c r="P193" s="9">
        <v>8619</v>
      </c>
      <c r="Q193" s="9">
        <v>2</v>
      </c>
      <c r="R193" s="9">
        <v>1536.6289999999999</v>
      </c>
      <c r="S193" s="45">
        <v>768.31</v>
      </c>
      <c r="T193" s="23">
        <v>2.5000000000000001E-2</v>
      </c>
      <c r="U193" s="24">
        <v>19.21</v>
      </c>
      <c r="V193" s="24">
        <v>166.84</v>
      </c>
      <c r="W193" s="23">
        <v>0.86860000000000004</v>
      </c>
      <c r="X193" s="25">
        <v>0.44069999999999998</v>
      </c>
    </row>
    <row r="194" spans="1:24" ht="14.4">
      <c r="A194" s="9" t="s">
        <v>1043</v>
      </c>
      <c r="B194" s="9" t="s">
        <v>29</v>
      </c>
      <c r="C194" s="3" t="s">
        <v>32</v>
      </c>
      <c r="D194" s="3" t="s">
        <v>1655</v>
      </c>
      <c r="E194" s="3" t="s">
        <v>1655</v>
      </c>
      <c r="F194" s="3" t="str">
        <f t="shared" si="6"/>
        <v>Illinois</v>
      </c>
      <c r="G194" s="3" t="str">
        <f t="shared" si="7"/>
        <v/>
      </c>
      <c r="H194" s="3" t="str">
        <f t="shared" si="8"/>
        <v/>
      </c>
      <c r="I194" s="3" t="s">
        <v>719</v>
      </c>
      <c r="J194" s="21" t="str">
        <f>VLOOKUP(I194,'AppURL Category'!$A:$B,2,FALSE)</f>
        <v>Entertainment</v>
      </c>
      <c r="K194" s="9" t="s">
        <v>42</v>
      </c>
      <c r="L194" s="9" t="s">
        <v>23</v>
      </c>
      <c r="M194" s="9">
        <v>12088</v>
      </c>
      <c r="N194" s="9">
        <v>88</v>
      </c>
      <c r="O194" s="9">
        <v>1124</v>
      </c>
      <c r="P194" s="9">
        <v>10003</v>
      </c>
      <c r="Q194" s="9">
        <v>2</v>
      </c>
      <c r="R194" s="9">
        <v>1500.0260000000001</v>
      </c>
      <c r="S194" s="45">
        <v>750.01</v>
      </c>
      <c r="T194" s="23">
        <v>2.2700000000000001E-2</v>
      </c>
      <c r="U194" s="24">
        <v>17.05</v>
      </c>
      <c r="V194" s="24">
        <v>124.09</v>
      </c>
      <c r="W194" s="23">
        <v>0.72799999999999998</v>
      </c>
      <c r="X194" s="25">
        <v>0.1124</v>
      </c>
    </row>
    <row r="195" spans="1:24" ht="14.4">
      <c r="A195" s="9" t="s">
        <v>1043</v>
      </c>
      <c r="B195" s="9" t="s">
        <v>29</v>
      </c>
      <c r="C195" s="3" t="s">
        <v>32</v>
      </c>
      <c r="D195" s="3" t="s">
        <v>1655</v>
      </c>
      <c r="E195" s="3" t="s">
        <v>1655</v>
      </c>
      <c r="F195" s="3" t="str">
        <f t="shared" ref="F195:F258" si="9">RIGHT(C195,LEN(C195)-FIND(",",C195)-1)</f>
        <v>Illinois</v>
      </c>
      <c r="G195" s="3" t="str">
        <f t="shared" ref="G195:G258" si="10">IFERROR(RIGHT(D195,LEN(D195)-FIND(",",D195)-1),"")</f>
        <v/>
      </c>
      <c r="H195" s="3" t="str">
        <f t="shared" ref="H195:H258" si="11">IF(F195=G195,"",G195)</f>
        <v/>
      </c>
      <c r="I195" s="3" t="s">
        <v>719</v>
      </c>
      <c r="J195" s="21" t="str">
        <f>VLOOKUP(I195,'AppURL Category'!$A:$B,2,FALSE)</f>
        <v>Entertainment</v>
      </c>
      <c r="K195" s="9" t="s">
        <v>16</v>
      </c>
      <c r="L195" s="9" t="s">
        <v>23</v>
      </c>
      <c r="M195" s="9">
        <v>126337</v>
      </c>
      <c r="N195" s="9">
        <v>325</v>
      </c>
      <c r="O195" s="9">
        <v>51394</v>
      </c>
      <c r="P195" s="9">
        <v>117635</v>
      </c>
      <c r="Q195" s="9">
        <v>5</v>
      </c>
      <c r="R195" s="9">
        <v>1487.088</v>
      </c>
      <c r="S195" s="45">
        <v>297.42</v>
      </c>
      <c r="T195" s="23">
        <v>1.54E-2</v>
      </c>
      <c r="U195" s="24">
        <v>4.58</v>
      </c>
      <c r="V195" s="24">
        <v>11.77</v>
      </c>
      <c r="W195" s="23">
        <v>0.25719999999999998</v>
      </c>
      <c r="X195" s="25">
        <v>0.43690000000000001</v>
      </c>
    </row>
    <row r="196" spans="1:24" ht="14.4">
      <c r="A196" s="9" t="s">
        <v>1041</v>
      </c>
      <c r="B196" s="9" t="s">
        <v>19</v>
      </c>
      <c r="C196" s="3" t="s">
        <v>32</v>
      </c>
      <c r="D196" s="3" t="s">
        <v>1655</v>
      </c>
      <c r="E196" s="3" t="s">
        <v>1655</v>
      </c>
      <c r="F196" s="3" t="str">
        <f t="shared" si="9"/>
        <v>Illinois</v>
      </c>
      <c r="G196" s="3" t="str">
        <f t="shared" si="10"/>
        <v/>
      </c>
      <c r="H196" s="3" t="str">
        <f t="shared" si="11"/>
        <v/>
      </c>
      <c r="I196" s="3" t="s">
        <v>719</v>
      </c>
      <c r="J196" s="21" t="str">
        <f>VLOOKUP(I196,'AppURL Category'!$A:$B,2,FALSE)</f>
        <v>Entertainment</v>
      </c>
      <c r="K196" s="9" t="s">
        <v>314</v>
      </c>
      <c r="L196" s="9" t="s">
        <v>23</v>
      </c>
      <c r="M196" s="9">
        <v>229908</v>
      </c>
      <c r="N196" s="9">
        <v>489</v>
      </c>
      <c r="O196" s="9">
        <v>98259</v>
      </c>
      <c r="P196" s="9">
        <v>212073</v>
      </c>
      <c r="Q196" s="9">
        <v>4</v>
      </c>
      <c r="R196" s="9">
        <v>1464.3489999999999</v>
      </c>
      <c r="S196" s="45">
        <v>366.09</v>
      </c>
      <c r="T196" s="23">
        <v>8.2000000000000007E-3</v>
      </c>
      <c r="U196" s="24">
        <v>2.99</v>
      </c>
      <c r="V196" s="24">
        <v>6.37</v>
      </c>
      <c r="W196" s="23">
        <v>0.2127</v>
      </c>
      <c r="X196" s="25">
        <v>0.46329999999999999</v>
      </c>
    </row>
    <row r="197" spans="1:24" ht="14.4">
      <c r="A197" s="9" t="s">
        <v>1041</v>
      </c>
      <c r="B197" s="9" t="s">
        <v>19</v>
      </c>
      <c r="C197" s="3" t="s">
        <v>14</v>
      </c>
      <c r="D197" s="3" t="s">
        <v>1655</v>
      </c>
      <c r="E197" s="3" t="s">
        <v>1655</v>
      </c>
      <c r="F197" s="3" t="str">
        <f t="shared" si="9"/>
        <v>California</v>
      </c>
      <c r="G197" s="3" t="str">
        <f t="shared" si="10"/>
        <v/>
      </c>
      <c r="H197" s="3" t="str">
        <f t="shared" si="11"/>
        <v/>
      </c>
      <c r="I197" s="3" t="s">
        <v>719</v>
      </c>
      <c r="J197" s="21" t="str">
        <f>VLOOKUP(I197,'AppURL Category'!$A:$B,2,FALSE)</f>
        <v>Entertainment</v>
      </c>
      <c r="K197" s="9" t="s">
        <v>123</v>
      </c>
      <c r="L197" s="9" t="s">
        <v>23</v>
      </c>
      <c r="M197" s="9">
        <v>144088</v>
      </c>
      <c r="N197" s="9">
        <v>490</v>
      </c>
      <c r="O197" s="9">
        <v>26416</v>
      </c>
      <c r="P197" s="9">
        <v>137369</v>
      </c>
      <c r="Q197" s="9">
        <v>7</v>
      </c>
      <c r="R197" s="9">
        <v>1464.0640000000001</v>
      </c>
      <c r="S197" s="45">
        <v>209.15</v>
      </c>
      <c r="T197" s="23">
        <v>1.43E-2</v>
      </c>
      <c r="U197" s="24">
        <v>2.99</v>
      </c>
      <c r="V197" s="24">
        <v>10.16</v>
      </c>
      <c r="W197" s="23">
        <v>0.34010000000000001</v>
      </c>
      <c r="X197" s="25">
        <v>0.1923</v>
      </c>
    </row>
    <row r="198" spans="1:24" ht="14.4">
      <c r="A198" s="9" t="s">
        <v>1043</v>
      </c>
      <c r="B198" s="9" t="s">
        <v>13</v>
      </c>
      <c r="C198" s="3" t="s">
        <v>1658</v>
      </c>
      <c r="D198" s="3" t="s">
        <v>1659</v>
      </c>
      <c r="E198" s="3" t="s">
        <v>1655</v>
      </c>
      <c r="F198" s="3" t="str">
        <f t="shared" si="9"/>
        <v>Michigan</v>
      </c>
      <c r="G198" s="3" t="str">
        <f t="shared" si="10"/>
        <v>Michigan</v>
      </c>
      <c r="H198" s="3" t="str">
        <f t="shared" si="11"/>
        <v/>
      </c>
      <c r="I198" s="3" t="s">
        <v>719</v>
      </c>
      <c r="J198" s="21" t="str">
        <f>VLOOKUP(I198,'AppURL Category'!$A:$B,2,FALSE)</f>
        <v>Entertainment</v>
      </c>
      <c r="K198" s="9" t="s">
        <v>27</v>
      </c>
      <c r="L198" s="9" t="s">
        <v>23</v>
      </c>
      <c r="M198" s="9">
        <v>37269</v>
      </c>
      <c r="N198" s="9">
        <v>106</v>
      </c>
      <c r="O198" s="9">
        <v>11667</v>
      </c>
      <c r="P198" s="9">
        <v>33260</v>
      </c>
      <c r="Q198" s="9">
        <v>6</v>
      </c>
      <c r="R198" s="9">
        <v>1453.075</v>
      </c>
      <c r="S198" s="45">
        <v>242.18</v>
      </c>
      <c r="T198" s="23">
        <v>5.6599999999999998E-2</v>
      </c>
      <c r="U198" s="24">
        <v>13.71</v>
      </c>
      <c r="V198" s="24">
        <v>38.99</v>
      </c>
      <c r="W198" s="23">
        <v>0.28439999999999999</v>
      </c>
      <c r="X198" s="25">
        <v>0.3508</v>
      </c>
    </row>
    <row r="199" spans="1:24" ht="14.4">
      <c r="A199" s="9" t="s">
        <v>1041</v>
      </c>
      <c r="B199" s="9" t="s">
        <v>19</v>
      </c>
      <c r="C199" s="3" t="s">
        <v>14</v>
      </c>
      <c r="D199" s="3" t="s">
        <v>1655</v>
      </c>
      <c r="E199" s="3" t="s">
        <v>1655</v>
      </c>
      <c r="F199" s="3" t="str">
        <f t="shared" si="9"/>
        <v>California</v>
      </c>
      <c r="G199" s="3" t="str">
        <f t="shared" si="10"/>
        <v/>
      </c>
      <c r="H199" s="3" t="str">
        <f t="shared" si="11"/>
        <v/>
      </c>
      <c r="I199" s="3" t="s">
        <v>736</v>
      </c>
      <c r="J199" s="21" t="str">
        <f>VLOOKUP(I199,'AppURL Category'!$A:$B,2,FALSE)</f>
        <v>Entertainment</v>
      </c>
      <c r="K199" s="9" t="s">
        <v>22</v>
      </c>
      <c r="L199" s="9" t="s">
        <v>23</v>
      </c>
      <c r="M199" s="9">
        <v>13326</v>
      </c>
      <c r="N199" s="9">
        <v>98</v>
      </c>
      <c r="O199" s="9">
        <v>3568</v>
      </c>
      <c r="P199" s="9">
        <v>11388</v>
      </c>
      <c r="Q199" s="9">
        <v>2</v>
      </c>
      <c r="R199" s="9">
        <v>1442.0319999999999</v>
      </c>
      <c r="S199" s="45">
        <v>721.02</v>
      </c>
      <c r="T199" s="23">
        <v>2.0400000000000001E-2</v>
      </c>
      <c r="U199" s="24">
        <v>14.71</v>
      </c>
      <c r="V199" s="24">
        <v>108.21</v>
      </c>
      <c r="W199" s="23">
        <v>0.73540000000000005</v>
      </c>
      <c r="X199" s="25">
        <v>0.31330000000000002</v>
      </c>
    </row>
    <row r="200" spans="1:24" ht="14.4">
      <c r="A200" s="9" t="s">
        <v>1041</v>
      </c>
      <c r="B200" s="9" t="s">
        <v>29</v>
      </c>
      <c r="C200" s="3" t="s">
        <v>73</v>
      </c>
      <c r="D200" s="3" t="s">
        <v>1655</v>
      </c>
      <c r="E200" s="3" t="s">
        <v>1655</v>
      </c>
      <c r="F200" s="3" t="str">
        <f t="shared" si="9"/>
        <v>New York</v>
      </c>
      <c r="G200" s="3" t="str">
        <f t="shared" si="10"/>
        <v/>
      </c>
      <c r="H200" s="3" t="str">
        <f t="shared" si="11"/>
        <v/>
      </c>
      <c r="I200" s="3" t="s">
        <v>736</v>
      </c>
      <c r="J200" s="21" t="str">
        <f>VLOOKUP(I200,'AppURL Category'!$A:$B,2,FALSE)</f>
        <v>Entertainment</v>
      </c>
      <c r="K200" s="9" t="s">
        <v>16</v>
      </c>
      <c r="L200" s="9" t="s">
        <v>23</v>
      </c>
      <c r="M200" s="9">
        <v>10942</v>
      </c>
      <c r="N200" s="9">
        <v>66</v>
      </c>
      <c r="O200" s="9">
        <v>4578</v>
      </c>
      <c r="P200" s="9">
        <v>9155</v>
      </c>
      <c r="Q200" s="9">
        <v>3</v>
      </c>
      <c r="R200" s="9">
        <v>1595.7529999999999</v>
      </c>
      <c r="S200" s="45">
        <v>531.91999999999996</v>
      </c>
      <c r="T200" s="23">
        <v>4.5499999999999999E-2</v>
      </c>
      <c r="U200" s="24">
        <v>24.18</v>
      </c>
      <c r="V200" s="24">
        <v>145.84</v>
      </c>
      <c r="W200" s="23">
        <v>0.60319999999999996</v>
      </c>
      <c r="X200" s="25">
        <v>0.50009999999999999</v>
      </c>
    </row>
    <row r="201" spans="1:24" ht="14.4">
      <c r="A201" s="9" t="s">
        <v>1043</v>
      </c>
      <c r="B201" s="9" t="s">
        <v>13</v>
      </c>
      <c r="C201" s="3" t="s">
        <v>1678</v>
      </c>
      <c r="D201" s="3" t="s">
        <v>1679</v>
      </c>
      <c r="E201" s="3" t="s">
        <v>1655</v>
      </c>
      <c r="F201" s="3" t="str">
        <f t="shared" si="9"/>
        <v>Indiana</v>
      </c>
      <c r="G201" s="3" t="str">
        <f t="shared" si="10"/>
        <v>Indiana</v>
      </c>
      <c r="H201" s="3" t="str">
        <f t="shared" si="11"/>
        <v/>
      </c>
      <c r="I201" s="3" t="s">
        <v>777</v>
      </c>
      <c r="J201" s="21" t="str">
        <f>VLOOKUP(I201,'AppURL Category'!$A:$B,2,FALSE)</f>
        <v>Entertainment</v>
      </c>
      <c r="K201" s="9" t="s">
        <v>16</v>
      </c>
      <c r="L201" s="9" t="s">
        <v>23</v>
      </c>
      <c r="M201" s="9">
        <v>14011</v>
      </c>
      <c r="N201" s="9">
        <v>40</v>
      </c>
      <c r="O201" s="9">
        <v>5060</v>
      </c>
      <c r="P201" s="9">
        <v>12459</v>
      </c>
      <c r="Q201" s="9">
        <v>5</v>
      </c>
      <c r="R201" s="9">
        <v>5632.0879999999997</v>
      </c>
      <c r="S201" s="45">
        <v>1126.42</v>
      </c>
      <c r="T201" s="23">
        <v>0.125</v>
      </c>
      <c r="U201" s="24">
        <v>140.80000000000001</v>
      </c>
      <c r="V201" s="24">
        <v>401.98</v>
      </c>
      <c r="W201" s="23">
        <v>0.28549999999999998</v>
      </c>
      <c r="X201" s="25">
        <v>0.40610000000000002</v>
      </c>
    </row>
    <row r="202" spans="1:24" ht="14.4">
      <c r="A202" s="9" t="s">
        <v>1041</v>
      </c>
      <c r="B202" s="9" t="s">
        <v>38</v>
      </c>
      <c r="C202" s="3" t="s">
        <v>25</v>
      </c>
      <c r="D202" s="3" t="s">
        <v>1655</v>
      </c>
      <c r="E202" s="3" t="s">
        <v>1655</v>
      </c>
      <c r="F202" s="3" t="str">
        <f t="shared" si="9"/>
        <v>California</v>
      </c>
      <c r="G202" s="3" t="str">
        <f t="shared" si="10"/>
        <v/>
      </c>
      <c r="H202" s="3" t="str">
        <f t="shared" si="11"/>
        <v/>
      </c>
      <c r="I202" s="3" t="s">
        <v>777</v>
      </c>
      <c r="J202" s="21" t="str">
        <f>VLOOKUP(I202,'AppURL Category'!$A:$B,2,FALSE)</f>
        <v>Entertainment</v>
      </c>
      <c r="K202" s="9" t="s">
        <v>16</v>
      </c>
      <c r="L202" s="9" t="s">
        <v>23</v>
      </c>
      <c r="M202" s="9">
        <v>13464</v>
      </c>
      <c r="N202" s="9">
        <v>84</v>
      </c>
      <c r="O202" s="9">
        <v>1698</v>
      </c>
      <c r="P202" s="9">
        <v>11234</v>
      </c>
      <c r="Q202" s="9">
        <v>1</v>
      </c>
      <c r="R202" s="9">
        <v>1466.2850000000001</v>
      </c>
      <c r="S202" s="45">
        <v>1466.29</v>
      </c>
      <c r="T202" s="23">
        <v>1.1900000000000001E-2</v>
      </c>
      <c r="U202" s="24">
        <v>17.46</v>
      </c>
      <c r="V202" s="24">
        <v>108.9</v>
      </c>
      <c r="W202" s="23">
        <v>0.62390000000000001</v>
      </c>
      <c r="X202" s="25">
        <v>0.15110000000000001</v>
      </c>
    </row>
    <row r="203" spans="1:24" ht="14.4">
      <c r="A203" s="9" t="s">
        <v>1041</v>
      </c>
      <c r="B203" s="9" t="s">
        <v>29</v>
      </c>
      <c r="C203" s="3" t="s">
        <v>79</v>
      </c>
      <c r="D203" s="3" t="s">
        <v>1655</v>
      </c>
      <c r="E203" s="3" t="s">
        <v>1655</v>
      </c>
      <c r="F203" s="3" t="str">
        <f t="shared" si="9"/>
        <v>Florida</v>
      </c>
      <c r="G203" s="3" t="str">
        <f t="shared" si="10"/>
        <v/>
      </c>
      <c r="H203" s="3" t="str">
        <f t="shared" si="11"/>
        <v/>
      </c>
      <c r="I203" s="3" t="s">
        <v>777</v>
      </c>
      <c r="J203" s="21" t="str">
        <f>VLOOKUP(I203,'AppURL Category'!$A:$B,2,FALSE)</f>
        <v>Entertainment</v>
      </c>
      <c r="K203" s="9" t="s">
        <v>22</v>
      </c>
      <c r="L203" s="9" t="s">
        <v>23</v>
      </c>
      <c r="M203" s="9">
        <v>121991</v>
      </c>
      <c r="N203" s="9">
        <v>369</v>
      </c>
      <c r="O203" s="9">
        <v>43079</v>
      </c>
      <c r="P203" s="9">
        <v>99312</v>
      </c>
      <c r="Q203" s="9">
        <v>4</v>
      </c>
      <c r="R203" s="9">
        <v>3993.2150000000001</v>
      </c>
      <c r="S203" s="45">
        <v>998.3</v>
      </c>
      <c r="T203" s="23">
        <v>1.0800000000000001E-2</v>
      </c>
      <c r="U203" s="24">
        <v>10.82</v>
      </c>
      <c r="V203" s="24">
        <v>32.729999999999997</v>
      </c>
      <c r="W203" s="23">
        <v>0.30249999999999999</v>
      </c>
      <c r="X203" s="25">
        <v>0.43380000000000002</v>
      </c>
    </row>
    <row r="204" spans="1:24" ht="14.4">
      <c r="A204" s="9" t="s">
        <v>1043</v>
      </c>
      <c r="B204" s="9" t="s">
        <v>29</v>
      </c>
      <c r="C204" s="3" t="s">
        <v>32</v>
      </c>
      <c r="D204" s="3" t="s">
        <v>1655</v>
      </c>
      <c r="E204" s="3" t="s">
        <v>1655</v>
      </c>
      <c r="F204" s="3" t="str">
        <f t="shared" si="9"/>
        <v>Illinois</v>
      </c>
      <c r="G204" s="3" t="str">
        <f t="shared" si="10"/>
        <v/>
      </c>
      <c r="H204" s="3" t="str">
        <f t="shared" si="11"/>
        <v/>
      </c>
      <c r="I204" s="3" t="s">
        <v>791</v>
      </c>
      <c r="J204" s="21" t="str">
        <f>VLOOKUP(I204,'AppURL Category'!$A:$B,2,FALSE)</f>
        <v>Entertainment</v>
      </c>
      <c r="K204" s="9" t="s">
        <v>16</v>
      </c>
      <c r="L204" s="9" t="s">
        <v>23</v>
      </c>
      <c r="M204" s="9">
        <v>95289</v>
      </c>
      <c r="N204" s="9">
        <v>199</v>
      </c>
      <c r="O204" s="9">
        <v>19527</v>
      </c>
      <c r="P204" s="9">
        <v>82800</v>
      </c>
      <c r="Q204" s="9">
        <v>5</v>
      </c>
      <c r="R204" s="9">
        <v>3223.5360000000001</v>
      </c>
      <c r="S204" s="45">
        <v>644.71</v>
      </c>
      <c r="T204" s="23">
        <v>2.5100000000000001E-2</v>
      </c>
      <c r="U204" s="24">
        <v>16.2</v>
      </c>
      <c r="V204" s="24">
        <v>33.83</v>
      </c>
      <c r="W204" s="23">
        <v>0.20880000000000001</v>
      </c>
      <c r="X204" s="25">
        <v>0.23580000000000001</v>
      </c>
    </row>
    <row r="205" spans="1:24" ht="14.4">
      <c r="A205" s="9" t="s">
        <v>1043</v>
      </c>
      <c r="B205" s="9" t="s">
        <v>13</v>
      </c>
      <c r="C205" s="3" t="s">
        <v>32</v>
      </c>
      <c r="D205" s="3" t="s">
        <v>1655</v>
      </c>
      <c r="E205" s="3" t="s">
        <v>1655</v>
      </c>
      <c r="F205" s="3" t="str">
        <f t="shared" si="9"/>
        <v>Illinois</v>
      </c>
      <c r="G205" s="3" t="str">
        <f t="shared" si="10"/>
        <v/>
      </c>
      <c r="H205" s="3" t="str">
        <f t="shared" si="11"/>
        <v/>
      </c>
      <c r="I205" s="3" t="s">
        <v>791</v>
      </c>
      <c r="J205" s="21" t="str">
        <f>VLOOKUP(I205,'AppURL Category'!$A:$B,2,FALSE)</f>
        <v>Entertainment</v>
      </c>
      <c r="K205" s="9" t="s">
        <v>16</v>
      </c>
      <c r="L205" s="9" t="s">
        <v>23</v>
      </c>
      <c r="M205" s="9">
        <v>80408</v>
      </c>
      <c r="N205" s="9">
        <v>199</v>
      </c>
      <c r="O205" s="9">
        <v>13127</v>
      </c>
      <c r="P205" s="9">
        <v>67027</v>
      </c>
      <c r="Q205" s="9">
        <v>9</v>
      </c>
      <c r="R205" s="9">
        <v>1788.1120000000001</v>
      </c>
      <c r="S205" s="45">
        <v>198.68</v>
      </c>
      <c r="T205" s="23">
        <v>4.5199999999999997E-2</v>
      </c>
      <c r="U205" s="24">
        <v>8.99</v>
      </c>
      <c r="V205" s="24">
        <v>22.24</v>
      </c>
      <c r="W205" s="23">
        <v>0.2475</v>
      </c>
      <c r="X205" s="25">
        <v>0.1958</v>
      </c>
    </row>
    <row r="206" spans="1:24" ht="14.4">
      <c r="A206" s="9" t="s">
        <v>1043</v>
      </c>
      <c r="B206" s="9" t="s">
        <v>38</v>
      </c>
      <c r="C206" s="3" t="s">
        <v>1664</v>
      </c>
      <c r="D206" s="3" t="s">
        <v>1665</v>
      </c>
      <c r="E206" s="3" t="s">
        <v>1655</v>
      </c>
      <c r="F206" s="3" t="str">
        <f t="shared" si="9"/>
        <v>Florida</v>
      </c>
      <c r="G206" s="3" t="str">
        <f t="shared" si="10"/>
        <v>Florida</v>
      </c>
      <c r="H206" s="3" t="str">
        <f t="shared" si="11"/>
        <v/>
      </c>
      <c r="I206" s="3" t="s">
        <v>791</v>
      </c>
      <c r="J206" s="21" t="str">
        <f>VLOOKUP(I206,'AppURL Category'!$A:$B,2,FALSE)</f>
        <v>Entertainment</v>
      </c>
      <c r="K206" s="9" t="s">
        <v>27</v>
      </c>
      <c r="L206" s="9" t="s">
        <v>23</v>
      </c>
      <c r="M206" s="9">
        <v>82916</v>
      </c>
      <c r="N206" s="9">
        <v>199</v>
      </c>
      <c r="O206" s="9">
        <v>24951</v>
      </c>
      <c r="P206" s="9">
        <v>77333</v>
      </c>
      <c r="Q206" s="9">
        <v>12</v>
      </c>
      <c r="R206" s="9">
        <v>1584.8209999999999</v>
      </c>
      <c r="S206" s="45">
        <v>132.07</v>
      </c>
      <c r="T206" s="23">
        <v>6.0299999999999999E-2</v>
      </c>
      <c r="U206" s="24">
        <v>7.96</v>
      </c>
      <c r="V206" s="24">
        <v>19.11</v>
      </c>
      <c r="W206" s="23">
        <v>0.24</v>
      </c>
      <c r="X206" s="25">
        <v>0.3226</v>
      </c>
    </row>
    <row r="207" spans="1:24" ht="14.4">
      <c r="A207" s="9" t="s">
        <v>1041</v>
      </c>
      <c r="B207" s="9" t="s">
        <v>13</v>
      </c>
      <c r="C207" s="3" t="s">
        <v>25</v>
      </c>
      <c r="D207" s="3" t="s">
        <v>1655</v>
      </c>
      <c r="E207" s="3" t="s">
        <v>1655</v>
      </c>
      <c r="F207" s="3" t="str">
        <f t="shared" si="9"/>
        <v>California</v>
      </c>
      <c r="G207" s="3" t="str">
        <f t="shared" si="10"/>
        <v/>
      </c>
      <c r="H207" s="3" t="str">
        <f t="shared" si="11"/>
        <v/>
      </c>
      <c r="I207" s="3" t="s">
        <v>791</v>
      </c>
      <c r="J207" s="21" t="str">
        <f>VLOOKUP(I207,'AppURL Category'!$A:$B,2,FALSE)</f>
        <v>Entertainment</v>
      </c>
      <c r="K207" s="9" t="s">
        <v>16</v>
      </c>
      <c r="L207" s="9" t="s">
        <v>47</v>
      </c>
      <c r="M207" s="9">
        <v>16354</v>
      </c>
      <c r="N207" s="9">
        <v>40</v>
      </c>
      <c r="O207" s="9">
        <v>8061</v>
      </c>
      <c r="P207" s="9">
        <v>15667</v>
      </c>
      <c r="Q207" s="9">
        <v>4</v>
      </c>
      <c r="R207" s="9">
        <v>1610.32</v>
      </c>
      <c r="S207" s="45">
        <v>402.58</v>
      </c>
      <c r="T207" s="23">
        <v>0.1</v>
      </c>
      <c r="U207" s="24">
        <v>40.26</v>
      </c>
      <c r="V207" s="24">
        <v>98.47</v>
      </c>
      <c r="W207" s="23">
        <v>0.24460000000000001</v>
      </c>
      <c r="X207" s="25">
        <v>0.51449999999999996</v>
      </c>
    </row>
    <row r="208" spans="1:24" ht="14.4">
      <c r="A208" s="9" t="s">
        <v>1043</v>
      </c>
      <c r="B208" s="9" t="s">
        <v>29</v>
      </c>
      <c r="C208" s="3" t="s">
        <v>32</v>
      </c>
      <c r="D208" s="3" t="s">
        <v>1655</v>
      </c>
      <c r="E208" s="3" t="s">
        <v>1655</v>
      </c>
      <c r="F208" s="3" t="str">
        <f t="shared" si="9"/>
        <v>Illinois</v>
      </c>
      <c r="G208" s="3" t="str">
        <f t="shared" si="10"/>
        <v/>
      </c>
      <c r="H208" s="3" t="str">
        <f t="shared" si="11"/>
        <v/>
      </c>
      <c r="I208" s="3" t="s">
        <v>791</v>
      </c>
      <c r="J208" s="21" t="str">
        <f>VLOOKUP(I208,'AppURL Category'!$A:$B,2,FALSE)</f>
        <v>Entertainment</v>
      </c>
      <c r="K208" s="9" t="s">
        <v>52</v>
      </c>
      <c r="L208" s="9" t="s">
        <v>23</v>
      </c>
      <c r="M208" s="9">
        <v>9920</v>
      </c>
      <c r="N208" s="9">
        <v>20</v>
      </c>
      <c r="O208" s="9">
        <v>6702</v>
      </c>
      <c r="P208" s="9">
        <v>9096</v>
      </c>
      <c r="Q208" s="9">
        <v>10</v>
      </c>
      <c r="R208" s="9">
        <v>1453.114</v>
      </c>
      <c r="S208" s="45">
        <v>145.31</v>
      </c>
      <c r="T208" s="23">
        <v>0.5</v>
      </c>
      <c r="U208" s="24">
        <v>72.66</v>
      </c>
      <c r="V208" s="24">
        <v>146.47999999999999</v>
      </c>
      <c r="W208" s="23">
        <v>0.2016</v>
      </c>
      <c r="X208" s="25">
        <v>0.73680000000000001</v>
      </c>
    </row>
    <row r="209" spans="1:24" ht="14.4">
      <c r="A209" s="9" t="s">
        <v>1043</v>
      </c>
      <c r="B209" s="9" t="s">
        <v>38</v>
      </c>
      <c r="C209" s="3" t="s">
        <v>1656</v>
      </c>
      <c r="D209" s="3" t="s">
        <v>1657</v>
      </c>
      <c r="E209" s="3" t="s">
        <v>1655</v>
      </c>
      <c r="F209" s="3" t="str">
        <f t="shared" si="9"/>
        <v>Florida</v>
      </c>
      <c r="G209" s="3" t="str">
        <f t="shared" si="10"/>
        <v>Florida</v>
      </c>
      <c r="H209" s="3" t="str">
        <f t="shared" si="11"/>
        <v/>
      </c>
      <c r="I209" s="3" t="s">
        <v>824</v>
      </c>
      <c r="J209" s="21" t="str">
        <f>VLOOKUP(I209,'AppURL Category'!$A:$B,2,FALSE)</f>
        <v>Entertainment</v>
      </c>
      <c r="K209" s="9" t="s">
        <v>42</v>
      </c>
      <c r="L209" s="9" t="s">
        <v>23</v>
      </c>
      <c r="M209" s="9">
        <v>31243</v>
      </c>
      <c r="N209" s="9">
        <v>100</v>
      </c>
      <c r="O209" s="9">
        <v>16326</v>
      </c>
      <c r="P209" s="9">
        <v>25991</v>
      </c>
      <c r="Q209" s="9">
        <v>21</v>
      </c>
      <c r="R209" s="9">
        <v>1452.5909999999999</v>
      </c>
      <c r="S209" s="45">
        <v>69.17</v>
      </c>
      <c r="T209" s="23">
        <v>0.21</v>
      </c>
      <c r="U209" s="24">
        <v>14.53</v>
      </c>
      <c r="V209" s="24">
        <v>46.49</v>
      </c>
      <c r="W209" s="23">
        <v>0.3201</v>
      </c>
      <c r="X209" s="25">
        <v>0.62809999999999999</v>
      </c>
    </row>
    <row r="210" spans="1:24" ht="14.4">
      <c r="A210" s="9" t="s">
        <v>1041</v>
      </c>
      <c r="B210" s="9" t="s">
        <v>38</v>
      </c>
      <c r="C210" s="3" t="s">
        <v>32</v>
      </c>
      <c r="D210" s="3" t="s">
        <v>1655</v>
      </c>
      <c r="E210" s="3" t="s">
        <v>1655</v>
      </c>
      <c r="F210" s="3" t="str">
        <f t="shared" si="9"/>
        <v>Illinois</v>
      </c>
      <c r="G210" s="3" t="str">
        <f t="shared" si="10"/>
        <v/>
      </c>
      <c r="H210" s="3" t="str">
        <f t="shared" si="11"/>
        <v/>
      </c>
      <c r="I210" s="3" t="s">
        <v>826</v>
      </c>
      <c r="J210" s="21" t="str">
        <f>VLOOKUP(I210,'AppURL Category'!$A:$B,2,FALSE)</f>
        <v>Entertainment</v>
      </c>
      <c r="K210" s="9" t="s">
        <v>42</v>
      </c>
      <c r="L210" s="9" t="s">
        <v>17</v>
      </c>
      <c r="M210" s="9">
        <v>39314</v>
      </c>
      <c r="N210" s="9">
        <v>100</v>
      </c>
      <c r="O210" s="9">
        <v>27671</v>
      </c>
      <c r="P210" s="9">
        <v>35488</v>
      </c>
      <c r="Q210" s="9">
        <v>8</v>
      </c>
      <c r="R210" s="9">
        <v>5530.8</v>
      </c>
      <c r="S210" s="45">
        <v>691.35</v>
      </c>
      <c r="T210" s="23">
        <v>0.08</v>
      </c>
      <c r="U210" s="24">
        <v>55.31</v>
      </c>
      <c r="V210" s="24">
        <v>140.68</v>
      </c>
      <c r="W210" s="23">
        <v>0.25440000000000002</v>
      </c>
      <c r="X210" s="25">
        <v>0.77969999999999995</v>
      </c>
    </row>
    <row r="211" spans="1:24" ht="14.4">
      <c r="A211" s="9" t="s">
        <v>1043</v>
      </c>
      <c r="B211" s="9" t="s">
        <v>38</v>
      </c>
      <c r="C211" s="3" t="s">
        <v>14</v>
      </c>
      <c r="D211" s="3" t="s">
        <v>1655</v>
      </c>
      <c r="E211" s="3" t="s">
        <v>1655</v>
      </c>
      <c r="F211" s="3" t="str">
        <f t="shared" si="9"/>
        <v>California</v>
      </c>
      <c r="G211" s="3" t="str">
        <f t="shared" si="10"/>
        <v/>
      </c>
      <c r="H211" s="3" t="str">
        <f t="shared" si="11"/>
        <v/>
      </c>
      <c r="I211" s="3" t="s">
        <v>894</v>
      </c>
      <c r="J211" s="21" t="str">
        <f>VLOOKUP(I211,'AppURL Category'!$A:$B,2,FALSE)</f>
        <v>Entertainment</v>
      </c>
      <c r="K211" s="9" t="s">
        <v>52</v>
      </c>
      <c r="L211" s="9" t="s">
        <v>23</v>
      </c>
      <c r="M211" s="9">
        <v>15252</v>
      </c>
      <c r="N211" s="9">
        <v>55</v>
      </c>
      <c r="O211" s="9">
        <v>2152</v>
      </c>
      <c r="P211" s="9">
        <v>3482</v>
      </c>
      <c r="Q211" s="9">
        <v>7</v>
      </c>
      <c r="R211" s="9">
        <v>6211.2</v>
      </c>
      <c r="S211" s="45">
        <v>887.31</v>
      </c>
      <c r="T211" s="23">
        <v>0.1273</v>
      </c>
      <c r="U211" s="24">
        <v>112.93</v>
      </c>
      <c r="V211" s="24">
        <v>407.24</v>
      </c>
      <c r="W211" s="23">
        <v>0.36059999999999998</v>
      </c>
      <c r="X211" s="25">
        <v>0.61799999999999999</v>
      </c>
    </row>
    <row r="212" spans="1:24" ht="14.4">
      <c r="A212" s="9" t="s">
        <v>1060</v>
      </c>
      <c r="B212" s="9" t="s">
        <v>38</v>
      </c>
      <c r="C212" s="3" t="s">
        <v>300</v>
      </c>
      <c r="D212" s="3" t="s">
        <v>1655</v>
      </c>
      <c r="E212" s="3" t="s">
        <v>1655</v>
      </c>
      <c r="F212" s="3" t="str">
        <f t="shared" si="9"/>
        <v>Georgia</v>
      </c>
      <c r="G212" s="3" t="str">
        <f t="shared" si="10"/>
        <v/>
      </c>
      <c r="H212" s="3" t="str">
        <f t="shared" si="11"/>
        <v/>
      </c>
      <c r="I212" s="3" t="s">
        <v>71</v>
      </c>
      <c r="J212" s="21" t="str">
        <f>VLOOKUP(I212,'AppURL Category'!$A:$B,2,FALSE)</f>
        <v>Finance</v>
      </c>
      <c r="K212" s="9" t="s">
        <v>16</v>
      </c>
      <c r="L212" s="9" t="s">
        <v>23</v>
      </c>
      <c r="M212" s="9">
        <v>7394</v>
      </c>
      <c r="N212" s="9">
        <v>20</v>
      </c>
      <c r="O212" s="9">
        <v>3441</v>
      </c>
      <c r="P212" s="9">
        <v>6663</v>
      </c>
      <c r="Q212" s="9">
        <v>1</v>
      </c>
      <c r="R212" s="9">
        <v>1624.8409999999999</v>
      </c>
      <c r="S212" s="45">
        <v>1624.84</v>
      </c>
      <c r="T212" s="23">
        <v>0.05</v>
      </c>
      <c r="U212" s="24">
        <v>81.239999999999995</v>
      </c>
      <c r="V212" s="24">
        <v>219.75</v>
      </c>
      <c r="W212" s="23">
        <v>0.27050000000000002</v>
      </c>
      <c r="X212" s="25">
        <v>0.51639999999999997</v>
      </c>
    </row>
    <row r="213" spans="1:24" ht="14.4">
      <c r="A213" s="9" t="s">
        <v>1043</v>
      </c>
      <c r="B213" s="9" t="s">
        <v>13</v>
      </c>
      <c r="C213" s="3" t="s">
        <v>1664</v>
      </c>
      <c r="D213" s="3" t="s">
        <v>1665</v>
      </c>
      <c r="E213" s="3" t="s">
        <v>1655</v>
      </c>
      <c r="F213" s="3" t="str">
        <f t="shared" si="9"/>
        <v>Florida</v>
      </c>
      <c r="G213" s="3" t="str">
        <f t="shared" si="10"/>
        <v>Florida</v>
      </c>
      <c r="H213" s="3" t="str">
        <f t="shared" si="11"/>
        <v/>
      </c>
      <c r="I213" s="3" t="s">
        <v>231</v>
      </c>
      <c r="J213" s="21" t="str">
        <f>VLOOKUP(I213,'AppURL Category'!$A:$B,2,FALSE)</f>
        <v>Finance</v>
      </c>
      <c r="K213" s="9" t="s">
        <v>16</v>
      </c>
      <c r="L213" s="9" t="s">
        <v>23</v>
      </c>
      <c r="M213" s="9">
        <v>22259</v>
      </c>
      <c r="N213" s="9">
        <v>120</v>
      </c>
      <c r="O213" s="9">
        <v>12405</v>
      </c>
      <c r="P213" s="9">
        <v>17609</v>
      </c>
      <c r="Q213" s="9">
        <v>14</v>
      </c>
      <c r="R213" s="9">
        <v>1611.34</v>
      </c>
      <c r="S213" s="45">
        <v>115.1</v>
      </c>
      <c r="T213" s="23">
        <v>0.1167</v>
      </c>
      <c r="U213" s="24">
        <v>13.43</v>
      </c>
      <c r="V213" s="24">
        <v>72.39</v>
      </c>
      <c r="W213" s="23">
        <v>0.53910000000000002</v>
      </c>
      <c r="X213" s="25">
        <v>0.70450000000000002</v>
      </c>
    </row>
    <row r="214" spans="1:24" ht="14.4">
      <c r="A214" s="9" t="s">
        <v>1041</v>
      </c>
      <c r="B214" s="9" t="s">
        <v>13</v>
      </c>
      <c r="C214" s="3" t="s">
        <v>1684</v>
      </c>
      <c r="D214" s="3" t="s">
        <v>1685</v>
      </c>
      <c r="E214" s="3" t="s">
        <v>1655</v>
      </c>
      <c r="F214" s="3" t="str">
        <f t="shared" si="9"/>
        <v>Illinois</v>
      </c>
      <c r="G214" s="3" t="str">
        <f t="shared" si="10"/>
        <v>Illinois</v>
      </c>
      <c r="H214" s="3" t="str">
        <f t="shared" si="11"/>
        <v/>
      </c>
      <c r="I214" s="3" t="s">
        <v>231</v>
      </c>
      <c r="J214" s="21" t="str">
        <f>VLOOKUP(I214,'AppURL Category'!$A:$B,2,FALSE)</f>
        <v>Finance</v>
      </c>
      <c r="K214" s="9" t="s">
        <v>46</v>
      </c>
      <c r="L214" s="9" t="s">
        <v>47</v>
      </c>
      <c r="M214" s="9">
        <v>21143</v>
      </c>
      <c r="N214" s="9">
        <v>56</v>
      </c>
      <c r="O214" s="9">
        <v>3798</v>
      </c>
      <c r="P214" s="9">
        <v>19588</v>
      </c>
      <c r="Q214" s="9">
        <v>3</v>
      </c>
      <c r="R214" s="9">
        <v>1500.4179999999999</v>
      </c>
      <c r="S214" s="45">
        <v>500.14</v>
      </c>
      <c r="T214" s="23">
        <v>5.3600000000000002E-2</v>
      </c>
      <c r="U214" s="24">
        <v>26.79</v>
      </c>
      <c r="V214" s="24">
        <v>70.97</v>
      </c>
      <c r="W214" s="23">
        <v>0.26490000000000002</v>
      </c>
      <c r="X214" s="25">
        <v>0.19389999999999999</v>
      </c>
    </row>
    <row r="215" spans="1:24" ht="14.4">
      <c r="A215" s="9" t="s">
        <v>1043</v>
      </c>
      <c r="B215" s="9" t="s">
        <v>13</v>
      </c>
      <c r="C215" s="3" t="s">
        <v>32</v>
      </c>
      <c r="D215" s="3" t="s">
        <v>1655</v>
      </c>
      <c r="E215" s="3" t="s">
        <v>1655</v>
      </c>
      <c r="F215" s="3" t="str">
        <f t="shared" si="9"/>
        <v>Illinois</v>
      </c>
      <c r="G215" s="3" t="str">
        <f t="shared" si="10"/>
        <v/>
      </c>
      <c r="H215" s="3" t="str">
        <f t="shared" si="11"/>
        <v/>
      </c>
      <c r="I215" s="3" t="s">
        <v>262</v>
      </c>
      <c r="J215" s="21" t="str">
        <f>VLOOKUP(I215,'AppURL Category'!$A:$B,2,FALSE)</f>
        <v>Finance</v>
      </c>
      <c r="K215" s="9" t="s">
        <v>46</v>
      </c>
      <c r="L215" s="9" t="s">
        <v>23</v>
      </c>
      <c r="M215" s="9">
        <v>111624</v>
      </c>
      <c r="N215" s="9">
        <v>590</v>
      </c>
      <c r="O215" s="9">
        <v>40343</v>
      </c>
      <c r="P215" s="9">
        <v>101306</v>
      </c>
      <c r="Q215" s="9">
        <v>21</v>
      </c>
      <c r="R215" s="9">
        <v>6510.4470000000001</v>
      </c>
      <c r="S215" s="45">
        <v>310.02</v>
      </c>
      <c r="T215" s="23">
        <v>3.56E-2</v>
      </c>
      <c r="U215" s="24">
        <v>11.03</v>
      </c>
      <c r="V215" s="24">
        <v>58.32</v>
      </c>
      <c r="W215" s="23">
        <v>0.52859999999999996</v>
      </c>
      <c r="X215" s="25">
        <v>0.3982</v>
      </c>
    </row>
    <row r="216" spans="1:24" ht="14.4">
      <c r="A216" s="9" t="s">
        <v>1041</v>
      </c>
      <c r="B216" s="9" t="s">
        <v>38</v>
      </c>
      <c r="C216" s="3" t="s">
        <v>73</v>
      </c>
      <c r="D216" s="3" t="s">
        <v>1655</v>
      </c>
      <c r="E216" s="3" t="s">
        <v>1655</v>
      </c>
      <c r="F216" s="3" t="str">
        <f t="shared" si="9"/>
        <v>New York</v>
      </c>
      <c r="G216" s="3" t="str">
        <f t="shared" si="10"/>
        <v/>
      </c>
      <c r="H216" s="3" t="str">
        <f t="shared" si="11"/>
        <v/>
      </c>
      <c r="I216" s="3" t="s">
        <v>361</v>
      </c>
      <c r="J216" s="21" t="str">
        <f>VLOOKUP(I216,'AppURL Category'!$A:$B,2,FALSE)</f>
        <v>Finance</v>
      </c>
      <c r="K216" s="9" t="s">
        <v>22</v>
      </c>
      <c r="L216" s="9" t="s">
        <v>47</v>
      </c>
      <c r="M216" s="9">
        <v>95644</v>
      </c>
      <c r="N216" s="9">
        <v>240</v>
      </c>
      <c r="O216" s="9">
        <v>13294</v>
      </c>
      <c r="P216" s="9">
        <v>86775</v>
      </c>
      <c r="Q216" s="9">
        <v>9</v>
      </c>
      <c r="R216" s="9">
        <v>5587.7640000000001</v>
      </c>
      <c r="S216" s="45">
        <v>620.86</v>
      </c>
      <c r="T216" s="23">
        <v>3.7499999999999999E-2</v>
      </c>
      <c r="U216" s="24">
        <v>23.28</v>
      </c>
      <c r="V216" s="24">
        <v>58.42</v>
      </c>
      <c r="W216" s="23">
        <v>0.25090000000000001</v>
      </c>
      <c r="X216" s="25">
        <v>0.1532</v>
      </c>
    </row>
    <row r="217" spans="1:24" ht="14.4">
      <c r="A217" s="9" t="s">
        <v>1041</v>
      </c>
      <c r="B217" s="9" t="s">
        <v>38</v>
      </c>
      <c r="C217" s="3" t="s">
        <v>32</v>
      </c>
      <c r="D217" s="3" t="s">
        <v>1655</v>
      </c>
      <c r="E217" s="3" t="s">
        <v>1655</v>
      </c>
      <c r="F217" s="3" t="str">
        <f t="shared" si="9"/>
        <v>Illinois</v>
      </c>
      <c r="G217" s="3" t="str">
        <f t="shared" si="10"/>
        <v/>
      </c>
      <c r="H217" s="3" t="str">
        <f t="shared" si="11"/>
        <v/>
      </c>
      <c r="I217" s="3" t="s">
        <v>361</v>
      </c>
      <c r="J217" s="21" t="str">
        <f>VLOOKUP(I217,'AppURL Category'!$A:$B,2,FALSE)</f>
        <v>Finance</v>
      </c>
      <c r="K217" s="9" t="s">
        <v>16</v>
      </c>
      <c r="L217" s="9" t="s">
        <v>47</v>
      </c>
      <c r="M217" s="9">
        <v>65238</v>
      </c>
      <c r="N217" s="9">
        <v>240</v>
      </c>
      <c r="O217" s="9">
        <v>23741</v>
      </c>
      <c r="P217" s="9">
        <v>59893</v>
      </c>
      <c r="Q217" s="9">
        <v>15</v>
      </c>
      <c r="R217" s="9">
        <v>3132.5189999999998</v>
      </c>
      <c r="S217" s="45">
        <v>208.83</v>
      </c>
      <c r="T217" s="23">
        <v>6.25E-2</v>
      </c>
      <c r="U217" s="24">
        <v>13.05</v>
      </c>
      <c r="V217" s="24">
        <v>48.02</v>
      </c>
      <c r="W217" s="23">
        <v>0.3679</v>
      </c>
      <c r="X217" s="25">
        <v>0.39639999999999997</v>
      </c>
    </row>
    <row r="218" spans="1:24" ht="14.4">
      <c r="A218" s="9" t="s">
        <v>1060</v>
      </c>
      <c r="B218" s="9" t="s">
        <v>38</v>
      </c>
      <c r="C218" s="3" t="s">
        <v>1664</v>
      </c>
      <c r="D218" s="3" t="s">
        <v>1665</v>
      </c>
      <c r="E218" s="3" t="s">
        <v>1655</v>
      </c>
      <c r="F218" s="3" t="str">
        <f t="shared" si="9"/>
        <v>Florida</v>
      </c>
      <c r="G218" s="3" t="str">
        <f t="shared" si="10"/>
        <v>Florida</v>
      </c>
      <c r="H218" s="3" t="str">
        <f t="shared" si="11"/>
        <v/>
      </c>
      <c r="I218" s="3" t="s">
        <v>361</v>
      </c>
      <c r="J218" s="21" t="str">
        <f>VLOOKUP(I218,'AppURL Category'!$A:$B,2,FALSE)</f>
        <v>Finance</v>
      </c>
      <c r="K218" s="9" t="s">
        <v>27</v>
      </c>
      <c r="L218" s="9" t="s">
        <v>23</v>
      </c>
      <c r="M218" s="9">
        <v>115412</v>
      </c>
      <c r="N218" s="9">
        <v>490</v>
      </c>
      <c r="O218" s="9">
        <v>71564</v>
      </c>
      <c r="P218" s="9">
        <v>81785</v>
      </c>
      <c r="Q218" s="9">
        <v>21</v>
      </c>
      <c r="R218" s="9">
        <v>6861.5360000000001</v>
      </c>
      <c r="S218" s="45">
        <v>326.74</v>
      </c>
      <c r="T218" s="23">
        <v>4.2900000000000001E-2</v>
      </c>
      <c r="U218" s="24">
        <v>14</v>
      </c>
      <c r="V218" s="24">
        <v>59.45</v>
      </c>
      <c r="W218" s="23">
        <v>0.42459999999999998</v>
      </c>
      <c r="X218" s="25">
        <v>0.875</v>
      </c>
    </row>
    <row r="219" spans="1:24" ht="14.4">
      <c r="A219" s="9" t="s">
        <v>1041</v>
      </c>
      <c r="B219" s="9" t="s">
        <v>29</v>
      </c>
      <c r="C219" s="3" t="s">
        <v>32</v>
      </c>
      <c r="D219" s="3" t="s">
        <v>1655</v>
      </c>
      <c r="E219" s="3" t="s">
        <v>1655</v>
      </c>
      <c r="F219" s="3" t="str">
        <f t="shared" si="9"/>
        <v>Illinois</v>
      </c>
      <c r="G219" s="3" t="str">
        <f t="shared" si="10"/>
        <v/>
      </c>
      <c r="H219" s="3" t="str">
        <f t="shared" si="11"/>
        <v/>
      </c>
      <c r="I219" s="3" t="s">
        <v>361</v>
      </c>
      <c r="J219" s="21" t="str">
        <f>VLOOKUP(I219,'AppURL Category'!$A:$B,2,FALSE)</f>
        <v>Finance</v>
      </c>
      <c r="K219" s="9" t="s">
        <v>16</v>
      </c>
      <c r="L219" s="9" t="s">
        <v>23</v>
      </c>
      <c r="M219" s="9">
        <v>11375</v>
      </c>
      <c r="N219" s="9">
        <v>87</v>
      </c>
      <c r="O219" s="9">
        <v>7171</v>
      </c>
      <c r="P219" s="9">
        <v>8151</v>
      </c>
      <c r="Q219" s="9">
        <v>4</v>
      </c>
      <c r="R219" s="9">
        <v>1763.7840000000001</v>
      </c>
      <c r="S219" s="45">
        <v>440.95</v>
      </c>
      <c r="T219" s="23">
        <v>4.5999999999999999E-2</v>
      </c>
      <c r="U219" s="24">
        <v>20.27</v>
      </c>
      <c r="V219" s="24">
        <v>155.06</v>
      </c>
      <c r="W219" s="23">
        <v>0.76480000000000004</v>
      </c>
      <c r="X219" s="25">
        <v>0.87980000000000003</v>
      </c>
    </row>
    <row r="220" spans="1:24" ht="14.4">
      <c r="A220" s="9" t="s">
        <v>1041</v>
      </c>
      <c r="B220" s="9" t="s">
        <v>29</v>
      </c>
      <c r="C220" s="3" t="s">
        <v>32</v>
      </c>
      <c r="D220" s="3" t="s">
        <v>1655</v>
      </c>
      <c r="E220" s="3" t="s">
        <v>1655</v>
      </c>
      <c r="F220" s="3" t="str">
        <f t="shared" si="9"/>
        <v>Illinois</v>
      </c>
      <c r="G220" s="3" t="str">
        <f t="shared" si="10"/>
        <v/>
      </c>
      <c r="H220" s="3" t="str">
        <f t="shared" si="11"/>
        <v/>
      </c>
      <c r="I220" s="3" t="s">
        <v>361</v>
      </c>
      <c r="J220" s="21" t="str">
        <f>VLOOKUP(I220,'AppURL Category'!$A:$B,2,FALSE)</f>
        <v>Finance</v>
      </c>
      <c r="K220" s="9" t="s">
        <v>16</v>
      </c>
      <c r="L220" s="9" t="s">
        <v>47</v>
      </c>
      <c r="M220" s="9">
        <v>27394</v>
      </c>
      <c r="N220" s="9">
        <v>74</v>
      </c>
      <c r="O220" s="9">
        <v>16144</v>
      </c>
      <c r="P220" s="9">
        <v>24752</v>
      </c>
      <c r="Q220" s="9">
        <v>78</v>
      </c>
      <c r="R220" s="9">
        <v>7264.5879999999997</v>
      </c>
      <c r="S220" s="45">
        <v>93.14</v>
      </c>
      <c r="T220" s="23">
        <v>1.0541</v>
      </c>
      <c r="U220" s="24">
        <v>98.17</v>
      </c>
      <c r="V220" s="24">
        <v>265.19</v>
      </c>
      <c r="W220" s="23">
        <v>0.27010000000000001</v>
      </c>
      <c r="X220" s="25">
        <v>0.6522</v>
      </c>
    </row>
    <row r="221" spans="1:24" ht="14.4">
      <c r="A221" s="9" t="s">
        <v>1043</v>
      </c>
      <c r="B221" s="9" t="s">
        <v>38</v>
      </c>
      <c r="C221" s="3" t="s">
        <v>35</v>
      </c>
      <c r="D221" s="3" t="s">
        <v>1655</v>
      </c>
      <c r="E221" s="3" t="s">
        <v>1655</v>
      </c>
      <c r="F221" s="3" t="str">
        <f t="shared" si="9"/>
        <v>Tennessee</v>
      </c>
      <c r="G221" s="3" t="str">
        <f t="shared" si="10"/>
        <v/>
      </c>
      <c r="H221" s="3" t="str">
        <f t="shared" si="11"/>
        <v/>
      </c>
      <c r="I221" s="3" t="s">
        <v>361</v>
      </c>
      <c r="J221" s="21" t="str">
        <f>VLOOKUP(I221,'AppURL Category'!$A:$B,2,FALSE)</f>
        <v>Finance</v>
      </c>
      <c r="K221" s="9" t="s">
        <v>16</v>
      </c>
      <c r="L221" s="9" t="s">
        <v>23</v>
      </c>
      <c r="M221" s="9">
        <v>22690</v>
      </c>
      <c r="N221" s="9">
        <v>68</v>
      </c>
      <c r="O221" s="9">
        <v>10212</v>
      </c>
      <c r="P221" s="9">
        <v>19934</v>
      </c>
      <c r="Q221" s="9">
        <v>19</v>
      </c>
      <c r="R221" s="9">
        <v>7210.6869999999999</v>
      </c>
      <c r="S221" s="45">
        <v>379.51</v>
      </c>
      <c r="T221" s="23">
        <v>0.27939999999999998</v>
      </c>
      <c r="U221" s="24">
        <v>106.04</v>
      </c>
      <c r="V221" s="24">
        <v>317.79000000000002</v>
      </c>
      <c r="W221" s="23">
        <v>0.29970000000000002</v>
      </c>
      <c r="X221" s="25">
        <v>0.51229999999999998</v>
      </c>
    </row>
    <row r="222" spans="1:24" ht="14.4">
      <c r="A222" s="9" t="s">
        <v>1043</v>
      </c>
      <c r="B222" s="9" t="s">
        <v>38</v>
      </c>
      <c r="C222" s="3" t="s">
        <v>73</v>
      </c>
      <c r="D222" s="3" t="s">
        <v>1655</v>
      </c>
      <c r="E222" s="3" t="s">
        <v>1655</v>
      </c>
      <c r="F222" s="3" t="str">
        <f t="shared" si="9"/>
        <v>New York</v>
      </c>
      <c r="G222" s="3" t="str">
        <f t="shared" si="10"/>
        <v/>
      </c>
      <c r="H222" s="3" t="str">
        <f t="shared" si="11"/>
        <v/>
      </c>
      <c r="I222" s="3" t="s">
        <v>361</v>
      </c>
      <c r="J222" s="21" t="str">
        <f>VLOOKUP(I222,'AppURL Category'!$A:$B,2,FALSE)</f>
        <v>Finance</v>
      </c>
      <c r="K222" s="9" t="s">
        <v>42</v>
      </c>
      <c r="L222" s="9" t="s">
        <v>23</v>
      </c>
      <c r="M222" s="9">
        <v>76049</v>
      </c>
      <c r="N222" s="9">
        <v>199</v>
      </c>
      <c r="O222" s="9">
        <v>34921</v>
      </c>
      <c r="P222" s="9">
        <v>69138</v>
      </c>
      <c r="Q222" s="9">
        <v>8</v>
      </c>
      <c r="R222" s="9">
        <v>6942.8</v>
      </c>
      <c r="S222" s="45">
        <v>867.85</v>
      </c>
      <c r="T222" s="23">
        <v>4.02E-2</v>
      </c>
      <c r="U222" s="24">
        <v>34.89</v>
      </c>
      <c r="V222" s="24">
        <v>91.29</v>
      </c>
      <c r="W222" s="23">
        <v>0.26169999999999999</v>
      </c>
      <c r="X222" s="25">
        <v>0.50509999999999999</v>
      </c>
    </row>
    <row r="223" spans="1:24" ht="14.4">
      <c r="A223" s="9" t="s">
        <v>1043</v>
      </c>
      <c r="B223" s="9" t="s">
        <v>13</v>
      </c>
      <c r="C223" s="3" t="s">
        <v>168</v>
      </c>
      <c r="D223" s="3" t="s">
        <v>1655</v>
      </c>
      <c r="E223" s="3" t="s">
        <v>1655</v>
      </c>
      <c r="F223" s="3" t="str">
        <f t="shared" si="9"/>
        <v>Tennessee</v>
      </c>
      <c r="G223" s="3" t="str">
        <f t="shared" si="10"/>
        <v/>
      </c>
      <c r="H223" s="3" t="str">
        <f t="shared" si="11"/>
        <v/>
      </c>
      <c r="I223" s="3" t="s">
        <v>361</v>
      </c>
      <c r="J223" s="21" t="str">
        <f>VLOOKUP(I223,'AppURL Category'!$A:$B,2,FALSE)</f>
        <v>Finance</v>
      </c>
      <c r="K223" s="9" t="s">
        <v>46</v>
      </c>
      <c r="L223" s="9" t="s">
        <v>23</v>
      </c>
      <c r="M223" s="9">
        <v>44505</v>
      </c>
      <c r="N223" s="9">
        <v>125</v>
      </c>
      <c r="O223" s="9">
        <v>18993</v>
      </c>
      <c r="P223" s="9">
        <v>39522</v>
      </c>
      <c r="Q223" s="9">
        <v>16</v>
      </c>
      <c r="R223" s="9">
        <v>6766.4750000000004</v>
      </c>
      <c r="S223" s="45">
        <v>422.9</v>
      </c>
      <c r="T223" s="23">
        <v>0.128</v>
      </c>
      <c r="U223" s="24">
        <v>54.13</v>
      </c>
      <c r="V223" s="24">
        <v>152.04</v>
      </c>
      <c r="W223" s="23">
        <v>0.28089999999999998</v>
      </c>
      <c r="X223" s="25">
        <v>0.48060000000000003</v>
      </c>
    </row>
    <row r="224" spans="1:24" ht="14.4">
      <c r="A224" s="9" t="s">
        <v>1041</v>
      </c>
      <c r="B224" s="9" t="s">
        <v>13</v>
      </c>
      <c r="C224" s="3" t="s">
        <v>73</v>
      </c>
      <c r="D224" s="3" t="s">
        <v>1655</v>
      </c>
      <c r="E224" s="3" t="s">
        <v>1655</v>
      </c>
      <c r="F224" s="3" t="str">
        <f t="shared" si="9"/>
        <v>New York</v>
      </c>
      <c r="G224" s="3" t="str">
        <f t="shared" si="10"/>
        <v/>
      </c>
      <c r="H224" s="3" t="str">
        <f t="shared" si="11"/>
        <v/>
      </c>
      <c r="I224" s="3" t="s">
        <v>361</v>
      </c>
      <c r="J224" s="21" t="str">
        <f>VLOOKUP(I224,'AppURL Category'!$A:$B,2,FALSE)</f>
        <v>Finance</v>
      </c>
      <c r="K224" s="9" t="s">
        <v>16</v>
      </c>
      <c r="L224" s="9" t="s">
        <v>23</v>
      </c>
      <c r="M224" s="9">
        <v>286998</v>
      </c>
      <c r="N224" s="9">
        <v>815</v>
      </c>
      <c r="O224" s="9">
        <v>61586</v>
      </c>
      <c r="P224" s="9">
        <v>247500</v>
      </c>
      <c r="Q224" s="9">
        <v>13</v>
      </c>
      <c r="R224" s="9">
        <v>6395.5510000000004</v>
      </c>
      <c r="S224" s="45">
        <v>491.97</v>
      </c>
      <c r="T224" s="23">
        <v>1.6E-2</v>
      </c>
      <c r="U224" s="24">
        <v>7.85</v>
      </c>
      <c r="V224" s="24">
        <v>22.28</v>
      </c>
      <c r="W224" s="23">
        <v>0.28399999999999997</v>
      </c>
      <c r="X224" s="25">
        <v>0.24879999999999999</v>
      </c>
    </row>
    <row r="225" spans="1:24" ht="14.4">
      <c r="A225" s="9" t="s">
        <v>1041</v>
      </c>
      <c r="B225" s="9" t="s">
        <v>19</v>
      </c>
      <c r="C225" s="3" t="s">
        <v>25</v>
      </c>
      <c r="D225" s="3" t="s">
        <v>1655</v>
      </c>
      <c r="E225" s="3" t="s">
        <v>1655</v>
      </c>
      <c r="F225" s="3" t="str">
        <f t="shared" si="9"/>
        <v>California</v>
      </c>
      <c r="G225" s="3" t="str">
        <f t="shared" si="10"/>
        <v/>
      </c>
      <c r="H225" s="3" t="str">
        <f t="shared" si="11"/>
        <v/>
      </c>
      <c r="I225" s="3" t="s">
        <v>361</v>
      </c>
      <c r="J225" s="21" t="str">
        <f>VLOOKUP(I225,'AppURL Category'!$A:$B,2,FALSE)</f>
        <v>Finance</v>
      </c>
      <c r="K225" s="9" t="s">
        <v>16</v>
      </c>
      <c r="L225" s="9" t="s">
        <v>47</v>
      </c>
      <c r="M225" s="9">
        <v>127090</v>
      </c>
      <c r="N225" s="9">
        <v>299</v>
      </c>
      <c r="O225" s="9">
        <v>30178</v>
      </c>
      <c r="P225" s="9">
        <v>113438</v>
      </c>
      <c r="Q225" s="9">
        <v>24</v>
      </c>
      <c r="R225" s="9">
        <v>5808.9110000000001</v>
      </c>
      <c r="S225" s="45">
        <v>242.04</v>
      </c>
      <c r="T225" s="23">
        <v>8.0299999999999996E-2</v>
      </c>
      <c r="U225" s="24">
        <v>19.43</v>
      </c>
      <c r="V225" s="24">
        <v>45.71</v>
      </c>
      <c r="W225" s="23">
        <v>0.23530000000000001</v>
      </c>
      <c r="X225" s="25">
        <v>0.26600000000000001</v>
      </c>
    </row>
    <row r="226" spans="1:24" ht="14.4">
      <c r="A226" s="9" t="s">
        <v>1043</v>
      </c>
      <c r="B226" s="9" t="s">
        <v>19</v>
      </c>
      <c r="C226" s="3" t="s">
        <v>32</v>
      </c>
      <c r="D226" s="3" t="s">
        <v>1655</v>
      </c>
      <c r="E226" s="3" t="s">
        <v>1655</v>
      </c>
      <c r="F226" s="3" t="str">
        <f t="shared" si="9"/>
        <v>Illinois</v>
      </c>
      <c r="G226" s="3" t="str">
        <f t="shared" si="10"/>
        <v/>
      </c>
      <c r="H226" s="3" t="str">
        <f t="shared" si="11"/>
        <v/>
      </c>
      <c r="I226" s="3" t="s">
        <v>361</v>
      </c>
      <c r="J226" s="21" t="str">
        <f>VLOOKUP(I226,'AppURL Category'!$A:$B,2,FALSE)</f>
        <v>Finance</v>
      </c>
      <c r="K226" s="9" t="s">
        <v>16</v>
      </c>
      <c r="L226" s="9" t="s">
        <v>23</v>
      </c>
      <c r="M226" s="9">
        <v>232470</v>
      </c>
      <c r="N226" s="9">
        <v>504</v>
      </c>
      <c r="O226" s="9">
        <v>40870</v>
      </c>
      <c r="P226" s="9">
        <v>195447</v>
      </c>
      <c r="Q226" s="9">
        <v>36</v>
      </c>
      <c r="R226" s="9">
        <v>5401.3649999999998</v>
      </c>
      <c r="S226" s="45">
        <v>150.04</v>
      </c>
      <c r="T226" s="23">
        <v>7.1400000000000005E-2</v>
      </c>
      <c r="U226" s="24">
        <v>10.72</v>
      </c>
      <c r="V226" s="24">
        <v>23.23</v>
      </c>
      <c r="W226" s="23">
        <v>0.21679999999999999</v>
      </c>
      <c r="X226" s="25">
        <v>0.20910000000000001</v>
      </c>
    </row>
    <row r="227" spans="1:24" ht="14.4">
      <c r="A227" s="9" t="s">
        <v>1043</v>
      </c>
      <c r="B227" s="9" t="s">
        <v>38</v>
      </c>
      <c r="C227" s="3" t="s">
        <v>25</v>
      </c>
      <c r="D227" s="3" t="s">
        <v>1655</v>
      </c>
      <c r="E227" s="3" t="s">
        <v>1655</v>
      </c>
      <c r="F227" s="3" t="str">
        <f t="shared" si="9"/>
        <v>California</v>
      </c>
      <c r="G227" s="3" t="str">
        <f t="shared" si="10"/>
        <v/>
      </c>
      <c r="H227" s="3" t="str">
        <f t="shared" si="11"/>
        <v/>
      </c>
      <c r="I227" s="3" t="s">
        <v>361</v>
      </c>
      <c r="J227" s="21" t="str">
        <f>VLOOKUP(I227,'AppURL Category'!$A:$B,2,FALSE)</f>
        <v>Finance</v>
      </c>
      <c r="K227" s="9" t="s">
        <v>189</v>
      </c>
      <c r="L227" s="9" t="s">
        <v>23</v>
      </c>
      <c r="M227" s="9">
        <v>51056</v>
      </c>
      <c r="N227" s="9">
        <v>120</v>
      </c>
      <c r="O227" s="9">
        <v>24672</v>
      </c>
      <c r="P227" s="9">
        <v>45563</v>
      </c>
      <c r="Q227" s="9">
        <v>4</v>
      </c>
      <c r="R227" s="9">
        <v>2215.6320000000001</v>
      </c>
      <c r="S227" s="45">
        <v>553.91</v>
      </c>
      <c r="T227" s="23">
        <v>3.3300000000000003E-2</v>
      </c>
      <c r="U227" s="24">
        <v>18.46</v>
      </c>
      <c r="V227" s="24">
        <v>43.4</v>
      </c>
      <c r="W227" s="23">
        <v>0.23499999999999999</v>
      </c>
      <c r="X227" s="25">
        <v>0.54149999999999998</v>
      </c>
    </row>
    <row r="228" spans="1:24" ht="14.4">
      <c r="A228" s="9" t="s">
        <v>1043</v>
      </c>
      <c r="B228" s="9" t="s">
        <v>38</v>
      </c>
      <c r="C228" s="3" t="s">
        <v>79</v>
      </c>
      <c r="D228" s="3" t="s">
        <v>1655</v>
      </c>
      <c r="E228" s="3" t="s">
        <v>1655</v>
      </c>
      <c r="F228" s="3" t="str">
        <f t="shared" si="9"/>
        <v>Florida</v>
      </c>
      <c r="G228" s="3" t="str">
        <f t="shared" si="10"/>
        <v/>
      </c>
      <c r="H228" s="3" t="str">
        <f t="shared" si="11"/>
        <v/>
      </c>
      <c r="I228" s="3" t="s">
        <v>378</v>
      </c>
      <c r="J228" s="21" t="str">
        <f>VLOOKUP(I228,'AppURL Category'!$A:$B,2,FALSE)</f>
        <v>Finance</v>
      </c>
      <c r="K228" s="9" t="s">
        <v>16</v>
      </c>
      <c r="L228" s="9" t="s">
        <v>23</v>
      </c>
      <c r="M228" s="9">
        <v>52582</v>
      </c>
      <c r="N228" s="9">
        <v>140</v>
      </c>
      <c r="O228" s="9">
        <v>22065</v>
      </c>
      <c r="P228" s="9">
        <v>46126</v>
      </c>
      <c r="Q228" s="9">
        <v>10</v>
      </c>
      <c r="R228" s="9">
        <v>1631.742</v>
      </c>
      <c r="S228" s="45">
        <v>163.16999999999999</v>
      </c>
      <c r="T228" s="23">
        <v>7.1400000000000005E-2</v>
      </c>
      <c r="U228" s="24">
        <v>11.66</v>
      </c>
      <c r="V228" s="24">
        <v>31.03</v>
      </c>
      <c r="W228" s="23">
        <v>0.26629999999999998</v>
      </c>
      <c r="X228" s="25">
        <v>0.47839999999999999</v>
      </c>
    </row>
    <row r="229" spans="1:24" ht="14.4">
      <c r="A229" s="9" t="s">
        <v>1041</v>
      </c>
      <c r="B229" s="9" t="s">
        <v>13</v>
      </c>
      <c r="C229" s="3" t="s">
        <v>32</v>
      </c>
      <c r="D229" s="3" t="s">
        <v>1655</v>
      </c>
      <c r="E229" s="3" t="s">
        <v>1655</v>
      </c>
      <c r="F229" s="3" t="str">
        <f t="shared" si="9"/>
        <v>Illinois</v>
      </c>
      <c r="G229" s="3" t="str">
        <f t="shared" si="10"/>
        <v/>
      </c>
      <c r="H229" s="3" t="str">
        <f t="shared" si="11"/>
        <v/>
      </c>
      <c r="I229" s="3" t="s">
        <v>437</v>
      </c>
      <c r="J229" s="21" t="str">
        <f>VLOOKUP(I229,'AppURL Category'!$A:$B,2,FALSE)</f>
        <v>Finance</v>
      </c>
      <c r="K229" s="9" t="s">
        <v>22</v>
      </c>
      <c r="L229" s="9" t="s">
        <v>23</v>
      </c>
      <c r="M229" s="9">
        <v>109567</v>
      </c>
      <c r="N229" s="9">
        <v>345</v>
      </c>
      <c r="O229" s="9">
        <v>57620</v>
      </c>
      <c r="P229" s="9">
        <v>97903</v>
      </c>
      <c r="Q229" s="9">
        <v>5</v>
      </c>
      <c r="R229" s="9">
        <v>1616.7149999999999</v>
      </c>
      <c r="S229" s="45">
        <v>323.33999999999997</v>
      </c>
      <c r="T229" s="23">
        <v>1.4500000000000001E-2</v>
      </c>
      <c r="U229" s="24">
        <v>4.6900000000000004</v>
      </c>
      <c r="V229" s="24">
        <v>14.76</v>
      </c>
      <c r="W229" s="23">
        <v>0.31490000000000001</v>
      </c>
      <c r="X229" s="25">
        <v>0.58850000000000002</v>
      </c>
    </row>
    <row r="230" spans="1:24" ht="14.4">
      <c r="A230" s="9" t="s">
        <v>1041</v>
      </c>
      <c r="B230" s="9" t="s">
        <v>29</v>
      </c>
      <c r="C230" s="3" t="s">
        <v>1656</v>
      </c>
      <c r="D230" s="3" t="s">
        <v>1657</v>
      </c>
      <c r="E230" s="3" t="s">
        <v>1655</v>
      </c>
      <c r="F230" s="3" t="str">
        <f t="shared" si="9"/>
        <v>Florida</v>
      </c>
      <c r="G230" s="3" t="str">
        <f t="shared" si="10"/>
        <v>Florida</v>
      </c>
      <c r="H230" s="3" t="str">
        <f t="shared" si="11"/>
        <v/>
      </c>
      <c r="I230" s="3" t="s">
        <v>476</v>
      </c>
      <c r="J230" s="21" t="str">
        <f>VLOOKUP(I230,'AppURL Category'!$A:$B,2,FALSE)</f>
        <v>Finance</v>
      </c>
      <c r="K230" s="9" t="s">
        <v>75</v>
      </c>
      <c r="L230" s="9" t="s">
        <v>47</v>
      </c>
      <c r="M230" s="9">
        <v>74426</v>
      </c>
      <c r="N230" s="9">
        <v>150</v>
      </c>
      <c r="O230" s="9">
        <v>39257</v>
      </c>
      <c r="P230" s="9">
        <v>67151</v>
      </c>
      <c r="Q230" s="9">
        <v>15</v>
      </c>
      <c r="R230" s="9">
        <v>1519.597</v>
      </c>
      <c r="S230" s="45">
        <v>101.31</v>
      </c>
      <c r="T230" s="23">
        <v>0.1</v>
      </c>
      <c r="U230" s="24">
        <v>10.130000000000001</v>
      </c>
      <c r="V230" s="24">
        <v>20.420000000000002</v>
      </c>
      <c r="W230" s="23">
        <v>0.20150000000000001</v>
      </c>
      <c r="X230" s="25">
        <v>0.58460000000000001</v>
      </c>
    </row>
    <row r="231" spans="1:24" ht="14.4">
      <c r="A231" s="9" t="s">
        <v>1043</v>
      </c>
      <c r="B231" s="9" t="s">
        <v>38</v>
      </c>
      <c r="C231" s="3" t="s">
        <v>73</v>
      </c>
      <c r="D231" s="3" t="s">
        <v>1655</v>
      </c>
      <c r="E231" s="3" t="s">
        <v>1655</v>
      </c>
      <c r="F231" s="3" t="str">
        <f t="shared" si="9"/>
        <v>New York</v>
      </c>
      <c r="G231" s="3" t="str">
        <f t="shared" si="10"/>
        <v/>
      </c>
      <c r="H231" s="3" t="str">
        <f t="shared" si="11"/>
        <v/>
      </c>
      <c r="I231" s="3" t="s">
        <v>476</v>
      </c>
      <c r="J231" s="21" t="str">
        <f>VLOOKUP(I231,'AppURL Category'!$A:$B,2,FALSE)</f>
        <v>Finance</v>
      </c>
      <c r="K231" s="9" t="s">
        <v>16</v>
      </c>
      <c r="L231" s="9" t="s">
        <v>23</v>
      </c>
      <c r="M231" s="9">
        <v>22163</v>
      </c>
      <c r="N231" s="9">
        <v>55</v>
      </c>
      <c r="O231" s="9">
        <v>2368</v>
      </c>
      <c r="P231" s="9">
        <v>8130</v>
      </c>
      <c r="Q231" s="9">
        <v>3</v>
      </c>
      <c r="R231" s="9">
        <v>1493.779</v>
      </c>
      <c r="S231" s="45">
        <v>497.93</v>
      </c>
      <c r="T231" s="23">
        <v>5.45E-2</v>
      </c>
      <c r="U231" s="24">
        <v>27.16</v>
      </c>
      <c r="V231" s="24">
        <v>67.400000000000006</v>
      </c>
      <c r="W231" s="23">
        <v>0.2482</v>
      </c>
      <c r="X231" s="25">
        <v>0.2913</v>
      </c>
    </row>
    <row r="232" spans="1:24" ht="14.4">
      <c r="A232" s="9" t="s">
        <v>1041</v>
      </c>
      <c r="B232" s="9" t="s">
        <v>29</v>
      </c>
      <c r="C232" s="3" t="s">
        <v>14</v>
      </c>
      <c r="D232" s="3" t="s">
        <v>1655</v>
      </c>
      <c r="E232" s="3" t="s">
        <v>1655</v>
      </c>
      <c r="F232" s="3" t="str">
        <f t="shared" si="9"/>
        <v>California</v>
      </c>
      <c r="G232" s="3" t="str">
        <f t="shared" si="10"/>
        <v/>
      </c>
      <c r="H232" s="3" t="str">
        <f t="shared" si="11"/>
        <v/>
      </c>
      <c r="I232" s="3" t="s">
        <v>476</v>
      </c>
      <c r="J232" s="21" t="str">
        <f>VLOOKUP(I232,'AppURL Category'!$A:$B,2,FALSE)</f>
        <v>Finance</v>
      </c>
      <c r="K232" s="9" t="s">
        <v>27</v>
      </c>
      <c r="L232" s="9" t="s">
        <v>47</v>
      </c>
      <c r="M232" s="9">
        <v>25021</v>
      </c>
      <c r="N232" s="9">
        <v>50</v>
      </c>
      <c r="O232" s="9">
        <v>11084</v>
      </c>
      <c r="P232" s="9">
        <v>18079</v>
      </c>
      <c r="Q232" s="9">
        <v>9</v>
      </c>
      <c r="R232" s="9">
        <v>4961.4790000000003</v>
      </c>
      <c r="S232" s="45">
        <v>551.28</v>
      </c>
      <c r="T232" s="23">
        <v>0.18</v>
      </c>
      <c r="U232" s="24">
        <v>99.23</v>
      </c>
      <c r="V232" s="24">
        <v>198.29</v>
      </c>
      <c r="W232" s="23">
        <v>0.19980000000000001</v>
      </c>
      <c r="X232" s="25">
        <v>0.61309999999999998</v>
      </c>
    </row>
    <row r="233" spans="1:24" ht="14.4">
      <c r="A233" s="9" t="s">
        <v>1043</v>
      </c>
      <c r="B233" s="9" t="s">
        <v>13</v>
      </c>
      <c r="C233" s="3" t="s">
        <v>73</v>
      </c>
      <c r="D233" s="3" t="s">
        <v>1655</v>
      </c>
      <c r="E233" s="3" t="s">
        <v>1655</v>
      </c>
      <c r="F233" s="3" t="str">
        <f t="shared" si="9"/>
        <v>New York</v>
      </c>
      <c r="G233" s="3" t="str">
        <f t="shared" si="10"/>
        <v/>
      </c>
      <c r="H233" s="3" t="str">
        <f t="shared" si="11"/>
        <v/>
      </c>
      <c r="I233" s="3" t="s">
        <v>480</v>
      </c>
      <c r="J233" s="21" t="str">
        <f>VLOOKUP(I233,'AppURL Category'!$A:$B,2,FALSE)</f>
        <v>Finance</v>
      </c>
      <c r="K233" s="9" t="s">
        <v>42</v>
      </c>
      <c r="L233" s="9" t="s">
        <v>23</v>
      </c>
      <c r="M233" s="9">
        <v>26304</v>
      </c>
      <c r="N233" s="9">
        <v>75</v>
      </c>
      <c r="O233" s="9">
        <v>12354</v>
      </c>
      <c r="P233" s="9">
        <v>17500</v>
      </c>
      <c r="Q233" s="9">
        <v>11</v>
      </c>
      <c r="R233" s="9">
        <v>4727.8140000000003</v>
      </c>
      <c r="S233" s="45">
        <v>429.8</v>
      </c>
      <c r="T233" s="23">
        <v>0.1467</v>
      </c>
      <c r="U233" s="24">
        <v>63.04</v>
      </c>
      <c r="V233" s="24">
        <v>179.74</v>
      </c>
      <c r="W233" s="23">
        <v>0.28510000000000002</v>
      </c>
      <c r="X233" s="25">
        <v>0.70589999999999997</v>
      </c>
    </row>
    <row r="234" spans="1:24" ht="14.4">
      <c r="A234" s="9" t="s">
        <v>1041</v>
      </c>
      <c r="B234" s="9" t="s">
        <v>19</v>
      </c>
      <c r="C234" s="3" t="s">
        <v>73</v>
      </c>
      <c r="D234" s="3" t="s">
        <v>1655</v>
      </c>
      <c r="E234" s="3" t="s">
        <v>1655</v>
      </c>
      <c r="F234" s="3" t="str">
        <f t="shared" si="9"/>
        <v>New York</v>
      </c>
      <c r="G234" s="3" t="str">
        <f t="shared" si="10"/>
        <v/>
      </c>
      <c r="H234" s="3" t="str">
        <f t="shared" si="11"/>
        <v/>
      </c>
      <c r="I234" s="3" t="s">
        <v>482</v>
      </c>
      <c r="J234" s="21" t="str">
        <f>VLOOKUP(I234,'AppURL Category'!$A:$B,2,FALSE)</f>
        <v>Finance</v>
      </c>
      <c r="K234" s="9" t="s">
        <v>22</v>
      </c>
      <c r="L234" s="9" t="s">
        <v>23</v>
      </c>
      <c r="M234" s="9">
        <v>13100</v>
      </c>
      <c r="N234" s="9">
        <v>80</v>
      </c>
      <c r="O234" s="9">
        <v>6507</v>
      </c>
      <c r="P234" s="9">
        <v>10895</v>
      </c>
      <c r="Q234" s="9">
        <v>5</v>
      </c>
      <c r="R234" s="9">
        <v>3411.59</v>
      </c>
      <c r="S234" s="45">
        <v>682.32</v>
      </c>
      <c r="T234" s="23">
        <v>6.25E-2</v>
      </c>
      <c r="U234" s="24">
        <v>42.64</v>
      </c>
      <c r="V234" s="24">
        <v>260.43</v>
      </c>
      <c r="W234" s="23">
        <v>0.61070000000000002</v>
      </c>
      <c r="X234" s="25">
        <v>0.59719999999999995</v>
      </c>
    </row>
    <row r="235" spans="1:24" ht="14.4">
      <c r="A235" s="9" t="s">
        <v>1043</v>
      </c>
      <c r="B235" s="9" t="s">
        <v>13</v>
      </c>
      <c r="C235" s="3" t="s">
        <v>35</v>
      </c>
      <c r="D235" s="3" t="s">
        <v>1655</v>
      </c>
      <c r="E235" s="3" t="s">
        <v>1655</v>
      </c>
      <c r="F235" s="3" t="str">
        <f t="shared" si="9"/>
        <v>Tennessee</v>
      </c>
      <c r="G235" s="3" t="str">
        <f t="shared" si="10"/>
        <v/>
      </c>
      <c r="H235" s="3" t="str">
        <f t="shared" si="11"/>
        <v/>
      </c>
      <c r="I235" s="3" t="s">
        <v>482</v>
      </c>
      <c r="J235" s="21" t="str">
        <f>VLOOKUP(I235,'AppURL Category'!$A:$B,2,FALSE)</f>
        <v>Finance</v>
      </c>
      <c r="K235" s="9" t="s">
        <v>16</v>
      </c>
      <c r="L235" s="9" t="s">
        <v>23</v>
      </c>
      <c r="M235" s="9">
        <v>9533</v>
      </c>
      <c r="N235" s="9">
        <v>66</v>
      </c>
      <c r="O235" s="9">
        <v>6548</v>
      </c>
      <c r="P235" s="9">
        <v>9042</v>
      </c>
      <c r="Q235" s="9">
        <v>16</v>
      </c>
      <c r="R235" s="9">
        <v>5574.5439999999999</v>
      </c>
      <c r="S235" s="45">
        <v>348.41</v>
      </c>
      <c r="T235" s="23">
        <v>0.2424</v>
      </c>
      <c r="U235" s="24">
        <v>84.46</v>
      </c>
      <c r="V235" s="24">
        <v>584.76</v>
      </c>
      <c r="W235" s="23">
        <v>0.69230000000000003</v>
      </c>
      <c r="X235" s="25">
        <v>0.72419999999999995</v>
      </c>
    </row>
    <row r="236" spans="1:24" ht="14.4">
      <c r="A236" s="9" t="s">
        <v>1041</v>
      </c>
      <c r="B236" s="9" t="s">
        <v>19</v>
      </c>
      <c r="C236" s="3" t="s">
        <v>1671</v>
      </c>
      <c r="D236" s="3" t="s">
        <v>1672</v>
      </c>
      <c r="E236" s="3" t="s">
        <v>1655</v>
      </c>
      <c r="F236" s="3" t="str">
        <f t="shared" si="9"/>
        <v>Florida</v>
      </c>
      <c r="G236" s="3" t="str">
        <f t="shared" si="10"/>
        <v>Florida</v>
      </c>
      <c r="H236" s="3" t="str">
        <f t="shared" si="11"/>
        <v/>
      </c>
      <c r="I236" s="3" t="s">
        <v>498</v>
      </c>
      <c r="J236" s="21" t="str">
        <f>VLOOKUP(I236,'AppURL Category'!$A:$B,2,FALSE)</f>
        <v>Finance</v>
      </c>
      <c r="K236" s="9" t="s">
        <v>27</v>
      </c>
      <c r="L236" s="9" t="s">
        <v>23</v>
      </c>
      <c r="M236" s="9">
        <v>12092</v>
      </c>
      <c r="N236" s="9">
        <v>30</v>
      </c>
      <c r="O236" s="9">
        <v>2042</v>
      </c>
      <c r="P236" s="9">
        <v>10315</v>
      </c>
      <c r="Q236" s="9">
        <v>8</v>
      </c>
      <c r="R236" s="9">
        <v>6245.1350000000002</v>
      </c>
      <c r="S236" s="45">
        <v>780.64</v>
      </c>
      <c r="T236" s="23">
        <v>0.26669999999999999</v>
      </c>
      <c r="U236" s="24">
        <v>208.17</v>
      </c>
      <c r="V236" s="24">
        <v>516.47</v>
      </c>
      <c r="W236" s="23">
        <v>0.24809999999999999</v>
      </c>
      <c r="X236" s="25">
        <v>0.19800000000000001</v>
      </c>
    </row>
    <row r="237" spans="1:24" ht="14.4">
      <c r="A237" s="9" t="s">
        <v>1041</v>
      </c>
      <c r="B237" s="9" t="s">
        <v>13</v>
      </c>
      <c r="C237" s="3" t="s">
        <v>32</v>
      </c>
      <c r="D237" s="3" t="s">
        <v>1655</v>
      </c>
      <c r="E237" s="3" t="s">
        <v>1655</v>
      </c>
      <c r="F237" s="3" t="str">
        <f t="shared" si="9"/>
        <v>Illinois</v>
      </c>
      <c r="G237" s="3" t="str">
        <f t="shared" si="10"/>
        <v/>
      </c>
      <c r="H237" s="3" t="str">
        <f t="shared" si="11"/>
        <v/>
      </c>
      <c r="I237" s="3" t="s">
        <v>504</v>
      </c>
      <c r="J237" s="21" t="str">
        <f>VLOOKUP(I237,'AppURL Category'!$A:$B,2,FALSE)</f>
        <v>Finance</v>
      </c>
      <c r="K237" s="9" t="s">
        <v>123</v>
      </c>
      <c r="L237" s="9" t="s">
        <v>23</v>
      </c>
      <c r="M237" s="9">
        <v>12710</v>
      </c>
      <c r="N237" s="9">
        <v>10</v>
      </c>
      <c r="O237" s="9">
        <v>8159</v>
      </c>
      <c r="P237" s="9">
        <v>11984</v>
      </c>
      <c r="Q237" s="9">
        <v>11</v>
      </c>
      <c r="R237" s="9">
        <v>7851.3969999999999</v>
      </c>
      <c r="S237" s="45">
        <v>713.76</v>
      </c>
      <c r="T237" s="23">
        <v>1.1000000000000001</v>
      </c>
      <c r="U237" s="24">
        <v>785.14</v>
      </c>
      <c r="V237" s="24">
        <v>617.73</v>
      </c>
      <c r="W237" s="23">
        <v>7.8700000000000006E-2</v>
      </c>
      <c r="X237" s="25">
        <v>0.68079999999999996</v>
      </c>
    </row>
    <row r="238" spans="1:24" ht="14.4">
      <c r="A238" s="9" t="s">
        <v>1043</v>
      </c>
      <c r="B238" s="9" t="s">
        <v>38</v>
      </c>
      <c r="C238" s="3" t="s">
        <v>32</v>
      </c>
      <c r="D238" s="3" t="s">
        <v>1655</v>
      </c>
      <c r="E238" s="3" t="s">
        <v>1655</v>
      </c>
      <c r="F238" s="3" t="str">
        <f t="shared" si="9"/>
        <v>Illinois</v>
      </c>
      <c r="G238" s="3" t="str">
        <f t="shared" si="10"/>
        <v/>
      </c>
      <c r="H238" s="3" t="str">
        <f t="shared" si="11"/>
        <v/>
      </c>
      <c r="I238" s="3" t="s">
        <v>504</v>
      </c>
      <c r="J238" s="21" t="str">
        <f>VLOOKUP(I238,'AppURL Category'!$A:$B,2,FALSE)</f>
        <v>Finance</v>
      </c>
      <c r="K238" s="9" t="s">
        <v>16</v>
      </c>
      <c r="L238" s="9" t="s">
        <v>23</v>
      </c>
      <c r="M238" s="9">
        <v>9463</v>
      </c>
      <c r="N238" s="9">
        <v>56</v>
      </c>
      <c r="O238" s="9">
        <v>1518</v>
      </c>
      <c r="P238" s="9">
        <v>8191</v>
      </c>
      <c r="Q238" s="9">
        <v>4</v>
      </c>
      <c r="R238" s="9">
        <v>6879.6019999999999</v>
      </c>
      <c r="S238" s="45">
        <v>1719.9</v>
      </c>
      <c r="T238" s="23">
        <v>7.1400000000000005E-2</v>
      </c>
      <c r="U238" s="24">
        <v>122.85</v>
      </c>
      <c r="V238" s="24">
        <v>727</v>
      </c>
      <c r="W238" s="23">
        <v>0.59179999999999999</v>
      </c>
      <c r="X238" s="25">
        <v>0.18529999999999999</v>
      </c>
    </row>
    <row r="239" spans="1:24" ht="14.4">
      <c r="A239" s="9" t="s">
        <v>1041</v>
      </c>
      <c r="B239" s="9" t="s">
        <v>13</v>
      </c>
      <c r="C239" s="3" t="s">
        <v>32</v>
      </c>
      <c r="D239" s="3" t="s">
        <v>1655</v>
      </c>
      <c r="E239" s="3" t="s">
        <v>1655</v>
      </c>
      <c r="F239" s="3" t="str">
        <f t="shared" si="9"/>
        <v>Illinois</v>
      </c>
      <c r="G239" s="3" t="str">
        <f t="shared" si="10"/>
        <v/>
      </c>
      <c r="H239" s="3" t="str">
        <f t="shared" si="11"/>
        <v/>
      </c>
      <c r="I239" s="3" t="s">
        <v>604</v>
      </c>
      <c r="J239" s="21" t="str">
        <f>VLOOKUP(I239,'AppURL Category'!$A:$B,2,FALSE)</f>
        <v>Finance</v>
      </c>
      <c r="K239" s="9" t="s">
        <v>22</v>
      </c>
      <c r="L239" s="9" t="s">
        <v>23</v>
      </c>
      <c r="M239" s="9">
        <v>12136</v>
      </c>
      <c r="N239" s="9">
        <v>97</v>
      </c>
      <c r="O239" s="9">
        <v>2089</v>
      </c>
      <c r="P239" s="9">
        <v>11500</v>
      </c>
      <c r="Q239" s="9">
        <v>3</v>
      </c>
      <c r="R239" s="9">
        <v>5224.9319999999998</v>
      </c>
      <c r="S239" s="45">
        <v>1741.64</v>
      </c>
      <c r="T239" s="23">
        <v>3.09E-2</v>
      </c>
      <c r="U239" s="24">
        <v>53.87</v>
      </c>
      <c r="V239" s="24">
        <v>430.53</v>
      </c>
      <c r="W239" s="23">
        <v>0.79930000000000001</v>
      </c>
      <c r="X239" s="25">
        <v>0.1817</v>
      </c>
    </row>
    <row r="240" spans="1:24" ht="14.4">
      <c r="A240" s="9" t="s">
        <v>1043</v>
      </c>
      <c r="B240" s="9" t="s">
        <v>29</v>
      </c>
      <c r="C240" s="3" t="s">
        <v>35</v>
      </c>
      <c r="D240" s="3" t="s">
        <v>1655</v>
      </c>
      <c r="E240" s="3" t="s">
        <v>1655</v>
      </c>
      <c r="F240" s="3" t="str">
        <f t="shared" si="9"/>
        <v>Tennessee</v>
      </c>
      <c r="G240" s="3" t="str">
        <f t="shared" si="10"/>
        <v/>
      </c>
      <c r="H240" s="3" t="str">
        <f t="shared" si="11"/>
        <v/>
      </c>
      <c r="I240" s="3" t="s">
        <v>835</v>
      </c>
      <c r="J240" s="21" t="str">
        <f>VLOOKUP(I240,'AppURL Category'!$A:$B,2,FALSE)</f>
        <v>Finance</v>
      </c>
      <c r="K240" s="9" t="s">
        <v>16</v>
      </c>
      <c r="L240" s="9" t="s">
        <v>23</v>
      </c>
      <c r="M240" s="9">
        <v>15326</v>
      </c>
      <c r="N240" s="9">
        <v>68</v>
      </c>
      <c r="O240" s="9">
        <v>7941</v>
      </c>
      <c r="P240" s="9">
        <v>14331</v>
      </c>
      <c r="Q240" s="9">
        <v>8</v>
      </c>
      <c r="R240" s="9">
        <v>6943.5159999999996</v>
      </c>
      <c r="S240" s="45">
        <v>867.94</v>
      </c>
      <c r="T240" s="23">
        <v>0.1176</v>
      </c>
      <c r="U240" s="24">
        <v>102.11</v>
      </c>
      <c r="V240" s="24">
        <v>453.05</v>
      </c>
      <c r="W240" s="23">
        <v>0.44369999999999998</v>
      </c>
      <c r="X240" s="25">
        <v>0.55410000000000004</v>
      </c>
    </row>
    <row r="241" spans="1:24" ht="14.4">
      <c r="A241" s="9" t="s">
        <v>1043</v>
      </c>
      <c r="B241" s="9" t="s">
        <v>29</v>
      </c>
      <c r="C241" s="3" t="s">
        <v>32</v>
      </c>
      <c r="D241" s="3" t="s">
        <v>1655</v>
      </c>
      <c r="E241" s="3" t="s">
        <v>1655</v>
      </c>
      <c r="F241" s="3" t="str">
        <f t="shared" si="9"/>
        <v>Illinois</v>
      </c>
      <c r="G241" s="3" t="str">
        <f t="shared" si="10"/>
        <v/>
      </c>
      <c r="H241" s="3" t="str">
        <f t="shared" si="11"/>
        <v/>
      </c>
      <c r="I241" s="3" t="s">
        <v>835</v>
      </c>
      <c r="J241" s="21" t="str">
        <f>VLOOKUP(I241,'AppURL Category'!$A:$B,2,FALSE)</f>
        <v>Finance</v>
      </c>
      <c r="K241" s="9" t="s">
        <v>16</v>
      </c>
      <c r="L241" s="9" t="s">
        <v>23</v>
      </c>
      <c r="M241" s="9">
        <v>18095</v>
      </c>
      <c r="N241" s="9">
        <v>50</v>
      </c>
      <c r="O241" s="9">
        <v>10021</v>
      </c>
      <c r="P241" s="9">
        <v>16755</v>
      </c>
      <c r="Q241" s="9">
        <v>24</v>
      </c>
      <c r="R241" s="9">
        <v>6768.759</v>
      </c>
      <c r="S241" s="45">
        <v>282.02999999999997</v>
      </c>
      <c r="T241" s="23">
        <v>0.48</v>
      </c>
      <c r="U241" s="24">
        <v>135.38</v>
      </c>
      <c r="V241" s="24">
        <v>374.07</v>
      </c>
      <c r="W241" s="23">
        <v>0.27629999999999999</v>
      </c>
      <c r="X241" s="25">
        <v>0.59809999999999997</v>
      </c>
    </row>
    <row r="242" spans="1:24" ht="14.4">
      <c r="A242" s="9" t="s">
        <v>1060</v>
      </c>
      <c r="B242" s="9" t="s">
        <v>19</v>
      </c>
      <c r="C242" s="3" t="s">
        <v>1664</v>
      </c>
      <c r="D242" s="3" t="s">
        <v>1665</v>
      </c>
      <c r="E242" s="3" t="s">
        <v>1655</v>
      </c>
      <c r="F242" s="3" t="str">
        <f t="shared" si="9"/>
        <v>Florida</v>
      </c>
      <c r="G242" s="3" t="str">
        <f t="shared" si="10"/>
        <v>Florida</v>
      </c>
      <c r="H242" s="3" t="str">
        <f t="shared" si="11"/>
        <v/>
      </c>
      <c r="I242" s="3" t="s">
        <v>835</v>
      </c>
      <c r="J242" s="21" t="str">
        <f>VLOOKUP(I242,'AppURL Category'!$A:$B,2,FALSE)</f>
        <v>Finance</v>
      </c>
      <c r="K242" s="9" t="s">
        <v>16</v>
      </c>
      <c r="L242" s="9" t="s">
        <v>23</v>
      </c>
      <c r="M242" s="9">
        <v>119280</v>
      </c>
      <c r="N242" s="9">
        <v>400</v>
      </c>
      <c r="O242" s="9">
        <v>55665</v>
      </c>
      <c r="P242" s="9">
        <v>112913</v>
      </c>
      <c r="Q242" s="9">
        <v>23</v>
      </c>
      <c r="R242" s="9">
        <v>6492.6760000000004</v>
      </c>
      <c r="S242" s="45">
        <v>282.29000000000002</v>
      </c>
      <c r="T242" s="23">
        <v>5.7500000000000002E-2</v>
      </c>
      <c r="U242" s="24">
        <v>16.23</v>
      </c>
      <c r="V242" s="24">
        <v>54.43</v>
      </c>
      <c r="W242" s="23">
        <v>0.33529999999999999</v>
      </c>
      <c r="X242" s="25">
        <v>0.49299999999999999</v>
      </c>
    </row>
    <row r="243" spans="1:24" ht="14.4">
      <c r="A243" s="9" t="s">
        <v>1043</v>
      </c>
      <c r="B243" s="9" t="s">
        <v>29</v>
      </c>
      <c r="C243" s="3" t="s">
        <v>1678</v>
      </c>
      <c r="D243" s="3" t="s">
        <v>1679</v>
      </c>
      <c r="E243" s="3" t="s">
        <v>1655</v>
      </c>
      <c r="F243" s="3" t="str">
        <f t="shared" si="9"/>
        <v>Indiana</v>
      </c>
      <c r="G243" s="3" t="str">
        <f t="shared" si="10"/>
        <v>Indiana</v>
      </c>
      <c r="H243" s="3" t="str">
        <f t="shared" si="11"/>
        <v/>
      </c>
      <c r="I243" s="3" t="s">
        <v>856</v>
      </c>
      <c r="J243" s="21" t="str">
        <f>VLOOKUP(I243,'AppURL Category'!$A:$B,2,FALSE)</f>
        <v>Finance</v>
      </c>
      <c r="K243" s="9" t="s">
        <v>27</v>
      </c>
      <c r="L243" s="9" t="s">
        <v>23</v>
      </c>
      <c r="M243" s="9">
        <v>8204</v>
      </c>
      <c r="N243" s="9">
        <v>20</v>
      </c>
      <c r="O243" s="9">
        <v>1348</v>
      </c>
      <c r="P243" s="9">
        <v>7832</v>
      </c>
      <c r="Q243" s="9">
        <v>1</v>
      </c>
      <c r="R243" s="9">
        <v>5973.38</v>
      </c>
      <c r="S243" s="45">
        <v>5973.38</v>
      </c>
      <c r="T243" s="23">
        <v>0.05</v>
      </c>
      <c r="U243" s="24">
        <v>298.67</v>
      </c>
      <c r="V243" s="24">
        <v>728.11</v>
      </c>
      <c r="W243" s="23">
        <v>0.24379999999999999</v>
      </c>
      <c r="X243" s="25">
        <v>0.1721</v>
      </c>
    </row>
    <row r="244" spans="1:24" ht="14.4">
      <c r="A244" s="9" t="s">
        <v>1060</v>
      </c>
      <c r="B244" s="9" t="s">
        <v>29</v>
      </c>
      <c r="C244" s="3" t="s">
        <v>1671</v>
      </c>
      <c r="D244" s="3" t="s">
        <v>1672</v>
      </c>
      <c r="E244" s="3" t="s">
        <v>1655</v>
      </c>
      <c r="F244" s="3" t="str">
        <f t="shared" si="9"/>
        <v>Florida</v>
      </c>
      <c r="G244" s="3" t="str">
        <f t="shared" si="10"/>
        <v>Florida</v>
      </c>
      <c r="H244" s="3" t="str">
        <f t="shared" si="11"/>
        <v/>
      </c>
      <c r="I244" s="3" t="s">
        <v>220</v>
      </c>
      <c r="J244" s="21" t="str">
        <f>VLOOKUP(I244,'AppURL Category'!$A:$B,2,FALSE)</f>
        <v>Food</v>
      </c>
      <c r="K244" s="9" t="s">
        <v>159</v>
      </c>
      <c r="L244" s="9" t="s">
        <v>23</v>
      </c>
      <c r="M244" s="9">
        <v>88022</v>
      </c>
      <c r="N244" s="9">
        <v>370</v>
      </c>
      <c r="O244" s="9">
        <v>45972</v>
      </c>
      <c r="P244" s="9">
        <v>83922</v>
      </c>
      <c r="Q244" s="9">
        <v>11</v>
      </c>
      <c r="R244" s="9">
        <v>5669.1450000000004</v>
      </c>
      <c r="S244" s="45">
        <v>515.38</v>
      </c>
      <c r="T244" s="23">
        <v>2.9700000000000001E-2</v>
      </c>
      <c r="U244" s="24">
        <v>15.32</v>
      </c>
      <c r="V244" s="24">
        <v>64.41</v>
      </c>
      <c r="W244" s="23">
        <v>0.42030000000000001</v>
      </c>
      <c r="X244" s="25">
        <v>0.54779999999999995</v>
      </c>
    </row>
    <row r="245" spans="1:24" ht="14.4">
      <c r="A245" s="9" t="s">
        <v>1043</v>
      </c>
      <c r="B245" s="9" t="s">
        <v>29</v>
      </c>
      <c r="C245" s="3" t="s">
        <v>73</v>
      </c>
      <c r="D245" s="3" t="s">
        <v>1655</v>
      </c>
      <c r="E245" s="3" t="s">
        <v>1655</v>
      </c>
      <c r="F245" s="3" t="str">
        <f t="shared" si="9"/>
        <v>New York</v>
      </c>
      <c r="G245" s="3" t="str">
        <f t="shared" si="10"/>
        <v/>
      </c>
      <c r="H245" s="3" t="str">
        <f t="shared" si="11"/>
        <v/>
      </c>
      <c r="I245" s="3" t="s">
        <v>277</v>
      </c>
      <c r="J245" s="21" t="str">
        <f>VLOOKUP(I245,'AppURL Category'!$A:$B,2,FALSE)</f>
        <v>Food</v>
      </c>
      <c r="K245" s="9" t="s">
        <v>16</v>
      </c>
      <c r="L245" s="9" t="s">
        <v>23</v>
      </c>
      <c r="M245" s="9">
        <v>12879</v>
      </c>
      <c r="N245" s="9">
        <v>71</v>
      </c>
      <c r="O245" s="9">
        <v>7225</v>
      </c>
      <c r="P245" s="9">
        <v>12173</v>
      </c>
      <c r="Q245" s="9">
        <v>9</v>
      </c>
      <c r="R245" s="9">
        <v>5099.2820000000002</v>
      </c>
      <c r="S245" s="45">
        <v>566.59</v>
      </c>
      <c r="T245" s="23">
        <v>0.1268</v>
      </c>
      <c r="U245" s="24">
        <v>71.819999999999993</v>
      </c>
      <c r="V245" s="24">
        <v>395.94</v>
      </c>
      <c r="W245" s="23">
        <v>0.55130000000000001</v>
      </c>
      <c r="X245" s="25">
        <v>0.59350000000000003</v>
      </c>
    </row>
    <row r="246" spans="1:24" ht="14.4">
      <c r="A246" s="9" t="s">
        <v>1041</v>
      </c>
      <c r="B246" s="9" t="s">
        <v>13</v>
      </c>
      <c r="C246" s="3" t="s">
        <v>35</v>
      </c>
      <c r="D246" s="3" t="s">
        <v>1655</v>
      </c>
      <c r="E246" s="3" t="s">
        <v>1655</v>
      </c>
      <c r="F246" s="3" t="str">
        <f t="shared" si="9"/>
        <v>Tennessee</v>
      </c>
      <c r="G246" s="3" t="str">
        <f t="shared" si="10"/>
        <v/>
      </c>
      <c r="H246" s="3" t="str">
        <f t="shared" si="11"/>
        <v/>
      </c>
      <c r="I246" s="3" t="s">
        <v>443</v>
      </c>
      <c r="J246" s="21" t="str">
        <f>VLOOKUP(I246,'AppURL Category'!$A:$B,2,FALSE)</f>
        <v>Food</v>
      </c>
      <c r="K246" s="9" t="s">
        <v>16</v>
      </c>
      <c r="L246" s="9" t="s">
        <v>47</v>
      </c>
      <c r="M246" s="9">
        <v>69239</v>
      </c>
      <c r="N246" s="9">
        <v>160</v>
      </c>
      <c r="O246" s="9">
        <v>23112</v>
      </c>
      <c r="P246" s="9">
        <v>65390</v>
      </c>
      <c r="Q246" s="9">
        <v>1</v>
      </c>
      <c r="R246" s="9">
        <v>4514.9530000000004</v>
      </c>
      <c r="S246" s="45">
        <v>4514.95</v>
      </c>
      <c r="T246" s="23">
        <v>6.3E-3</v>
      </c>
      <c r="U246" s="24">
        <v>28.22</v>
      </c>
      <c r="V246" s="24">
        <v>65.209999999999994</v>
      </c>
      <c r="W246" s="23">
        <v>0.2311</v>
      </c>
      <c r="X246" s="25">
        <v>0.35339999999999999</v>
      </c>
    </row>
    <row r="247" spans="1:24" ht="14.4">
      <c r="A247" s="9" t="s">
        <v>1043</v>
      </c>
      <c r="B247" s="9" t="s">
        <v>29</v>
      </c>
      <c r="C247" s="3" t="s">
        <v>394</v>
      </c>
      <c r="D247" s="3" t="s">
        <v>1655</v>
      </c>
      <c r="E247" s="3" t="s">
        <v>1655</v>
      </c>
      <c r="F247" s="3" t="str">
        <f t="shared" si="9"/>
        <v>Indiana</v>
      </c>
      <c r="G247" s="3" t="str">
        <f t="shared" si="10"/>
        <v/>
      </c>
      <c r="H247" s="3" t="str">
        <f t="shared" si="11"/>
        <v/>
      </c>
      <c r="I247" s="3" t="s">
        <v>783</v>
      </c>
      <c r="J247" s="21" t="str">
        <f>VLOOKUP(I247,'AppURL Category'!$A:$B,2,FALSE)</f>
        <v>Food</v>
      </c>
      <c r="K247" s="9" t="s">
        <v>16</v>
      </c>
      <c r="L247" s="9" t="s">
        <v>23</v>
      </c>
      <c r="M247" s="9">
        <v>111884</v>
      </c>
      <c r="N247" s="9">
        <v>220</v>
      </c>
      <c r="O247" s="9">
        <v>53017</v>
      </c>
      <c r="P247" s="9">
        <v>106432</v>
      </c>
      <c r="Q247" s="9">
        <v>7</v>
      </c>
      <c r="R247" s="9">
        <v>1786.105</v>
      </c>
      <c r="S247" s="45">
        <v>255.16</v>
      </c>
      <c r="T247" s="23">
        <v>3.1800000000000002E-2</v>
      </c>
      <c r="U247" s="24">
        <v>8.1199999999999992</v>
      </c>
      <c r="V247" s="24">
        <v>15.96</v>
      </c>
      <c r="W247" s="23">
        <v>0.1966</v>
      </c>
      <c r="X247" s="25">
        <v>0.49809999999999999</v>
      </c>
    </row>
    <row r="248" spans="1:24" ht="14.4">
      <c r="A248" s="9" t="s">
        <v>1043</v>
      </c>
      <c r="B248" s="9" t="s">
        <v>19</v>
      </c>
      <c r="C248" s="3" t="s">
        <v>73</v>
      </c>
      <c r="D248" s="3" t="s">
        <v>1655</v>
      </c>
      <c r="E248" s="3" t="s">
        <v>1655</v>
      </c>
      <c r="F248" s="3" t="str">
        <f t="shared" si="9"/>
        <v>New York</v>
      </c>
      <c r="G248" s="3" t="str">
        <f t="shared" si="10"/>
        <v/>
      </c>
      <c r="H248" s="3" t="str">
        <f t="shared" si="11"/>
        <v/>
      </c>
      <c r="I248" s="3" t="s">
        <v>841</v>
      </c>
      <c r="J248" s="21" t="str">
        <f>VLOOKUP(I248,'AppURL Category'!$A:$B,2,FALSE)</f>
        <v>Food</v>
      </c>
      <c r="K248" s="9" t="s">
        <v>16</v>
      </c>
      <c r="L248" s="9" t="s">
        <v>23</v>
      </c>
      <c r="M248" s="9">
        <v>20899</v>
      </c>
      <c r="N248" s="9">
        <v>20</v>
      </c>
      <c r="O248" s="9">
        <v>11394</v>
      </c>
      <c r="P248" s="9">
        <v>19576</v>
      </c>
      <c r="Q248" s="9">
        <v>19</v>
      </c>
      <c r="R248" s="9">
        <v>1649.46</v>
      </c>
      <c r="S248" s="45">
        <v>86.81</v>
      </c>
      <c r="T248" s="23">
        <v>0.95</v>
      </c>
      <c r="U248" s="24">
        <v>82.47</v>
      </c>
      <c r="V248" s="24">
        <v>78.930000000000007</v>
      </c>
      <c r="W248" s="23">
        <v>9.5699999999999993E-2</v>
      </c>
      <c r="X248" s="25">
        <v>0.58199999999999996</v>
      </c>
    </row>
    <row r="249" spans="1:24" ht="14.4">
      <c r="A249" s="9" t="s">
        <v>1041</v>
      </c>
      <c r="B249" s="9" t="s">
        <v>38</v>
      </c>
      <c r="C249" s="3" t="s">
        <v>115</v>
      </c>
      <c r="D249" s="3" t="s">
        <v>1655</v>
      </c>
      <c r="E249" s="3" t="s">
        <v>1655</v>
      </c>
      <c r="F249" s="3" t="str">
        <f t="shared" si="9"/>
        <v>Georgia</v>
      </c>
      <c r="G249" s="3" t="str">
        <f t="shared" si="10"/>
        <v/>
      </c>
      <c r="H249" s="3" t="str">
        <f t="shared" si="11"/>
        <v/>
      </c>
      <c r="I249" s="3" t="s">
        <v>843</v>
      </c>
      <c r="J249" s="21" t="str">
        <f>VLOOKUP(I249,'AppURL Category'!$A:$B,2,FALSE)</f>
        <v>Food</v>
      </c>
      <c r="K249" s="9" t="s">
        <v>16</v>
      </c>
      <c r="L249" s="9" t="s">
        <v>47</v>
      </c>
      <c r="M249" s="9">
        <v>22800</v>
      </c>
      <c r="N249" s="9">
        <v>79</v>
      </c>
      <c r="O249" s="9">
        <v>8298</v>
      </c>
      <c r="P249" s="9">
        <v>21161</v>
      </c>
      <c r="Q249" s="9">
        <v>24</v>
      </c>
      <c r="R249" s="9">
        <v>1620.1659999999999</v>
      </c>
      <c r="S249" s="45">
        <v>67.510000000000005</v>
      </c>
      <c r="T249" s="23">
        <v>0.30380000000000001</v>
      </c>
      <c r="U249" s="24">
        <v>20.51</v>
      </c>
      <c r="V249" s="24">
        <v>71.06</v>
      </c>
      <c r="W249" s="23">
        <v>0.34649999999999997</v>
      </c>
      <c r="X249" s="25">
        <v>0.3921</v>
      </c>
    </row>
    <row r="250" spans="1:24" ht="14.4">
      <c r="A250" s="9" t="s">
        <v>1043</v>
      </c>
      <c r="B250" s="9" t="s">
        <v>29</v>
      </c>
      <c r="C250" s="3" t="s">
        <v>73</v>
      </c>
      <c r="D250" s="3" t="s">
        <v>1655</v>
      </c>
      <c r="E250" s="3" t="s">
        <v>1655</v>
      </c>
      <c r="F250" s="3" t="str">
        <f t="shared" si="9"/>
        <v>New York</v>
      </c>
      <c r="G250" s="3" t="str">
        <f t="shared" si="10"/>
        <v/>
      </c>
      <c r="H250" s="3" t="str">
        <f t="shared" si="11"/>
        <v/>
      </c>
      <c r="I250" s="3" t="s">
        <v>854</v>
      </c>
      <c r="J250" s="21" t="str">
        <f>VLOOKUP(I250,'AppURL Category'!$A:$B,2,FALSE)</f>
        <v>Food</v>
      </c>
      <c r="K250" s="9" t="s">
        <v>16</v>
      </c>
      <c r="L250" s="9" t="s">
        <v>23</v>
      </c>
      <c r="M250" s="9">
        <v>15441</v>
      </c>
      <c r="N250" s="9">
        <v>48</v>
      </c>
      <c r="O250" s="9">
        <v>7626</v>
      </c>
      <c r="P250" s="9">
        <v>14456</v>
      </c>
      <c r="Q250" s="9">
        <v>19</v>
      </c>
      <c r="R250" s="9">
        <v>1614.309</v>
      </c>
      <c r="S250" s="45">
        <v>84.96</v>
      </c>
      <c r="T250" s="23">
        <v>0.39579999999999999</v>
      </c>
      <c r="U250" s="24">
        <v>33.630000000000003</v>
      </c>
      <c r="V250" s="24">
        <v>104.55</v>
      </c>
      <c r="W250" s="23">
        <v>0.31090000000000001</v>
      </c>
      <c r="X250" s="25">
        <v>0.52749999999999997</v>
      </c>
    </row>
    <row r="251" spans="1:24" ht="14.4">
      <c r="A251" s="9" t="s">
        <v>1043</v>
      </c>
      <c r="B251" s="9" t="s">
        <v>19</v>
      </c>
      <c r="C251" s="3" t="s">
        <v>73</v>
      </c>
      <c r="D251" s="3" t="s">
        <v>1655</v>
      </c>
      <c r="E251" s="3" t="s">
        <v>1655</v>
      </c>
      <c r="F251" s="3" t="str">
        <f t="shared" si="9"/>
        <v>New York</v>
      </c>
      <c r="G251" s="3" t="str">
        <f t="shared" si="10"/>
        <v/>
      </c>
      <c r="H251" s="3" t="str">
        <f t="shared" si="11"/>
        <v/>
      </c>
      <c r="I251" s="3" t="s">
        <v>866</v>
      </c>
      <c r="J251" s="21" t="str">
        <f>VLOOKUP(I251,'AppURL Category'!$A:$B,2,FALSE)</f>
        <v>Food</v>
      </c>
      <c r="K251" s="9" t="s">
        <v>16</v>
      </c>
      <c r="L251" s="9" t="s">
        <v>23</v>
      </c>
      <c r="M251" s="9">
        <v>33069</v>
      </c>
      <c r="N251" s="9">
        <v>140</v>
      </c>
      <c r="O251" s="9">
        <v>17744</v>
      </c>
      <c r="P251" s="9">
        <v>31192</v>
      </c>
      <c r="Q251" s="9">
        <v>14</v>
      </c>
      <c r="R251" s="9">
        <v>1543.3109999999999</v>
      </c>
      <c r="S251" s="45">
        <v>110.24</v>
      </c>
      <c r="T251" s="23">
        <v>0.1</v>
      </c>
      <c r="U251" s="24">
        <v>11.02</v>
      </c>
      <c r="V251" s="24">
        <v>46.67</v>
      </c>
      <c r="W251" s="23">
        <v>0.4234</v>
      </c>
      <c r="X251" s="25">
        <v>0.56889999999999996</v>
      </c>
    </row>
    <row r="252" spans="1:24" ht="14.4">
      <c r="A252" s="9" t="s">
        <v>1043</v>
      </c>
      <c r="B252" s="9" t="s">
        <v>29</v>
      </c>
      <c r="C252" s="3" t="s">
        <v>79</v>
      </c>
      <c r="D252" s="3" t="s">
        <v>1655</v>
      </c>
      <c r="E252" s="3" t="s">
        <v>1655</v>
      </c>
      <c r="F252" s="3" t="str">
        <f t="shared" si="9"/>
        <v>Florida</v>
      </c>
      <c r="G252" s="3" t="str">
        <f t="shared" si="10"/>
        <v/>
      </c>
      <c r="H252" s="3" t="str">
        <f t="shared" si="11"/>
        <v/>
      </c>
      <c r="I252" s="3" t="s">
        <v>272</v>
      </c>
      <c r="J252" s="21" t="str">
        <f>VLOOKUP(I252,'AppURL Category'!$A:$B,2,FALSE)</f>
        <v>Gaming</v>
      </c>
      <c r="K252" s="9" t="s">
        <v>16</v>
      </c>
      <c r="L252" s="9" t="s">
        <v>23</v>
      </c>
      <c r="M252" s="9">
        <v>54134</v>
      </c>
      <c r="N252" s="9">
        <v>155</v>
      </c>
      <c r="O252" s="9">
        <v>37418</v>
      </c>
      <c r="P252" s="9">
        <v>51299</v>
      </c>
      <c r="Q252" s="9">
        <v>4</v>
      </c>
      <c r="R252" s="9">
        <v>1502.018</v>
      </c>
      <c r="S252" s="45">
        <v>375.5</v>
      </c>
      <c r="T252" s="23">
        <v>2.58E-2</v>
      </c>
      <c r="U252" s="24">
        <v>9.69</v>
      </c>
      <c r="V252" s="24">
        <v>27.75</v>
      </c>
      <c r="W252" s="23">
        <v>0.2863</v>
      </c>
      <c r="X252" s="25">
        <v>0.72940000000000005</v>
      </c>
    </row>
    <row r="253" spans="1:24" ht="14.4">
      <c r="A253" s="9" t="s">
        <v>1041</v>
      </c>
      <c r="B253" s="9" t="s">
        <v>13</v>
      </c>
      <c r="C253" s="3" t="s">
        <v>168</v>
      </c>
      <c r="D253" s="3" t="s">
        <v>1655</v>
      </c>
      <c r="E253" s="3" t="s">
        <v>1655</v>
      </c>
      <c r="F253" s="3" t="str">
        <f t="shared" si="9"/>
        <v>Tennessee</v>
      </c>
      <c r="G253" s="3" t="str">
        <f t="shared" si="10"/>
        <v/>
      </c>
      <c r="H253" s="3" t="str">
        <f t="shared" si="11"/>
        <v/>
      </c>
      <c r="I253" s="3" t="s">
        <v>285</v>
      </c>
      <c r="J253" s="21" t="str">
        <f>VLOOKUP(I253,'AppURL Category'!$A:$B,2,FALSE)</f>
        <v>Gaming</v>
      </c>
      <c r="K253" s="9" t="s">
        <v>16</v>
      </c>
      <c r="L253" s="9" t="s">
        <v>23</v>
      </c>
      <c r="M253" s="9">
        <v>7583</v>
      </c>
      <c r="N253" s="9">
        <v>45</v>
      </c>
      <c r="O253" s="9">
        <v>4608</v>
      </c>
      <c r="P253" s="9">
        <v>5881</v>
      </c>
      <c r="Q253" s="9">
        <v>1</v>
      </c>
      <c r="R253" s="9">
        <v>5033.4830000000002</v>
      </c>
      <c r="S253" s="45">
        <v>5033.4799999999996</v>
      </c>
      <c r="T253" s="23">
        <v>2.2200000000000001E-2</v>
      </c>
      <c r="U253" s="24">
        <v>111.86</v>
      </c>
      <c r="V253" s="24">
        <v>663.79</v>
      </c>
      <c r="W253" s="23">
        <v>0.59340000000000004</v>
      </c>
      <c r="X253" s="25">
        <v>0.78349999999999997</v>
      </c>
    </row>
    <row r="254" spans="1:24" ht="14.4">
      <c r="A254" s="9" t="s">
        <v>1041</v>
      </c>
      <c r="B254" s="9" t="s">
        <v>38</v>
      </c>
      <c r="C254" s="3" t="s">
        <v>35</v>
      </c>
      <c r="D254" s="3" t="s">
        <v>1655</v>
      </c>
      <c r="E254" s="3" t="s">
        <v>1655</v>
      </c>
      <c r="F254" s="3" t="str">
        <f t="shared" si="9"/>
        <v>Tennessee</v>
      </c>
      <c r="G254" s="3" t="str">
        <f t="shared" si="10"/>
        <v/>
      </c>
      <c r="H254" s="3" t="str">
        <f t="shared" si="11"/>
        <v/>
      </c>
      <c r="I254" s="3" t="s">
        <v>422</v>
      </c>
      <c r="J254" s="21" t="str">
        <f>VLOOKUP(I254,'AppURL Category'!$A:$B,2,FALSE)</f>
        <v>Gaming</v>
      </c>
      <c r="K254" s="9" t="s">
        <v>16</v>
      </c>
      <c r="L254" s="9" t="s">
        <v>17</v>
      </c>
      <c r="M254" s="9">
        <v>12436</v>
      </c>
      <c r="N254" s="9">
        <v>84</v>
      </c>
      <c r="O254" s="9">
        <v>7055</v>
      </c>
      <c r="P254" s="9">
        <v>11497</v>
      </c>
      <c r="Q254" s="9">
        <v>9</v>
      </c>
      <c r="R254" s="9">
        <v>1720.87</v>
      </c>
      <c r="S254" s="45">
        <v>191.21</v>
      </c>
      <c r="T254" s="23">
        <v>0.1071</v>
      </c>
      <c r="U254" s="24">
        <v>20.49</v>
      </c>
      <c r="V254" s="24">
        <v>138.38</v>
      </c>
      <c r="W254" s="23">
        <v>0.67549999999999999</v>
      </c>
      <c r="X254" s="25">
        <v>0.61360000000000003</v>
      </c>
    </row>
    <row r="255" spans="1:24" ht="14.4">
      <c r="A255" s="9" t="s">
        <v>1043</v>
      </c>
      <c r="B255" s="9" t="s">
        <v>29</v>
      </c>
      <c r="C255" s="3" t="s">
        <v>32</v>
      </c>
      <c r="D255" s="3" t="s">
        <v>1655</v>
      </c>
      <c r="E255" s="3" t="s">
        <v>1655</v>
      </c>
      <c r="F255" s="3" t="str">
        <f t="shared" si="9"/>
        <v>Illinois</v>
      </c>
      <c r="G255" s="3" t="str">
        <f t="shared" si="10"/>
        <v/>
      </c>
      <c r="H255" s="3" t="str">
        <f t="shared" si="11"/>
        <v/>
      </c>
      <c r="I255" s="3" t="s">
        <v>422</v>
      </c>
      <c r="J255" s="21" t="str">
        <f>VLOOKUP(I255,'AppURL Category'!$A:$B,2,FALSE)</f>
        <v>Gaming</v>
      </c>
      <c r="K255" s="9" t="s">
        <v>42</v>
      </c>
      <c r="L255" s="9" t="s">
        <v>23</v>
      </c>
      <c r="M255" s="9">
        <v>122086</v>
      </c>
      <c r="N255" s="9">
        <v>299</v>
      </c>
      <c r="O255" s="9">
        <v>82898</v>
      </c>
      <c r="P255" s="9">
        <v>116235</v>
      </c>
      <c r="Q255" s="9">
        <v>16</v>
      </c>
      <c r="R255" s="9">
        <v>7663.6949999999997</v>
      </c>
      <c r="S255" s="45">
        <v>478.98</v>
      </c>
      <c r="T255" s="23">
        <v>5.3499999999999999E-2</v>
      </c>
      <c r="U255" s="24">
        <v>25.63</v>
      </c>
      <c r="V255" s="24">
        <v>62.77</v>
      </c>
      <c r="W255" s="23">
        <v>0.24490000000000001</v>
      </c>
      <c r="X255" s="25">
        <v>0.71319999999999995</v>
      </c>
    </row>
    <row r="256" spans="1:24" ht="14.4">
      <c r="A256" s="9" t="s">
        <v>1043</v>
      </c>
      <c r="B256" s="9" t="s">
        <v>13</v>
      </c>
      <c r="C256" s="3" t="s">
        <v>1666</v>
      </c>
      <c r="D256" s="3" t="s">
        <v>1667</v>
      </c>
      <c r="E256" s="3" t="s">
        <v>1668</v>
      </c>
      <c r="F256" s="3" t="str">
        <f t="shared" si="9"/>
        <v>Florida</v>
      </c>
      <c r="G256" s="3" t="str">
        <f t="shared" si="10"/>
        <v>Florida</v>
      </c>
      <c r="H256" s="3" t="str">
        <f t="shared" si="11"/>
        <v/>
      </c>
      <c r="I256" s="3" t="s">
        <v>425</v>
      </c>
      <c r="J256" s="21" t="str">
        <f>VLOOKUP(I256,'AppURL Category'!$A:$B,2,FALSE)</f>
        <v>Gaming</v>
      </c>
      <c r="K256" s="9" t="s">
        <v>27</v>
      </c>
      <c r="L256" s="9" t="s">
        <v>23</v>
      </c>
      <c r="M256" s="9">
        <v>63794</v>
      </c>
      <c r="N256" s="9">
        <v>200</v>
      </c>
      <c r="O256" s="9">
        <v>46557</v>
      </c>
      <c r="P256" s="9">
        <v>60868</v>
      </c>
      <c r="Q256" s="9">
        <v>9</v>
      </c>
      <c r="R256" s="9">
        <v>6832.94</v>
      </c>
      <c r="S256" s="45">
        <v>759.22</v>
      </c>
      <c r="T256" s="23">
        <v>4.4999999999999998E-2</v>
      </c>
      <c r="U256" s="24">
        <v>34.159999999999997</v>
      </c>
      <c r="V256" s="24">
        <v>107.11</v>
      </c>
      <c r="W256" s="23">
        <v>0.3135</v>
      </c>
      <c r="X256" s="25">
        <v>0.76490000000000002</v>
      </c>
    </row>
    <row r="257" spans="1:24" ht="14.4">
      <c r="A257" s="9" t="s">
        <v>1041</v>
      </c>
      <c r="B257" s="9" t="s">
        <v>38</v>
      </c>
      <c r="C257" s="3" t="s">
        <v>35</v>
      </c>
      <c r="D257" s="3" t="s">
        <v>1655</v>
      </c>
      <c r="E257" s="3" t="s">
        <v>1655</v>
      </c>
      <c r="F257" s="3" t="str">
        <f t="shared" si="9"/>
        <v>Tennessee</v>
      </c>
      <c r="G257" s="3" t="str">
        <f t="shared" si="10"/>
        <v/>
      </c>
      <c r="H257" s="3" t="str">
        <f t="shared" si="11"/>
        <v/>
      </c>
      <c r="I257" s="3" t="s">
        <v>427</v>
      </c>
      <c r="J257" s="21" t="str">
        <f>VLOOKUP(I257,'AppURL Category'!$A:$B,2,FALSE)</f>
        <v>Gaming</v>
      </c>
      <c r="K257" s="9" t="s">
        <v>27</v>
      </c>
      <c r="L257" s="9" t="s">
        <v>17</v>
      </c>
      <c r="M257" s="9">
        <v>29323</v>
      </c>
      <c r="N257" s="9">
        <v>88</v>
      </c>
      <c r="O257" s="9">
        <v>13822</v>
      </c>
      <c r="P257" s="9">
        <v>26934</v>
      </c>
      <c r="Q257" s="9">
        <v>9</v>
      </c>
      <c r="R257" s="9">
        <v>6096.0460000000003</v>
      </c>
      <c r="S257" s="45">
        <v>677.34</v>
      </c>
      <c r="T257" s="23">
        <v>0.1023</v>
      </c>
      <c r="U257" s="24">
        <v>69.27</v>
      </c>
      <c r="V257" s="24">
        <v>207.89</v>
      </c>
      <c r="W257" s="23">
        <v>0.30009999999999998</v>
      </c>
      <c r="X257" s="25">
        <v>0.51319999999999999</v>
      </c>
    </row>
    <row r="258" spans="1:24" ht="14.4">
      <c r="A258" s="9" t="s">
        <v>1043</v>
      </c>
      <c r="B258" s="9" t="s">
        <v>19</v>
      </c>
      <c r="C258" s="3" t="s">
        <v>1662</v>
      </c>
      <c r="D258" s="3" t="s">
        <v>1663</v>
      </c>
      <c r="E258" s="3" t="s">
        <v>1655</v>
      </c>
      <c r="F258" s="3" t="str">
        <f t="shared" si="9"/>
        <v>Florida</v>
      </c>
      <c r="G258" s="3" t="str">
        <f t="shared" si="10"/>
        <v>Florida</v>
      </c>
      <c r="H258" s="3" t="str">
        <f t="shared" si="11"/>
        <v/>
      </c>
      <c r="I258" s="3" t="s">
        <v>460</v>
      </c>
      <c r="J258" s="21" t="str">
        <f>VLOOKUP(I258,'AppURL Category'!$A:$B,2,FALSE)</f>
        <v>Gaming</v>
      </c>
      <c r="K258" s="9" t="s">
        <v>27</v>
      </c>
      <c r="L258" s="9" t="s">
        <v>23</v>
      </c>
      <c r="M258" s="9">
        <v>38408</v>
      </c>
      <c r="N258" s="9">
        <v>101</v>
      </c>
      <c r="O258" s="9">
        <v>23557</v>
      </c>
      <c r="P258" s="9">
        <v>35247</v>
      </c>
      <c r="Q258" s="9">
        <v>7</v>
      </c>
      <c r="R258" s="9">
        <v>5343.4589999999998</v>
      </c>
      <c r="S258" s="45">
        <v>763.35</v>
      </c>
      <c r="T258" s="23">
        <v>6.93E-2</v>
      </c>
      <c r="U258" s="24">
        <v>52.91</v>
      </c>
      <c r="V258" s="24">
        <v>139.12</v>
      </c>
      <c r="W258" s="23">
        <v>0.26300000000000001</v>
      </c>
      <c r="X258" s="25">
        <v>0.66830000000000001</v>
      </c>
    </row>
    <row r="259" spans="1:24" ht="14.4">
      <c r="A259" s="9" t="s">
        <v>1043</v>
      </c>
      <c r="B259" s="9" t="s">
        <v>19</v>
      </c>
      <c r="C259" s="3" t="s">
        <v>168</v>
      </c>
      <c r="D259" s="3" t="s">
        <v>1655</v>
      </c>
      <c r="E259" s="3" t="s">
        <v>1655</v>
      </c>
      <c r="F259" s="3" t="str">
        <f t="shared" ref="F259:F322" si="12">RIGHT(C259,LEN(C259)-FIND(",",C259)-1)</f>
        <v>Tennessee</v>
      </c>
      <c r="G259" s="3" t="str">
        <f t="shared" ref="G259:G322" si="13">IFERROR(RIGHT(D259,LEN(D259)-FIND(",",D259)-1),"")</f>
        <v/>
      </c>
      <c r="H259" s="3" t="str">
        <f t="shared" ref="H259:H322" si="14">IF(F259=G259,"",G259)</f>
        <v/>
      </c>
      <c r="I259" s="3" t="s">
        <v>460</v>
      </c>
      <c r="J259" s="21" t="str">
        <f>VLOOKUP(I259,'AppURL Category'!$A:$B,2,FALSE)</f>
        <v>Gaming</v>
      </c>
      <c r="K259" s="9" t="s">
        <v>16</v>
      </c>
      <c r="L259" s="9" t="s">
        <v>23</v>
      </c>
      <c r="M259" s="9">
        <v>70134</v>
      </c>
      <c r="N259" s="9">
        <v>169</v>
      </c>
      <c r="O259" s="9">
        <v>48862</v>
      </c>
      <c r="P259" s="9">
        <v>66739</v>
      </c>
      <c r="Q259" s="9">
        <v>14</v>
      </c>
      <c r="R259" s="9">
        <v>2514.8679999999999</v>
      </c>
      <c r="S259" s="45">
        <v>179.63</v>
      </c>
      <c r="T259" s="23">
        <v>8.2799999999999999E-2</v>
      </c>
      <c r="U259" s="24">
        <v>14.88</v>
      </c>
      <c r="V259" s="24">
        <v>35.86</v>
      </c>
      <c r="W259" s="23">
        <v>0.24099999999999999</v>
      </c>
      <c r="X259" s="25">
        <v>0.73209999999999997</v>
      </c>
    </row>
    <row r="260" spans="1:24" ht="14.4">
      <c r="A260" s="9" t="s">
        <v>1041</v>
      </c>
      <c r="B260" s="9" t="s">
        <v>19</v>
      </c>
      <c r="C260" s="3" t="s">
        <v>14</v>
      </c>
      <c r="D260" s="3" t="s">
        <v>1655</v>
      </c>
      <c r="E260" s="3" t="s">
        <v>1655</v>
      </c>
      <c r="F260" s="3" t="str">
        <f t="shared" si="12"/>
        <v>California</v>
      </c>
      <c r="G260" s="3" t="str">
        <f t="shared" si="13"/>
        <v/>
      </c>
      <c r="H260" s="3" t="str">
        <f t="shared" si="14"/>
        <v/>
      </c>
      <c r="I260" s="3" t="s">
        <v>465</v>
      </c>
      <c r="J260" s="21" t="str">
        <f>VLOOKUP(I260,'AppURL Category'!$A:$B,2,FALSE)</f>
        <v>Gaming</v>
      </c>
      <c r="K260" s="9" t="s">
        <v>16</v>
      </c>
      <c r="L260" s="9" t="s">
        <v>47</v>
      </c>
      <c r="M260" s="9">
        <v>51889</v>
      </c>
      <c r="N260" s="9">
        <v>174</v>
      </c>
      <c r="O260" s="9">
        <v>33879</v>
      </c>
      <c r="P260" s="9">
        <v>49382</v>
      </c>
      <c r="Q260" s="9">
        <v>5</v>
      </c>
      <c r="R260" s="9">
        <v>2172.8420000000001</v>
      </c>
      <c r="S260" s="45">
        <v>434.57</v>
      </c>
      <c r="T260" s="23">
        <v>2.87E-2</v>
      </c>
      <c r="U260" s="24">
        <v>12.49</v>
      </c>
      <c r="V260" s="24">
        <v>41.87</v>
      </c>
      <c r="W260" s="23">
        <v>0.33529999999999999</v>
      </c>
      <c r="X260" s="25">
        <v>0.68610000000000004</v>
      </c>
    </row>
    <row r="261" spans="1:24" ht="14.4">
      <c r="A261" s="9" t="s">
        <v>1041</v>
      </c>
      <c r="B261" s="9" t="s">
        <v>19</v>
      </c>
      <c r="C261" s="3" t="s">
        <v>1666</v>
      </c>
      <c r="D261" s="3" t="s">
        <v>1667</v>
      </c>
      <c r="E261" s="3" t="s">
        <v>1668</v>
      </c>
      <c r="F261" s="3" t="str">
        <f t="shared" si="12"/>
        <v>Florida</v>
      </c>
      <c r="G261" s="3" t="str">
        <f t="shared" si="13"/>
        <v>Florida</v>
      </c>
      <c r="H261" s="3" t="str">
        <f t="shared" si="14"/>
        <v/>
      </c>
      <c r="I261" s="3" t="s">
        <v>465</v>
      </c>
      <c r="J261" s="21" t="str">
        <f>VLOOKUP(I261,'AppURL Category'!$A:$B,2,FALSE)</f>
        <v>Gaming</v>
      </c>
      <c r="K261" s="9" t="s">
        <v>16</v>
      </c>
      <c r="L261" s="9" t="s">
        <v>47</v>
      </c>
      <c r="M261" s="9">
        <v>19951</v>
      </c>
      <c r="N261" s="9">
        <v>81</v>
      </c>
      <c r="O261" s="9">
        <v>10511</v>
      </c>
      <c r="P261" s="9">
        <v>18132</v>
      </c>
      <c r="Q261" s="9">
        <v>15</v>
      </c>
      <c r="R261" s="9">
        <v>1801.1489999999999</v>
      </c>
      <c r="S261" s="45">
        <v>120.08</v>
      </c>
      <c r="T261" s="23">
        <v>0.1852</v>
      </c>
      <c r="U261" s="24">
        <v>22.24</v>
      </c>
      <c r="V261" s="24">
        <v>90.28</v>
      </c>
      <c r="W261" s="23">
        <v>0.40600000000000003</v>
      </c>
      <c r="X261" s="25">
        <v>0.57969999999999999</v>
      </c>
    </row>
    <row r="262" spans="1:24" ht="14.4">
      <c r="A262" s="9" t="s">
        <v>1043</v>
      </c>
      <c r="B262" s="9" t="s">
        <v>19</v>
      </c>
      <c r="C262" s="3" t="s">
        <v>236</v>
      </c>
      <c r="D262" s="3" t="s">
        <v>1655</v>
      </c>
      <c r="E262" s="3" t="s">
        <v>1655</v>
      </c>
      <c r="F262" s="3" t="str">
        <f t="shared" si="12"/>
        <v>Tennessee</v>
      </c>
      <c r="G262" s="3" t="str">
        <f t="shared" si="13"/>
        <v/>
      </c>
      <c r="H262" s="3" t="str">
        <f t="shared" si="14"/>
        <v/>
      </c>
      <c r="I262" s="3" t="s">
        <v>465</v>
      </c>
      <c r="J262" s="21" t="str">
        <f>VLOOKUP(I262,'AppURL Category'!$A:$B,2,FALSE)</f>
        <v>Gaming</v>
      </c>
      <c r="K262" s="9" t="s">
        <v>16</v>
      </c>
      <c r="L262" s="9" t="s">
        <v>23</v>
      </c>
      <c r="M262" s="9">
        <v>91593</v>
      </c>
      <c r="N262" s="9">
        <v>40</v>
      </c>
      <c r="O262" s="9">
        <v>51004</v>
      </c>
      <c r="P262" s="9">
        <v>82985</v>
      </c>
      <c r="Q262" s="9">
        <v>18</v>
      </c>
      <c r="R262" s="9">
        <v>1731.585</v>
      </c>
      <c r="S262" s="45">
        <v>96.2</v>
      </c>
      <c r="T262" s="23">
        <v>0.45</v>
      </c>
      <c r="U262" s="24">
        <v>43.29</v>
      </c>
      <c r="V262" s="24">
        <v>18.91</v>
      </c>
      <c r="W262" s="23">
        <v>4.3700000000000003E-2</v>
      </c>
      <c r="X262" s="25">
        <v>0.61460000000000004</v>
      </c>
    </row>
    <row r="263" spans="1:24" ht="14.4">
      <c r="A263" s="9" t="s">
        <v>1060</v>
      </c>
      <c r="B263" s="9" t="s">
        <v>29</v>
      </c>
      <c r="C263" s="3" t="s">
        <v>1671</v>
      </c>
      <c r="D263" s="3" t="s">
        <v>1672</v>
      </c>
      <c r="E263" s="3" t="s">
        <v>1655</v>
      </c>
      <c r="F263" s="3" t="str">
        <f t="shared" si="12"/>
        <v>Florida</v>
      </c>
      <c r="G263" s="3" t="str">
        <f t="shared" si="13"/>
        <v>Florida</v>
      </c>
      <c r="H263" s="3" t="str">
        <f t="shared" si="14"/>
        <v/>
      </c>
      <c r="I263" s="3" t="s">
        <v>568</v>
      </c>
      <c r="J263" s="21" t="str">
        <f>VLOOKUP(I263,'AppURL Category'!$A:$B,2,FALSE)</f>
        <v>Gaming</v>
      </c>
      <c r="K263" s="9" t="s">
        <v>27</v>
      </c>
      <c r="L263" s="9" t="s">
        <v>23</v>
      </c>
      <c r="M263" s="9">
        <v>69722</v>
      </c>
      <c r="N263" s="9">
        <v>194</v>
      </c>
      <c r="O263" s="9">
        <v>40640</v>
      </c>
      <c r="P263" s="9">
        <v>64819</v>
      </c>
      <c r="Q263" s="9">
        <v>10</v>
      </c>
      <c r="R263" s="9">
        <v>1667.6559999999999</v>
      </c>
      <c r="S263" s="45">
        <v>166.77</v>
      </c>
      <c r="T263" s="23">
        <v>5.1499999999999997E-2</v>
      </c>
      <c r="U263" s="24">
        <v>8.6</v>
      </c>
      <c r="V263" s="24">
        <v>23.92</v>
      </c>
      <c r="W263" s="23">
        <v>0.2782</v>
      </c>
      <c r="X263" s="25">
        <v>0.627</v>
      </c>
    </row>
    <row r="264" spans="1:24" ht="14.4">
      <c r="A264" s="9" t="s">
        <v>1041</v>
      </c>
      <c r="B264" s="9" t="s">
        <v>19</v>
      </c>
      <c r="C264" s="3" t="s">
        <v>1671</v>
      </c>
      <c r="D264" s="3" t="s">
        <v>1672</v>
      </c>
      <c r="E264" s="3" t="s">
        <v>1655</v>
      </c>
      <c r="F264" s="3" t="str">
        <f t="shared" si="12"/>
        <v>Florida</v>
      </c>
      <c r="G264" s="3" t="str">
        <f t="shared" si="13"/>
        <v>Florida</v>
      </c>
      <c r="H264" s="3" t="str">
        <f t="shared" si="14"/>
        <v/>
      </c>
      <c r="I264" s="3" t="s">
        <v>586</v>
      </c>
      <c r="J264" s="21" t="str">
        <f>VLOOKUP(I264,'AppURL Category'!$A:$B,2,FALSE)</f>
        <v>Gaming</v>
      </c>
      <c r="K264" s="9" t="s">
        <v>46</v>
      </c>
      <c r="L264" s="9" t="s">
        <v>47</v>
      </c>
      <c r="M264" s="9">
        <v>76724</v>
      </c>
      <c r="N264" s="9">
        <v>187</v>
      </c>
      <c r="O264" s="9">
        <v>43209</v>
      </c>
      <c r="P264" s="9">
        <v>69530</v>
      </c>
      <c r="Q264" s="9">
        <v>9</v>
      </c>
      <c r="R264" s="9">
        <v>1493.2049999999999</v>
      </c>
      <c r="S264" s="45">
        <v>165.91</v>
      </c>
      <c r="T264" s="23">
        <v>4.8099999999999997E-2</v>
      </c>
      <c r="U264" s="24">
        <v>7.99</v>
      </c>
      <c r="V264" s="24">
        <v>19.46</v>
      </c>
      <c r="W264" s="23">
        <v>0.2437</v>
      </c>
      <c r="X264" s="25">
        <v>0.62139999999999995</v>
      </c>
    </row>
    <row r="265" spans="1:24" ht="14.4">
      <c r="A265" s="9" t="s">
        <v>1043</v>
      </c>
      <c r="B265" s="9" t="s">
        <v>13</v>
      </c>
      <c r="C265" s="3" t="s">
        <v>73</v>
      </c>
      <c r="D265" s="3" t="s">
        <v>1655</v>
      </c>
      <c r="E265" s="3" t="s">
        <v>1655</v>
      </c>
      <c r="F265" s="3" t="str">
        <f t="shared" si="12"/>
        <v>New York</v>
      </c>
      <c r="G265" s="3" t="str">
        <f t="shared" si="13"/>
        <v/>
      </c>
      <c r="H265" s="3" t="str">
        <f t="shared" si="14"/>
        <v/>
      </c>
      <c r="I265" s="3" t="s">
        <v>586</v>
      </c>
      <c r="J265" s="21" t="str">
        <f>VLOOKUP(I265,'AppURL Category'!$A:$B,2,FALSE)</f>
        <v>Gaming</v>
      </c>
      <c r="K265" s="9" t="s">
        <v>227</v>
      </c>
      <c r="L265" s="9" t="s">
        <v>23</v>
      </c>
      <c r="M265" s="9">
        <v>34959</v>
      </c>
      <c r="N265" s="9">
        <v>122</v>
      </c>
      <c r="O265" s="9">
        <v>17511</v>
      </c>
      <c r="P265" s="9">
        <v>31974</v>
      </c>
      <c r="Q265" s="9">
        <v>5</v>
      </c>
      <c r="R265" s="9">
        <v>1477.4929999999999</v>
      </c>
      <c r="S265" s="45">
        <v>295.5</v>
      </c>
      <c r="T265" s="23">
        <v>4.1000000000000002E-2</v>
      </c>
      <c r="U265" s="24">
        <v>12.11</v>
      </c>
      <c r="V265" s="24">
        <v>42.26</v>
      </c>
      <c r="W265" s="23">
        <v>0.34899999999999998</v>
      </c>
      <c r="X265" s="25">
        <v>0.54769999999999996</v>
      </c>
    </row>
    <row r="266" spans="1:24" ht="14.4">
      <c r="A266" s="9" t="s">
        <v>1041</v>
      </c>
      <c r="B266" s="9" t="s">
        <v>38</v>
      </c>
      <c r="C266" s="3" t="s">
        <v>35</v>
      </c>
      <c r="D266" s="3" t="s">
        <v>1655</v>
      </c>
      <c r="E266" s="3" t="s">
        <v>1655</v>
      </c>
      <c r="F266" s="3" t="str">
        <f t="shared" si="12"/>
        <v>Tennessee</v>
      </c>
      <c r="G266" s="3" t="str">
        <f t="shared" si="13"/>
        <v/>
      </c>
      <c r="H266" s="3" t="str">
        <f t="shared" si="14"/>
        <v/>
      </c>
      <c r="I266" s="3" t="s">
        <v>586</v>
      </c>
      <c r="J266" s="21" t="str">
        <f>VLOOKUP(I266,'AppURL Category'!$A:$B,2,FALSE)</f>
        <v>Gaming</v>
      </c>
      <c r="K266" s="9" t="s">
        <v>16</v>
      </c>
      <c r="L266" s="9" t="s">
        <v>23</v>
      </c>
      <c r="M266" s="9">
        <v>9273</v>
      </c>
      <c r="N266" s="9">
        <v>70</v>
      </c>
      <c r="O266" s="9">
        <v>4648</v>
      </c>
      <c r="P266" s="9">
        <v>8751</v>
      </c>
      <c r="Q266" s="9">
        <v>5</v>
      </c>
      <c r="R266" s="9">
        <v>4986.5190000000002</v>
      </c>
      <c r="S266" s="45">
        <v>997.3</v>
      </c>
      <c r="T266" s="23">
        <v>7.1400000000000005E-2</v>
      </c>
      <c r="U266" s="24">
        <v>71.239999999999995</v>
      </c>
      <c r="V266" s="24">
        <v>537.75</v>
      </c>
      <c r="W266" s="23">
        <v>0.75490000000000002</v>
      </c>
      <c r="X266" s="25">
        <v>0.53110000000000002</v>
      </c>
    </row>
    <row r="267" spans="1:24" ht="14.4">
      <c r="A267" s="9" t="s">
        <v>1041</v>
      </c>
      <c r="B267" s="9" t="s">
        <v>19</v>
      </c>
      <c r="C267" s="3" t="s">
        <v>32</v>
      </c>
      <c r="D267" s="3" t="s">
        <v>1655</v>
      </c>
      <c r="E267" s="3" t="s">
        <v>1655</v>
      </c>
      <c r="F267" s="3" t="str">
        <f t="shared" si="12"/>
        <v>Illinois</v>
      </c>
      <c r="G267" s="3" t="str">
        <f t="shared" si="13"/>
        <v/>
      </c>
      <c r="H267" s="3" t="str">
        <f t="shared" si="14"/>
        <v/>
      </c>
      <c r="I267" s="3" t="s">
        <v>586</v>
      </c>
      <c r="J267" s="21" t="str">
        <f>VLOOKUP(I267,'AppURL Category'!$A:$B,2,FALSE)</f>
        <v>Gaming</v>
      </c>
      <c r="K267" s="9" t="s">
        <v>27</v>
      </c>
      <c r="L267" s="9" t="s">
        <v>23</v>
      </c>
      <c r="M267" s="9">
        <v>11681</v>
      </c>
      <c r="N267" s="9">
        <v>88</v>
      </c>
      <c r="O267" s="9">
        <v>4713</v>
      </c>
      <c r="P267" s="9">
        <v>8230</v>
      </c>
      <c r="Q267" s="9">
        <v>4</v>
      </c>
      <c r="R267" s="9">
        <v>5216.6490000000003</v>
      </c>
      <c r="S267" s="45">
        <v>1304.1600000000001</v>
      </c>
      <c r="T267" s="23">
        <v>4.5499999999999999E-2</v>
      </c>
      <c r="U267" s="24">
        <v>59.28</v>
      </c>
      <c r="V267" s="24">
        <v>446.59</v>
      </c>
      <c r="W267" s="23">
        <v>0.75339999999999996</v>
      </c>
      <c r="X267" s="25">
        <v>0.57269999999999999</v>
      </c>
    </row>
    <row r="268" spans="1:24" ht="14.4">
      <c r="A268" s="9" t="s">
        <v>1041</v>
      </c>
      <c r="B268" s="9" t="s">
        <v>29</v>
      </c>
      <c r="C268" s="3" t="s">
        <v>73</v>
      </c>
      <c r="D268" s="3" t="s">
        <v>1655</v>
      </c>
      <c r="E268" s="3" t="s">
        <v>1655</v>
      </c>
      <c r="F268" s="3" t="str">
        <f t="shared" si="12"/>
        <v>New York</v>
      </c>
      <c r="G268" s="3" t="str">
        <f t="shared" si="13"/>
        <v/>
      </c>
      <c r="H268" s="3" t="str">
        <f t="shared" si="14"/>
        <v/>
      </c>
      <c r="I268" s="3" t="s">
        <v>797</v>
      </c>
      <c r="J268" s="21" t="str">
        <f>VLOOKUP(I268,'AppURL Category'!$A:$B,2,FALSE)</f>
        <v>Gaming</v>
      </c>
      <c r="K268" s="9" t="s">
        <v>16</v>
      </c>
      <c r="L268" s="9" t="s">
        <v>23</v>
      </c>
      <c r="M268" s="9">
        <v>17770</v>
      </c>
      <c r="N268" s="9">
        <v>70</v>
      </c>
      <c r="O268" s="9">
        <v>12771</v>
      </c>
      <c r="P268" s="9">
        <v>16749</v>
      </c>
      <c r="Q268" s="9">
        <v>9</v>
      </c>
      <c r="R268" s="9">
        <v>5195.2349999999997</v>
      </c>
      <c r="S268" s="45">
        <v>577.25</v>
      </c>
      <c r="T268" s="23">
        <v>0.12859999999999999</v>
      </c>
      <c r="U268" s="24">
        <v>74.22</v>
      </c>
      <c r="V268" s="24">
        <v>292.36</v>
      </c>
      <c r="W268" s="23">
        <v>0.39389999999999997</v>
      </c>
      <c r="X268" s="25">
        <v>0.76249999999999996</v>
      </c>
    </row>
    <row r="269" spans="1:24" ht="14.4">
      <c r="A269" s="9" t="s">
        <v>1041</v>
      </c>
      <c r="B269" s="9" t="s">
        <v>38</v>
      </c>
      <c r="C269" s="3" t="s">
        <v>32</v>
      </c>
      <c r="D269" s="3" t="s">
        <v>1655</v>
      </c>
      <c r="E269" s="3" t="s">
        <v>1655</v>
      </c>
      <c r="F269" s="3" t="str">
        <f t="shared" si="12"/>
        <v>Illinois</v>
      </c>
      <c r="G269" s="3" t="str">
        <f t="shared" si="13"/>
        <v/>
      </c>
      <c r="H269" s="3" t="str">
        <f t="shared" si="14"/>
        <v/>
      </c>
      <c r="I269" s="3" t="s">
        <v>828</v>
      </c>
      <c r="J269" s="21" t="str">
        <f>VLOOKUP(I269,'AppURL Category'!$A:$B,2,FALSE)</f>
        <v>Gaming</v>
      </c>
      <c r="K269" s="9" t="s">
        <v>16</v>
      </c>
      <c r="L269" s="9" t="s">
        <v>47</v>
      </c>
      <c r="M269" s="9">
        <v>16202</v>
      </c>
      <c r="N269" s="9">
        <v>80</v>
      </c>
      <c r="O269" s="9">
        <v>11786</v>
      </c>
      <c r="P269" s="9">
        <v>15365</v>
      </c>
      <c r="Q269" s="9">
        <v>2</v>
      </c>
      <c r="R269" s="9">
        <v>1570.3430000000001</v>
      </c>
      <c r="S269" s="45">
        <v>785.17</v>
      </c>
      <c r="T269" s="23">
        <v>2.5000000000000001E-2</v>
      </c>
      <c r="U269" s="24">
        <v>19.63</v>
      </c>
      <c r="V269" s="24">
        <v>96.92</v>
      </c>
      <c r="W269" s="23">
        <v>0.49380000000000002</v>
      </c>
      <c r="X269" s="25">
        <v>0.7671</v>
      </c>
    </row>
    <row r="270" spans="1:24" ht="14.4">
      <c r="A270" s="9" t="s">
        <v>1043</v>
      </c>
      <c r="B270" s="9" t="s">
        <v>29</v>
      </c>
      <c r="C270" s="3" t="s">
        <v>14</v>
      </c>
      <c r="D270" s="3" t="s">
        <v>1655</v>
      </c>
      <c r="E270" s="3" t="s">
        <v>1655</v>
      </c>
      <c r="F270" s="3" t="str">
        <f t="shared" si="12"/>
        <v>California</v>
      </c>
      <c r="G270" s="3" t="str">
        <f t="shared" si="13"/>
        <v/>
      </c>
      <c r="H270" s="3" t="str">
        <f t="shared" si="14"/>
        <v/>
      </c>
      <c r="I270" s="3" t="s">
        <v>858</v>
      </c>
      <c r="J270" s="21" t="str">
        <f>VLOOKUP(I270,'AppURL Category'!$A:$B,2,FALSE)</f>
        <v>Gaming</v>
      </c>
      <c r="K270" s="9" t="s">
        <v>27</v>
      </c>
      <c r="L270" s="9" t="s">
        <v>23</v>
      </c>
      <c r="M270" s="9">
        <v>13779</v>
      </c>
      <c r="N270" s="9">
        <v>96</v>
      </c>
      <c r="O270" s="9">
        <v>3482</v>
      </c>
      <c r="P270" s="9">
        <v>12487</v>
      </c>
      <c r="Q270" s="9">
        <v>4</v>
      </c>
      <c r="R270" s="9">
        <v>1530.0419999999999</v>
      </c>
      <c r="S270" s="45">
        <v>382.51</v>
      </c>
      <c r="T270" s="23">
        <v>4.1700000000000001E-2</v>
      </c>
      <c r="U270" s="24">
        <v>15.94</v>
      </c>
      <c r="V270" s="24">
        <v>111.04</v>
      </c>
      <c r="W270" s="23">
        <v>0.69669999999999999</v>
      </c>
      <c r="X270" s="25">
        <v>0.27889999999999998</v>
      </c>
    </row>
    <row r="271" spans="1:24" ht="14.4">
      <c r="A271" s="9" t="s">
        <v>1041</v>
      </c>
      <c r="B271" s="9" t="s">
        <v>13</v>
      </c>
      <c r="C271" s="3" t="s">
        <v>1669</v>
      </c>
      <c r="D271" s="3" t="s">
        <v>1670</v>
      </c>
      <c r="E271" s="3" t="s">
        <v>1655</v>
      </c>
      <c r="F271" s="3" t="str">
        <f t="shared" si="12"/>
        <v>Illinois</v>
      </c>
      <c r="G271" s="3" t="str">
        <f t="shared" si="13"/>
        <v>Illinois</v>
      </c>
      <c r="H271" s="3" t="str">
        <f t="shared" si="14"/>
        <v/>
      </c>
      <c r="I271" s="3" t="s">
        <v>976</v>
      </c>
      <c r="J271" s="21" t="str">
        <f>VLOOKUP(I271,'AppURL Category'!$A:$B,2,FALSE)</f>
        <v>Gaming</v>
      </c>
      <c r="K271" s="9" t="s">
        <v>16</v>
      </c>
      <c r="L271" s="9" t="s">
        <v>23</v>
      </c>
      <c r="M271" s="9">
        <v>13183</v>
      </c>
      <c r="N271" s="9">
        <v>100</v>
      </c>
      <c r="O271" s="9">
        <v>4337</v>
      </c>
      <c r="P271" s="9">
        <v>10596</v>
      </c>
      <c r="Q271" s="9">
        <v>1</v>
      </c>
      <c r="R271" s="9">
        <v>2430.2440000000001</v>
      </c>
      <c r="S271" s="45">
        <v>2430.2399999999998</v>
      </c>
      <c r="T271" s="23">
        <v>0.01</v>
      </c>
      <c r="U271" s="24">
        <v>24.3</v>
      </c>
      <c r="V271" s="24">
        <v>184.35</v>
      </c>
      <c r="W271" s="23">
        <v>0.75860000000000005</v>
      </c>
      <c r="X271" s="25">
        <v>0.4093</v>
      </c>
    </row>
    <row r="272" spans="1:24" ht="14.4">
      <c r="A272" s="9" t="s">
        <v>1043</v>
      </c>
      <c r="B272" s="9" t="s">
        <v>38</v>
      </c>
      <c r="C272" s="3" t="s">
        <v>429</v>
      </c>
      <c r="D272" s="3" t="s">
        <v>1655</v>
      </c>
      <c r="E272" s="3" t="s">
        <v>1655</v>
      </c>
      <c r="F272" s="3" t="str">
        <f t="shared" si="12"/>
        <v>Mississippi</v>
      </c>
      <c r="G272" s="3" t="str">
        <f t="shared" si="13"/>
        <v/>
      </c>
      <c r="H272" s="3" t="str">
        <f t="shared" si="14"/>
        <v/>
      </c>
      <c r="I272" s="3" t="s">
        <v>1038</v>
      </c>
      <c r="J272" s="21" t="str">
        <f>VLOOKUP(I272,'AppURL Category'!$A:$B,2,FALSE)</f>
        <v>Gaming</v>
      </c>
      <c r="K272" s="9" t="s">
        <v>16</v>
      </c>
      <c r="L272" s="9" t="s">
        <v>23</v>
      </c>
      <c r="M272" s="9">
        <v>109709</v>
      </c>
      <c r="N272" s="9">
        <v>278</v>
      </c>
      <c r="O272" s="9">
        <v>3064</v>
      </c>
      <c r="P272" s="9">
        <v>15428</v>
      </c>
      <c r="Q272" s="9">
        <v>20</v>
      </c>
      <c r="R272" s="9">
        <v>5409.0839999999998</v>
      </c>
      <c r="S272" s="45">
        <v>270.45</v>
      </c>
      <c r="T272" s="23">
        <v>7.1900000000000006E-2</v>
      </c>
      <c r="U272" s="24">
        <v>19.46</v>
      </c>
      <c r="V272" s="24">
        <v>49.3</v>
      </c>
      <c r="W272" s="23">
        <v>0.25340000000000001</v>
      </c>
      <c r="X272" s="25">
        <v>0.1986</v>
      </c>
    </row>
    <row r="273" spans="1:24" ht="14.4">
      <c r="A273" s="9" t="s">
        <v>1041</v>
      </c>
      <c r="B273" s="9" t="s">
        <v>13</v>
      </c>
      <c r="C273" s="3" t="s">
        <v>14</v>
      </c>
      <c r="D273" s="3" t="s">
        <v>1655</v>
      </c>
      <c r="E273" s="3" t="s">
        <v>1655</v>
      </c>
      <c r="F273" s="3" t="str">
        <f t="shared" si="12"/>
        <v>California</v>
      </c>
      <c r="G273" s="3" t="str">
        <f t="shared" si="13"/>
        <v/>
      </c>
      <c r="H273" s="3" t="str">
        <f t="shared" si="14"/>
        <v/>
      </c>
      <c r="I273" s="3" t="s">
        <v>56</v>
      </c>
      <c r="J273" s="21" t="str">
        <f>VLOOKUP(I273,'AppURL Category'!$A:$B,2,FALSE)</f>
        <v>Health</v>
      </c>
      <c r="K273" s="9" t="s">
        <v>27</v>
      </c>
      <c r="L273" s="9" t="s">
        <v>17</v>
      </c>
      <c r="M273" s="9">
        <v>120902</v>
      </c>
      <c r="N273" s="9">
        <v>333</v>
      </c>
      <c r="O273" s="9">
        <v>9964</v>
      </c>
      <c r="P273" s="9">
        <v>70015</v>
      </c>
      <c r="Q273" s="9">
        <v>15</v>
      </c>
      <c r="R273" s="9">
        <v>4669.0140000000001</v>
      </c>
      <c r="S273" s="45">
        <v>311.27</v>
      </c>
      <c r="T273" s="23">
        <v>4.4999999999999998E-2</v>
      </c>
      <c r="U273" s="24">
        <v>14.02</v>
      </c>
      <c r="V273" s="24">
        <v>38.619999999999997</v>
      </c>
      <c r="W273" s="23">
        <v>0.27539999999999998</v>
      </c>
      <c r="X273" s="25">
        <v>0.14230000000000001</v>
      </c>
    </row>
    <row r="274" spans="1:24" ht="14.4">
      <c r="A274" s="9" t="s">
        <v>1043</v>
      </c>
      <c r="B274" s="9" t="s">
        <v>38</v>
      </c>
      <c r="C274" s="3" t="s">
        <v>73</v>
      </c>
      <c r="D274" s="3" t="s">
        <v>1655</v>
      </c>
      <c r="E274" s="3" t="s">
        <v>1655</v>
      </c>
      <c r="F274" s="3" t="str">
        <f t="shared" si="12"/>
        <v>New York</v>
      </c>
      <c r="G274" s="3" t="str">
        <f t="shared" si="13"/>
        <v/>
      </c>
      <c r="H274" s="3" t="str">
        <f t="shared" si="14"/>
        <v/>
      </c>
      <c r="I274" s="3" t="s">
        <v>56</v>
      </c>
      <c r="J274" s="21" t="str">
        <f>VLOOKUP(I274,'AppURL Category'!$A:$B,2,FALSE)</f>
        <v>Health</v>
      </c>
      <c r="K274" s="9" t="s">
        <v>27</v>
      </c>
      <c r="L274" s="9" t="s">
        <v>23</v>
      </c>
      <c r="M274" s="9">
        <v>45397</v>
      </c>
      <c r="N274" s="9">
        <v>114</v>
      </c>
      <c r="O274" s="9">
        <v>716</v>
      </c>
      <c r="P274" s="9">
        <v>6867</v>
      </c>
      <c r="Q274" s="9">
        <v>15</v>
      </c>
      <c r="R274" s="9">
        <v>4582.4530000000004</v>
      </c>
      <c r="S274" s="45">
        <v>305.5</v>
      </c>
      <c r="T274" s="23">
        <v>0.13159999999999999</v>
      </c>
      <c r="U274" s="24">
        <v>40.200000000000003</v>
      </c>
      <c r="V274" s="24">
        <v>100.94</v>
      </c>
      <c r="W274" s="23">
        <v>0.25109999999999999</v>
      </c>
      <c r="X274" s="25">
        <v>0.1043</v>
      </c>
    </row>
    <row r="275" spans="1:24" ht="14.4">
      <c r="A275" s="9" t="s">
        <v>1043</v>
      </c>
      <c r="B275" s="9" t="s">
        <v>13</v>
      </c>
      <c r="C275" s="3" t="s">
        <v>79</v>
      </c>
      <c r="D275" s="3" t="s">
        <v>1655</v>
      </c>
      <c r="E275" s="3" t="s">
        <v>1655</v>
      </c>
      <c r="F275" s="3" t="str">
        <f t="shared" si="12"/>
        <v>Florida</v>
      </c>
      <c r="G275" s="3" t="str">
        <f t="shared" si="13"/>
        <v/>
      </c>
      <c r="H275" s="3" t="str">
        <f t="shared" si="14"/>
        <v/>
      </c>
      <c r="I275" s="3" t="s">
        <v>56</v>
      </c>
      <c r="J275" s="21" t="str">
        <f>VLOOKUP(I275,'AppURL Category'!$A:$B,2,FALSE)</f>
        <v>Health</v>
      </c>
      <c r="K275" s="9" t="s">
        <v>123</v>
      </c>
      <c r="L275" s="9" t="s">
        <v>23</v>
      </c>
      <c r="M275" s="9">
        <v>13293</v>
      </c>
      <c r="N275" s="9">
        <v>74</v>
      </c>
      <c r="O275" s="9">
        <v>9054</v>
      </c>
      <c r="P275" s="9">
        <v>12676</v>
      </c>
      <c r="Q275" s="9">
        <v>5</v>
      </c>
      <c r="R275" s="9">
        <v>2901.21</v>
      </c>
      <c r="S275" s="45">
        <v>580.24</v>
      </c>
      <c r="T275" s="23">
        <v>6.7599999999999993E-2</v>
      </c>
      <c r="U275" s="24">
        <v>39.21</v>
      </c>
      <c r="V275" s="24">
        <v>218.25</v>
      </c>
      <c r="W275" s="23">
        <v>0.55669999999999997</v>
      </c>
      <c r="X275" s="25">
        <v>0.71430000000000005</v>
      </c>
    </row>
    <row r="276" spans="1:24" ht="14.4">
      <c r="A276" s="9" t="s">
        <v>1041</v>
      </c>
      <c r="B276" s="9" t="s">
        <v>38</v>
      </c>
      <c r="C276" s="3" t="s">
        <v>14</v>
      </c>
      <c r="D276" s="3" t="s">
        <v>1655</v>
      </c>
      <c r="E276" s="3" t="s">
        <v>1655</v>
      </c>
      <c r="F276" s="3" t="str">
        <f t="shared" si="12"/>
        <v>California</v>
      </c>
      <c r="G276" s="3" t="str">
        <f t="shared" si="13"/>
        <v/>
      </c>
      <c r="H276" s="3" t="str">
        <f t="shared" si="14"/>
        <v/>
      </c>
      <c r="I276" s="3" t="s">
        <v>56</v>
      </c>
      <c r="J276" s="21" t="str">
        <f>VLOOKUP(I276,'AppURL Category'!$A:$B,2,FALSE)</f>
        <v>Health</v>
      </c>
      <c r="K276" s="9" t="s">
        <v>27</v>
      </c>
      <c r="L276" s="9" t="s">
        <v>17</v>
      </c>
      <c r="M276" s="9">
        <v>12001</v>
      </c>
      <c r="N276" s="9">
        <v>40</v>
      </c>
      <c r="O276" s="9">
        <v>7173</v>
      </c>
      <c r="P276" s="9">
        <v>11432</v>
      </c>
      <c r="Q276" s="9">
        <v>2</v>
      </c>
      <c r="R276" s="9">
        <v>1659.933</v>
      </c>
      <c r="S276" s="45">
        <v>829.97</v>
      </c>
      <c r="T276" s="23">
        <v>0.05</v>
      </c>
      <c r="U276" s="24">
        <v>41.5</v>
      </c>
      <c r="V276" s="24">
        <v>138.32</v>
      </c>
      <c r="W276" s="23">
        <v>0.33329999999999999</v>
      </c>
      <c r="X276" s="25">
        <v>0.62739999999999996</v>
      </c>
    </row>
    <row r="277" spans="1:24" ht="14.4">
      <c r="A277" s="9" t="s">
        <v>1060</v>
      </c>
      <c r="B277" s="9" t="s">
        <v>29</v>
      </c>
      <c r="C277" s="3" t="s">
        <v>14</v>
      </c>
      <c r="D277" s="3" t="s">
        <v>1655</v>
      </c>
      <c r="E277" s="3" t="s">
        <v>1655</v>
      </c>
      <c r="F277" s="3" t="str">
        <f t="shared" si="12"/>
        <v>California</v>
      </c>
      <c r="G277" s="3" t="str">
        <f t="shared" si="13"/>
        <v/>
      </c>
      <c r="H277" s="3" t="str">
        <f t="shared" si="14"/>
        <v/>
      </c>
      <c r="I277" s="3" t="s">
        <v>258</v>
      </c>
      <c r="J277" s="21" t="str">
        <f>VLOOKUP(I277,'AppURL Category'!$A:$B,2,FALSE)</f>
        <v>Health</v>
      </c>
      <c r="K277" s="9" t="s">
        <v>16</v>
      </c>
      <c r="L277" s="9" t="s">
        <v>23</v>
      </c>
      <c r="M277" s="9">
        <v>20537</v>
      </c>
      <c r="N277" s="9">
        <v>84</v>
      </c>
      <c r="O277" s="9">
        <v>15587</v>
      </c>
      <c r="P277" s="9">
        <v>19288</v>
      </c>
      <c r="Q277" s="9">
        <v>10</v>
      </c>
      <c r="R277" s="9">
        <v>1609.8810000000001</v>
      </c>
      <c r="S277" s="45">
        <v>160.99</v>
      </c>
      <c r="T277" s="23">
        <v>0.11899999999999999</v>
      </c>
      <c r="U277" s="24">
        <v>19.170000000000002</v>
      </c>
      <c r="V277" s="24">
        <v>78.39</v>
      </c>
      <c r="W277" s="23">
        <v>0.40899999999999997</v>
      </c>
      <c r="X277" s="25">
        <v>0.80810000000000004</v>
      </c>
    </row>
    <row r="278" spans="1:24" ht="14.4">
      <c r="A278" s="9" t="s">
        <v>1041</v>
      </c>
      <c r="B278" s="9" t="s">
        <v>29</v>
      </c>
      <c r="C278" s="3" t="s">
        <v>300</v>
      </c>
      <c r="D278" s="3" t="s">
        <v>1655</v>
      </c>
      <c r="E278" s="3" t="s">
        <v>1655</v>
      </c>
      <c r="F278" s="3" t="str">
        <f t="shared" si="12"/>
        <v>Georgia</v>
      </c>
      <c r="G278" s="3" t="str">
        <f t="shared" si="13"/>
        <v/>
      </c>
      <c r="H278" s="3" t="str">
        <f t="shared" si="14"/>
        <v/>
      </c>
      <c r="I278" s="3" t="s">
        <v>281</v>
      </c>
      <c r="J278" s="21" t="str">
        <f>VLOOKUP(I278,'AppURL Category'!$A:$B,2,FALSE)</f>
        <v>Health</v>
      </c>
      <c r="K278" s="9" t="s">
        <v>16</v>
      </c>
      <c r="L278" s="9" t="s">
        <v>23</v>
      </c>
      <c r="M278" s="9">
        <v>8730</v>
      </c>
      <c r="N278" s="9">
        <v>22</v>
      </c>
      <c r="O278" s="9">
        <v>3725</v>
      </c>
      <c r="P278" s="9">
        <v>7413</v>
      </c>
      <c r="Q278" s="9">
        <v>3</v>
      </c>
      <c r="R278" s="9">
        <v>3268.0070000000001</v>
      </c>
      <c r="S278" s="45">
        <v>1089.3399999999999</v>
      </c>
      <c r="T278" s="23">
        <v>0.13639999999999999</v>
      </c>
      <c r="U278" s="24">
        <v>148.55000000000001</v>
      </c>
      <c r="V278" s="24">
        <v>374.34</v>
      </c>
      <c r="W278" s="23">
        <v>0.252</v>
      </c>
      <c r="X278" s="25">
        <v>0.50249999999999995</v>
      </c>
    </row>
    <row r="279" spans="1:24" ht="14.4">
      <c r="A279" s="9" t="s">
        <v>1043</v>
      </c>
      <c r="B279" s="9" t="s">
        <v>29</v>
      </c>
      <c r="C279" s="3" t="s">
        <v>1671</v>
      </c>
      <c r="D279" s="3" t="s">
        <v>1672</v>
      </c>
      <c r="E279" s="3" t="s">
        <v>1655</v>
      </c>
      <c r="F279" s="3" t="str">
        <f t="shared" si="12"/>
        <v>Florida</v>
      </c>
      <c r="G279" s="3" t="str">
        <f t="shared" si="13"/>
        <v>Florida</v>
      </c>
      <c r="H279" s="3" t="str">
        <f t="shared" si="14"/>
        <v/>
      </c>
      <c r="I279" s="3" t="s">
        <v>287</v>
      </c>
      <c r="J279" s="21" t="str">
        <f>VLOOKUP(I279,'AppURL Category'!$A:$B,2,FALSE)</f>
        <v>Health</v>
      </c>
      <c r="K279" s="9" t="s">
        <v>16</v>
      </c>
      <c r="L279" s="9" t="s">
        <v>23</v>
      </c>
      <c r="M279" s="9">
        <v>26820</v>
      </c>
      <c r="N279" s="9">
        <v>80</v>
      </c>
      <c r="O279" s="9">
        <v>13553</v>
      </c>
      <c r="P279" s="9">
        <v>21192</v>
      </c>
      <c r="Q279" s="9">
        <v>12</v>
      </c>
      <c r="R279" s="9">
        <v>6745.1030000000001</v>
      </c>
      <c r="S279" s="45">
        <v>562.09</v>
      </c>
      <c r="T279" s="23">
        <v>0.15</v>
      </c>
      <c r="U279" s="24">
        <v>84.31</v>
      </c>
      <c r="V279" s="24">
        <v>251.5</v>
      </c>
      <c r="W279" s="23">
        <v>0.29830000000000001</v>
      </c>
      <c r="X279" s="25">
        <v>0.63949999999999996</v>
      </c>
    </row>
    <row r="280" spans="1:24" ht="14.4">
      <c r="A280" s="9" t="s">
        <v>1041</v>
      </c>
      <c r="B280" s="9" t="s">
        <v>38</v>
      </c>
      <c r="C280" s="3" t="s">
        <v>14</v>
      </c>
      <c r="D280" s="3" t="s">
        <v>1655</v>
      </c>
      <c r="E280" s="3" t="s">
        <v>1655</v>
      </c>
      <c r="F280" s="3" t="str">
        <f t="shared" si="12"/>
        <v>California</v>
      </c>
      <c r="G280" s="3" t="str">
        <f t="shared" si="13"/>
        <v/>
      </c>
      <c r="H280" s="3" t="str">
        <f t="shared" si="14"/>
        <v/>
      </c>
      <c r="I280" s="3" t="s">
        <v>287</v>
      </c>
      <c r="J280" s="21" t="str">
        <f>VLOOKUP(I280,'AppURL Category'!$A:$B,2,FALSE)</f>
        <v>Health</v>
      </c>
      <c r="K280" s="9" t="s">
        <v>163</v>
      </c>
      <c r="L280" s="9" t="s">
        <v>23</v>
      </c>
      <c r="M280" s="9">
        <v>9149</v>
      </c>
      <c r="N280" s="9">
        <v>40</v>
      </c>
      <c r="O280" s="9">
        <v>4568</v>
      </c>
      <c r="P280" s="9">
        <v>8648</v>
      </c>
      <c r="Q280" s="9">
        <v>4</v>
      </c>
      <c r="R280" s="9">
        <v>1758.098</v>
      </c>
      <c r="S280" s="45">
        <v>439.52</v>
      </c>
      <c r="T280" s="23">
        <v>0.1</v>
      </c>
      <c r="U280" s="24">
        <v>43.95</v>
      </c>
      <c r="V280" s="24">
        <v>192.16</v>
      </c>
      <c r="W280" s="23">
        <v>0.43719999999999998</v>
      </c>
      <c r="X280" s="25">
        <v>0.5282</v>
      </c>
    </row>
    <row r="281" spans="1:24" ht="14.4">
      <c r="A281" s="9" t="s">
        <v>1043</v>
      </c>
      <c r="B281" s="9" t="s">
        <v>38</v>
      </c>
      <c r="C281" s="3" t="s">
        <v>73</v>
      </c>
      <c r="D281" s="3" t="s">
        <v>1655</v>
      </c>
      <c r="E281" s="3" t="s">
        <v>1655</v>
      </c>
      <c r="F281" s="3" t="str">
        <f t="shared" si="12"/>
        <v>New York</v>
      </c>
      <c r="G281" s="3" t="str">
        <f t="shared" si="13"/>
        <v/>
      </c>
      <c r="H281" s="3" t="str">
        <f t="shared" si="14"/>
        <v/>
      </c>
      <c r="I281" s="3" t="s">
        <v>287</v>
      </c>
      <c r="J281" s="21" t="str">
        <f>VLOOKUP(I281,'AppURL Category'!$A:$B,2,FALSE)</f>
        <v>Health</v>
      </c>
      <c r="K281" s="9" t="s">
        <v>177</v>
      </c>
      <c r="L281" s="9" t="s">
        <v>23</v>
      </c>
      <c r="M281" s="9">
        <v>13655</v>
      </c>
      <c r="N281" s="9">
        <v>66</v>
      </c>
      <c r="O281" s="9">
        <v>9519</v>
      </c>
      <c r="P281" s="9">
        <v>13041</v>
      </c>
      <c r="Q281" s="9">
        <v>3</v>
      </c>
      <c r="R281" s="9">
        <v>1475.2449999999999</v>
      </c>
      <c r="S281" s="45">
        <v>491.75</v>
      </c>
      <c r="T281" s="23">
        <v>4.5499999999999999E-2</v>
      </c>
      <c r="U281" s="24">
        <v>22.35</v>
      </c>
      <c r="V281" s="24">
        <v>108.04</v>
      </c>
      <c r="W281" s="23">
        <v>0.48330000000000001</v>
      </c>
      <c r="X281" s="25">
        <v>0.72989999999999999</v>
      </c>
    </row>
    <row r="282" spans="1:24" ht="14.4">
      <c r="A282" s="9" t="s">
        <v>1060</v>
      </c>
      <c r="B282" s="9" t="s">
        <v>29</v>
      </c>
      <c r="C282" s="3" t="s">
        <v>73</v>
      </c>
      <c r="D282" s="3" t="s">
        <v>1655</v>
      </c>
      <c r="E282" s="3" t="s">
        <v>1655</v>
      </c>
      <c r="F282" s="3" t="str">
        <f t="shared" si="12"/>
        <v>New York</v>
      </c>
      <c r="G282" s="3" t="str">
        <f t="shared" si="13"/>
        <v/>
      </c>
      <c r="H282" s="3" t="str">
        <f t="shared" si="14"/>
        <v/>
      </c>
      <c r="I282" s="3" t="s">
        <v>287</v>
      </c>
      <c r="J282" s="21" t="str">
        <f>VLOOKUP(I282,'AppURL Category'!$A:$B,2,FALSE)</f>
        <v>Health</v>
      </c>
      <c r="K282" s="9" t="s">
        <v>16</v>
      </c>
      <c r="L282" s="9" t="s">
        <v>23</v>
      </c>
      <c r="M282" s="9">
        <v>17518</v>
      </c>
      <c r="N282" s="9">
        <v>60</v>
      </c>
      <c r="O282" s="9">
        <v>11513</v>
      </c>
      <c r="P282" s="9">
        <v>16192</v>
      </c>
      <c r="Q282" s="9">
        <v>12</v>
      </c>
      <c r="R282" s="9">
        <v>6765</v>
      </c>
      <c r="S282" s="45">
        <v>563.75</v>
      </c>
      <c r="T282" s="23">
        <v>0.2</v>
      </c>
      <c r="U282" s="24">
        <v>112.75</v>
      </c>
      <c r="V282" s="24">
        <v>386.17</v>
      </c>
      <c r="W282" s="23">
        <v>0.34250000000000003</v>
      </c>
      <c r="X282" s="25">
        <v>0.71099999999999997</v>
      </c>
    </row>
    <row r="283" spans="1:24" ht="14.4">
      <c r="A283" s="9" t="s">
        <v>1043</v>
      </c>
      <c r="B283" s="9" t="s">
        <v>13</v>
      </c>
      <c r="C283" s="3" t="s">
        <v>1664</v>
      </c>
      <c r="D283" s="3" t="s">
        <v>1665</v>
      </c>
      <c r="E283" s="3" t="s">
        <v>1655</v>
      </c>
      <c r="F283" s="3" t="str">
        <f t="shared" si="12"/>
        <v>Florida</v>
      </c>
      <c r="G283" s="3" t="str">
        <f t="shared" si="13"/>
        <v>Florida</v>
      </c>
      <c r="H283" s="3" t="str">
        <f t="shared" si="14"/>
        <v/>
      </c>
      <c r="I283" s="3" t="s">
        <v>287</v>
      </c>
      <c r="J283" s="21" t="str">
        <f>VLOOKUP(I283,'AppURL Category'!$A:$B,2,FALSE)</f>
        <v>Health</v>
      </c>
      <c r="K283" s="9" t="s">
        <v>16</v>
      </c>
      <c r="L283" s="9" t="s">
        <v>23</v>
      </c>
      <c r="M283" s="9">
        <v>16580</v>
      </c>
      <c r="N283" s="9">
        <v>84</v>
      </c>
      <c r="O283" s="9">
        <v>11928</v>
      </c>
      <c r="P283" s="9">
        <v>14527</v>
      </c>
      <c r="Q283" s="9">
        <v>6</v>
      </c>
      <c r="R283" s="9">
        <v>1965.739</v>
      </c>
      <c r="S283" s="45">
        <v>327.62</v>
      </c>
      <c r="T283" s="23">
        <v>7.1400000000000005E-2</v>
      </c>
      <c r="U283" s="24">
        <v>23.4</v>
      </c>
      <c r="V283" s="24">
        <v>118.56</v>
      </c>
      <c r="W283" s="23">
        <v>0.50660000000000005</v>
      </c>
      <c r="X283" s="25">
        <v>0.82110000000000005</v>
      </c>
    </row>
    <row r="284" spans="1:24" ht="14.4">
      <c r="A284" s="9" t="s">
        <v>1043</v>
      </c>
      <c r="B284" s="9" t="s">
        <v>19</v>
      </c>
      <c r="C284" s="3" t="s">
        <v>1664</v>
      </c>
      <c r="D284" s="3" t="s">
        <v>1665</v>
      </c>
      <c r="E284" s="3" t="s">
        <v>1655</v>
      </c>
      <c r="F284" s="3" t="str">
        <f t="shared" si="12"/>
        <v>Florida</v>
      </c>
      <c r="G284" s="3" t="str">
        <f t="shared" si="13"/>
        <v>Florida</v>
      </c>
      <c r="H284" s="3" t="str">
        <f t="shared" si="14"/>
        <v/>
      </c>
      <c r="I284" s="3" t="s">
        <v>439</v>
      </c>
      <c r="J284" s="21" t="str">
        <f>VLOOKUP(I284,'AppURL Category'!$A:$B,2,FALSE)</f>
        <v>Health</v>
      </c>
      <c r="K284" s="9" t="s">
        <v>27</v>
      </c>
      <c r="L284" s="9" t="s">
        <v>23</v>
      </c>
      <c r="M284" s="9">
        <v>14379</v>
      </c>
      <c r="N284" s="9">
        <v>30</v>
      </c>
      <c r="O284" s="9">
        <v>6272</v>
      </c>
      <c r="P284" s="9">
        <v>11886</v>
      </c>
      <c r="Q284" s="9">
        <v>18</v>
      </c>
      <c r="R284" s="9">
        <v>1973.5619999999999</v>
      </c>
      <c r="S284" s="45">
        <v>109.64</v>
      </c>
      <c r="T284" s="23">
        <v>0.6</v>
      </c>
      <c r="U284" s="24">
        <v>65.790000000000006</v>
      </c>
      <c r="V284" s="24">
        <v>137.25</v>
      </c>
      <c r="W284" s="23">
        <v>0.20860000000000001</v>
      </c>
      <c r="X284" s="25">
        <v>0.52769999999999995</v>
      </c>
    </row>
    <row r="285" spans="1:24" ht="14.4">
      <c r="A285" s="9" t="s">
        <v>1043</v>
      </c>
      <c r="B285" s="9" t="s">
        <v>13</v>
      </c>
      <c r="C285" s="3" t="s">
        <v>1669</v>
      </c>
      <c r="D285" s="3" t="s">
        <v>1670</v>
      </c>
      <c r="E285" s="3" t="s">
        <v>1655</v>
      </c>
      <c r="F285" s="3" t="str">
        <f t="shared" si="12"/>
        <v>Illinois</v>
      </c>
      <c r="G285" s="3" t="str">
        <f t="shared" si="13"/>
        <v>Illinois</v>
      </c>
      <c r="H285" s="3" t="str">
        <f t="shared" si="14"/>
        <v/>
      </c>
      <c r="I285" s="3" t="s">
        <v>441</v>
      </c>
      <c r="J285" s="21" t="str">
        <f>VLOOKUP(I285,'AppURL Category'!$A:$B,2,FALSE)</f>
        <v>Health</v>
      </c>
      <c r="K285" s="9" t="s">
        <v>16</v>
      </c>
      <c r="L285" s="9" t="s">
        <v>23</v>
      </c>
      <c r="M285" s="9">
        <v>138904</v>
      </c>
      <c r="N285" s="9">
        <v>399</v>
      </c>
      <c r="O285" s="9">
        <v>98952</v>
      </c>
      <c r="P285" s="9">
        <v>120688</v>
      </c>
      <c r="Q285" s="9">
        <v>25</v>
      </c>
      <c r="R285" s="9">
        <v>5038.6450000000004</v>
      </c>
      <c r="S285" s="45">
        <v>201.55</v>
      </c>
      <c r="T285" s="23">
        <v>6.2700000000000006E-2</v>
      </c>
      <c r="U285" s="24">
        <v>12.63</v>
      </c>
      <c r="V285" s="24">
        <v>36.270000000000003</v>
      </c>
      <c r="W285" s="23">
        <v>0.28720000000000001</v>
      </c>
      <c r="X285" s="25">
        <v>0.81989999999999996</v>
      </c>
    </row>
    <row r="286" spans="1:24" ht="14.4">
      <c r="A286" s="9" t="s">
        <v>1041</v>
      </c>
      <c r="B286" s="9" t="s">
        <v>19</v>
      </c>
      <c r="C286" s="3" t="s">
        <v>73</v>
      </c>
      <c r="D286" s="3" t="s">
        <v>1655</v>
      </c>
      <c r="E286" s="3" t="s">
        <v>1655</v>
      </c>
      <c r="F286" s="3" t="str">
        <f t="shared" si="12"/>
        <v>New York</v>
      </c>
      <c r="G286" s="3" t="str">
        <f t="shared" si="13"/>
        <v/>
      </c>
      <c r="H286" s="3" t="str">
        <f t="shared" si="14"/>
        <v/>
      </c>
      <c r="I286" s="3" t="s">
        <v>570</v>
      </c>
      <c r="J286" s="21" t="str">
        <f>VLOOKUP(I286,'AppURL Category'!$A:$B,2,FALSE)</f>
        <v>Health</v>
      </c>
      <c r="K286" s="9" t="s">
        <v>27</v>
      </c>
      <c r="L286" s="9" t="s">
        <v>47</v>
      </c>
      <c r="M286" s="9">
        <v>99205</v>
      </c>
      <c r="N286" s="9">
        <v>230</v>
      </c>
      <c r="O286" s="9">
        <v>49240</v>
      </c>
      <c r="P286" s="9">
        <v>72687</v>
      </c>
      <c r="Q286" s="9">
        <v>21</v>
      </c>
      <c r="R286" s="9">
        <v>6185.0020000000004</v>
      </c>
      <c r="S286" s="45">
        <v>294.52</v>
      </c>
      <c r="T286" s="23">
        <v>9.1300000000000006E-2</v>
      </c>
      <c r="U286" s="24">
        <v>26.89</v>
      </c>
      <c r="V286" s="24">
        <v>62.35</v>
      </c>
      <c r="W286" s="23">
        <v>0.23180000000000001</v>
      </c>
      <c r="X286" s="25">
        <v>0.6774</v>
      </c>
    </row>
    <row r="287" spans="1:24" ht="14.4">
      <c r="A287" s="9" t="s">
        <v>1041</v>
      </c>
      <c r="B287" s="9" t="s">
        <v>38</v>
      </c>
      <c r="C287" s="3" t="s">
        <v>25</v>
      </c>
      <c r="D287" s="3" t="s">
        <v>1655</v>
      </c>
      <c r="E287" s="3" t="s">
        <v>1655</v>
      </c>
      <c r="F287" s="3" t="str">
        <f t="shared" si="12"/>
        <v>California</v>
      </c>
      <c r="G287" s="3" t="str">
        <f t="shared" si="13"/>
        <v/>
      </c>
      <c r="H287" s="3" t="str">
        <f t="shared" si="14"/>
        <v/>
      </c>
      <c r="I287" s="3" t="s">
        <v>572</v>
      </c>
      <c r="J287" s="21" t="str">
        <f>VLOOKUP(I287,'AppURL Category'!$A:$B,2,FALSE)</f>
        <v>Health</v>
      </c>
      <c r="K287" s="9" t="s">
        <v>16</v>
      </c>
      <c r="L287" s="9" t="s">
        <v>47</v>
      </c>
      <c r="M287" s="9">
        <v>27473</v>
      </c>
      <c r="N287" s="9">
        <v>69</v>
      </c>
      <c r="O287" s="9">
        <v>11306</v>
      </c>
      <c r="P287" s="9">
        <v>20625</v>
      </c>
      <c r="Q287" s="9">
        <v>2</v>
      </c>
      <c r="R287" s="9">
        <v>2922.2860000000001</v>
      </c>
      <c r="S287" s="45">
        <v>1461.14</v>
      </c>
      <c r="T287" s="23">
        <v>2.9000000000000001E-2</v>
      </c>
      <c r="U287" s="24">
        <v>42.35</v>
      </c>
      <c r="V287" s="24">
        <v>106.37</v>
      </c>
      <c r="W287" s="23">
        <v>0.25119999999999998</v>
      </c>
      <c r="X287" s="25">
        <v>0.54820000000000002</v>
      </c>
    </row>
    <row r="288" spans="1:24" ht="14.4">
      <c r="A288" s="9" t="s">
        <v>1041</v>
      </c>
      <c r="B288" s="9" t="s">
        <v>13</v>
      </c>
      <c r="C288" s="3" t="s">
        <v>73</v>
      </c>
      <c r="D288" s="3" t="s">
        <v>1655</v>
      </c>
      <c r="E288" s="3" t="s">
        <v>1655</v>
      </c>
      <c r="F288" s="3" t="str">
        <f t="shared" si="12"/>
        <v>New York</v>
      </c>
      <c r="G288" s="3" t="str">
        <f t="shared" si="13"/>
        <v/>
      </c>
      <c r="H288" s="3" t="str">
        <f t="shared" si="14"/>
        <v/>
      </c>
      <c r="I288" s="3" t="s">
        <v>574</v>
      </c>
      <c r="J288" s="21" t="str">
        <f>VLOOKUP(I288,'AppURL Category'!$A:$B,2,FALSE)</f>
        <v>Health</v>
      </c>
      <c r="K288" s="9" t="s">
        <v>27</v>
      </c>
      <c r="L288" s="9" t="s">
        <v>23</v>
      </c>
      <c r="M288" s="9">
        <v>7356</v>
      </c>
      <c r="N288" s="9">
        <v>10</v>
      </c>
      <c r="O288" s="9">
        <v>1588</v>
      </c>
      <c r="P288" s="9">
        <v>7088</v>
      </c>
      <c r="Q288" s="9">
        <v>1</v>
      </c>
      <c r="R288" s="9">
        <v>1730.374</v>
      </c>
      <c r="S288" s="45">
        <v>1730.37</v>
      </c>
      <c r="T288" s="23">
        <v>0.1</v>
      </c>
      <c r="U288" s="24">
        <v>173.04</v>
      </c>
      <c r="V288" s="24">
        <v>235.23</v>
      </c>
      <c r="W288" s="23">
        <v>0.13589999999999999</v>
      </c>
      <c r="X288" s="25">
        <v>0.224</v>
      </c>
    </row>
    <row r="289" spans="1:24" ht="14.4">
      <c r="A289" s="9" t="s">
        <v>1043</v>
      </c>
      <c r="B289" s="9" t="s">
        <v>38</v>
      </c>
      <c r="C289" s="3" t="s">
        <v>1656</v>
      </c>
      <c r="D289" s="3" t="s">
        <v>1657</v>
      </c>
      <c r="E289" s="3" t="s">
        <v>1655</v>
      </c>
      <c r="F289" s="3" t="str">
        <f t="shared" si="12"/>
        <v>Florida</v>
      </c>
      <c r="G289" s="3" t="str">
        <f t="shared" si="13"/>
        <v>Florida</v>
      </c>
      <c r="H289" s="3" t="str">
        <f t="shared" si="14"/>
        <v/>
      </c>
      <c r="I289" s="3" t="s">
        <v>574</v>
      </c>
      <c r="J289" s="21" t="str">
        <f>VLOOKUP(I289,'AppURL Category'!$A:$B,2,FALSE)</f>
        <v>Health</v>
      </c>
      <c r="K289" s="9" t="s">
        <v>16</v>
      </c>
      <c r="L289" s="9" t="s">
        <v>23</v>
      </c>
      <c r="M289" s="9">
        <v>9261</v>
      </c>
      <c r="N289" s="9">
        <v>66</v>
      </c>
      <c r="O289" s="9">
        <v>3852</v>
      </c>
      <c r="P289" s="9">
        <v>8526</v>
      </c>
      <c r="Q289" s="9">
        <v>9</v>
      </c>
      <c r="R289" s="9">
        <v>6511.03</v>
      </c>
      <c r="S289" s="45">
        <v>723.45</v>
      </c>
      <c r="T289" s="23">
        <v>0.13639999999999999</v>
      </c>
      <c r="U289" s="24">
        <v>98.65</v>
      </c>
      <c r="V289" s="24">
        <v>703.06</v>
      </c>
      <c r="W289" s="23">
        <v>0.7127</v>
      </c>
      <c r="X289" s="25">
        <v>0.45179999999999998</v>
      </c>
    </row>
    <row r="290" spans="1:24" ht="14.4">
      <c r="A290" s="9" t="s">
        <v>1043</v>
      </c>
      <c r="B290" s="9" t="s">
        <v>13</v>
      </c>
      <c r="C290" s="3" t="s">
        <v>1673</v>
      </c>
      <c r="D290" s="3" t="s">
        <v>1674</v>
      </c>
      <c r="E290" s="3" t="s">
        <v>1655</v>
      </c>
      <c r="F290" s="3" t="str">
        <f t="shared" si="12"/>
        <v>Michigan</v>
      </c>
      <c r="G290" s="3" t="str">
        <f t="shared" si="13"/>
        <v>Michigan</v>
      </c>
      <c r="H290" s="3" t="str">
        <f t="shared" si="14"/>
        <v/>
      </c>
      <c r="I290" s="3" t="s">
        <v>574</v>
      </c>
      <c r="J290" s="21" t="str">
        <f>VLOOKUP(I290,'AppURL Category'!$A:$B,2,FALSE)</f>
        <v>Health</v>
      </c>
      <c r="K290" s="9" t="s">
        <v>22</v>
      </c>
      <c r="L290" s="9" t="s">
        <v>23</v>
      </c>
      <c r="M290" s="9">
        <v>19344</v>
      </c>
      <c r="N290" s="9">
        <v>68</v>
      </c>
      <c r="O290" s="9">
        <v>2353</v>
      </c>
      <c r="P290" s="9">
        <v>18261</v>
      </c>
      <c r="Q290" s="9">
        <v>10</v>
      </c>
      <c r="R290" s="9">
        <v>1500.722</v>
      </c>
      <c r="S290" s="45">
        <v>150.07</v>
      </c>
      <c r="T290" s="23">
        <v>0.14710000000000001</v>
      </c>
      <c r="U290" s="24">
        <v>22.07</v>
      </c>
      <c r="V290" s="24">
        <v>77.58</v>
      </c>
      <c r="W290" s="23">
        <v>0.35149999999999998</v>
      </c>
      <c r="X290" s="25">
        <v>0.12889999999999999</v>
      </c>
    </row>
    <row r="291" spans="1:24" ht="14.4">
      <c r="A291" s="9" t="s">
        <v>1041</v>
      </c>
      <c r="B291" s="9" t="s">
        <v>38</v>
      </c>
      <c r="C291" s="3" t="s">
        <v>1664</v>
      </c>
      <c r="D291" s="3" t="s">
        <v>1665</v>
      </c>
      <c r="E291" s="3" t="s">
        <v>1655</v>
      </c>
      <c r="F291" s="3" t="str">
        <f t="shared" si="12"/>
        <v>Florida</v>
      </c>
      <c r="G291" s="3" t="str">
        <f t="shared" si="13"/>
        <v>Florida</v>
      </c>
      <c r="H291" s="3" t="str">
        <f t="shared" si="14"/>
        <v/>
      </c>
      <c r="I291" s="3" t="s">
        <v>646</v>
      </c>
      <c r="J291" s="21" t="str">
        <f>VLOOKUP(I291,'AppURL Category'!$A:$B,2,FALSE)</f>
        <v>Health</v>
      </c>
      <c r="K291" s="9" t="s">
        <v>16</v>
      </c>
      <c r="L291" s="9" t="s">
        <v>23</v>
      </c>
      <c r="M291" s="9">
        <v>11672</v>
      </c>
      <c r="N291" s="9">
        <v>84</v>
      </c>
      <c r="O291" s="9">
        <v>7619</v>
      </c>
      <c r="P291" s="9">
        <v>9999</v>
      </c>
      <c r="Q291" s="9">
        <v>7</v>
      </c>
      <c r="R291" s="9">
        <v>5284.277</v>
      </c>
      <c r="S291" s="45">
        <v>754.9</v>
      </c>
      <c r="T291" s="23">
        <v>8.3299999999999999E-2</v>
      </c>
      <c r="U291" s="24">
        <v>62.91</v>
      </c>
      <c r="V291" s="24">
        <v>452.73</v>
      </c>
      <c r="W291" s="23">
        <v>0.71970000000000001</v>
      </c>
      <c r="X291" s="25">
        <v>0.76200000000000001</v>
      </c>
    </row>
    <row r="292" spans="1:24" ht="14.4">
      <c r="A292" s="9" t="s">
        <v>1041</v>
      </c>
      <c r="B292" s="9" t="s">
        <v>38</v>
      </c>
      <c r="C292" s="3" t="s">
        <v>14</v>
      </c>
      <c r="D292" s="3" t="s">
        <v>1655</v>
      </c>
      <c r="E292" s="3" t="s">
        <v>1655</v>
      </c>
      <c r="F292" s="3" t="str">
        <f t="shared" si="12"/>
        <v>California</v>
      </c>
      <c r="G292" s="3" t="str">
        <f t="shared" si="13"/>
        <v/>
      </c>
      <c r="H292" s="3" t="str">
        <f t="shared" si="14"/>
        <v/>
      </c>
      <c r="I292" s="3" t="s">
        <v>954</v>
      </c>
      <c r="J292" s="21" t="str">
        <f>VLOOKUP(I292,'AppURL Category'!$A:$B,2,FALSE)</f>
        <v>Health</v>
      </c>
      <c r="K292" s="9" t="s">
        <v>123</v>
      </c>
      <c r="L292" s="9" t="s">
        <v>23</v>
      </c>
      <c r="M292" s="9">
        <v>8273</v>
      </c>
      <c r="N292" s="9">
        <v>24</v>
      </c>
      <c r="O292" s="9">
        <v>1929</v>
      </c>
      <c r="P292" s="9">
        <v>7441</v>
      </c>
      <c r="Q292" s="9">
        <v>3</v>
      </c>
      <c r="R292" s="9">
        <v>4689.5209999999997</v>
      </c>
      <c r="S292" s="45">
        <v>1563.17</v>
      </c>
      <c r="T292" s="23">
        <v>0.125</v>
      </c>
      <c r="U292" s="24">
        <v>195.4</v>
      </c>
      <c r="V292" s="24">
        <v>566.85</v>
      </c>
      <c r="W292" s="23">
        <v>0.29010000000000002</v>
      </c>
      <c r="X292" s="25">
        <v>0.25919999999999999</v>
      </c>
    </row>
    <row r="293" spans="1:24" ht="14.4">
      <c r="A293" s="9" t="s">
        <v>1041</v>
      </c>
      <c r="B293" s="9" t="s">
        <v>13</v>
      </c>
      <c r="C293" s="3" t="s">
        <v>467</v>
      </c>
      <c r="D293" s="3" t="s">
        <v>1655</v>
      </c>
      <c r="E293" s="3" t="s">
        <v>1655</v>
      </c>
      <c r="F293" s="3" t="str">
        <f t="shared" si="12"/>
        <v>Florida</v>
      </c>
      <c r="G293" s="3" t="str">
        <f t="shared" si="13"/>
        <v/>
      </c>
      <c r="H293" s="3" t="str">
        <f t="shared" si="14"/>
        <v/>
      </c>
      <c r="I293" s="3" t="s">
        <v>954</v>
      </c>
      <c r="J293" s="21" t="str">
        <f>VLOOKUP(I293,'AppURL Category'!$A:$B,2,FALSE)</f>
        <v>Health</v>
      </c>
      <c r="K293" s="9" t="s">
        <v>46</v>
      </c>
      <c r="L293" s="9" t="s">
        <v>23</v>
      </c>
      <c r="M293" s="9">
        <v>13833</v>
      </c>
      <c r="N293" s="9">
        <v>84</v>
      </c>
      <c r="O293" s="9">
        <v>7693</v>
      </c>
      <c r="P293" s="9">
        <v>13237</v>
      </c>
      <c r="Q293" s="9">
        <v>6</v>
      </c>
      <c r="R293" s="9">
        <v>1526.787</v>
      </c>
      <c r="S293" s="45">
        <v>254.46</v>
      </c>
      <c r="T293" s="23">
        <v>7.1400000000000005E-2</v>
      </c>
      <c r="U293" s="24">
        <v>18.18</v>
      </c>
      <c r="V293" s="24">
        <v>110.37</v>
      </c>
      <c r="W293" s="23">
        <v>0.60719999999999996</v>
      </c>
      <c r="X293" s="25">
        <v>0.58120000000000005</v>
      </c>
    </row>
    <row r="294" spans="1:24" ht="14.4">
      <c r="A294" s="9" t="s">
        <v>1043</v>
      </c>
      <c r="B294" s="9" t="s">
        <v>19</v>
      </c>
      <c r="C294" s="3" t="s">
        <v>1684</v>
      </c>
      <c r="D294" s="3" t="s">
        <v>1685</v>
      </c>
      <c r="E294" s="3" t="s">
        <v>1655</v>
      </c>
      <c r="F294" s="3" t="str">
        <f t="shared" si="12"/>
        <v>Illinois</v>
      </c>
      <c r="G294" s="3" t="str">
        <f t="shared" si="13"/>
        <v>Illinois</v>
      </c>
      <c r="H294" s="3" t="str">
        <f t="shared" si="14"/>
        <v/>
      </c>
      <c r="I294" s="3" t="s">
        <v>974</v>
      </c>
      <c r="J294" s="21" t="str">
        <f>VLOOKUP(I294,'AppURL Category'!$A:$B,2,FALSE)</f>
        <v>Health</v>
      </c>
      <c r="K294" s="9" t="s">
        <v>16</v>
      </c>
      <c r="L294" s="9" t="s">
        <v>23</v>
      </c>
      <c r="M294" s="9">
        <v>22180</v>
      </c>
      <c r="N294" s="9">
        <v>60</v>
      </c>
      <c r="O294" s="9">
        <v>4835</v>
      </c>
      <c r="P294" s="9">
        <v>19291</v>
      </c>
      <c r="Q294" s="9">
        <v>9</v>
      </c>
      <c r="R294" s="9">
        <v>1441.6310000000001</v>
      </c>
      <c r="S294" s="45">
        <v>160.18</v>
      </c>
      <c r="T294" s="23">
        <v>0.15</v>
      </c>
      <c r="U294" s="24">
        <v>24.03</v>
      </c>
      <c r="V294" s="24">
        <v>65</v>
      </c>
      <c r="W294" s="23">
        <v>0.27050000000000002</v>
      </c>
      <c r="X294" s="25">
        <v>0.25059999999999999</v>
      </c>
    </row>
    <row r="295" spans="1:24" ht="14.4">
      <c r="A295" s="9" t="s">
        <v>1043</v>
      </c>
      <c r="B295" s="9" t="s">
        <v>13</v>
      </c>
      <c r="C295" s="3" t="s">
        <v>1671</v>
      </c>
      <c r="D295" s="3" t="s">
        <v>1672</v>
      </c>
      <c r="E295" s="3" t="s">
        <v>1655</v>
      </c>
      <c r="F295" s="3" t="str">
        <f t="shared" si="12"/>
        <v>Florida</v>
      </c>
      <c r="G295" s="3" t="str">
        <f t="shared" si="13"/>
        <v>Florida</v>
      </c>
      <c r="H295" s="3" t="str">
        <f t="shared" si="14"/>
        <v/>
      </c>
      <c r="I295" s="3" t="s">
        <v>450</v>
      </c>
      <c r="J295" s="21" t="str">
        <f>VLOOKUP(I295,'AppURL Category'!$A:$B,2,FALSE)</f>
        <v>History</v>
      </c>
      <c r="K295" s="9" t="s">
        <v>16</v>
      </c>
      <c r="L295" s="9" t="s">
        <v>23</v>
      </c>
      <c r="M295" s="9">
        <v>102905</v>
      </c>
      <c r="N295" s="9">
        <v>421</v>
      </c>
      <c r="O295" s="9">
        <v>45324</v>
      </c>
      <c r="P295" s="9">
        <v>99065</v>
      </c>
      <c r="Q295" s="9">
        <v>1</v>
      </c>
      <c r="R295" s="9">
        <v>6407.5820000000003</v>
      </c>
      <c r="S295" s="45">
        <v>6407.58</v>
      </c>
      <c r="T295" s="23">
        <v>2.3999999999999998E-3</v>
      </c>
      <c r="U295" s="24">
        <v>15.22</v>
      </c>
      <c r="V295" s="24">
        <v>62.27</v>
      </c>
      <c r="W295" s="23">
        <v>0.40910000000000002</v>
      </c>
      <c r="X295" s="25">
        <v>0.45750000000000002</v>
      </c>
    </row>
    <row r="296" spans="1:24" ht="14.4">
      <c r="A296" s="9" t="s">
        <v>1060</v>
      </c>
      <c r="B296" s="9" t="s">
        <v>19</v>
      </c>
      <c r="C296" s="3" t="s">
        <v>73</v>
      </c>
      <c r="D296" s="3" t="s">
        <v>1655</v>
      </c>
      <c r="E296" s="3" t="s">
        <v>1655</v>
      </c>
      <c r="F296" s="3" t="str">
        <f t="shared" si="12"/>
        <v>New York</v>
      </c>
      <c r="G296" s="3" t="str">
        <f t="shared" si="13"/>
        <v/>
      </c>
      <c r="H296" s="3" t="str">
        <f t="shared" si="14"/>
        <v/>
      </c>
      <c r="I296" s="3" t="s">
        <v>452</v>
      </c>
      <c r="J296" s="21" t="str">
        <f>VLOOKUP(I296,'AppURL Category'!$A:$B,2,FALSE)</f>
        <v>History</v>
      </c>
      <c r="K296" s="9" t="s">
        <v>16</v>
      </c>
      <c r="L296" s="9" t="s">
        <v>23</v>
      </c>
      <c r="M296" s="9">
        <v>89744</v>
      </c>
      <c r="N296" s="9">
        <v>311</v>
      </c>
      <c r="O296" s="9">
        <v>48786</v>
      </c>
      <c r="P296" s="9">
        <v>85900</v>
      </c>
      <c r="Q296" s="9">
        <v>3</v>
      </c>
      <c r="R296" s="9">
        <v>6369.8109999999997</v>
      </c>
      <c r="S296" s="45">
        <v>2123.27</v>
      </c>
      <c r="T296" s="23">
        <v>9.5999999999999992E-3</v>
      </c>
      <c r="U296" s="24">
        <v>20.48</v>
      </c>
      <c r="V296" s="24">
        <v>70.98</v>
      </c>
      <c r="W296" s="23">
        <v>0.34649999999999997</v>
      </c>
      <c r="X296" s="25">
        <v>0.56789999999999996</v>
      </c>
    </row>
    <row r="297" spans="1:24" ht="14.4">
      <c r="A297" s="9" t="s">
        <v>1041</v>
      </c>
      <c r="B297" s="9" t="s">
        <v>19</v>
      </c>
      <c r="C297" s="3" t="s">
        <v>1669</v>
      </c>
      <c r="D297" s="3" t="s">
        <v>1670</v>
      </c>
      <c r="E297" s="3" t="s">
        <v>1655</v>
      </c>
      <c r="F297" s="3" t="str">
        <f t="shared" si="12"/>
        <v>Illinois</v>
      </c>
      <c r="G297" s="3" t="str">
        <f t="shared" si="13"/>
        <v>Illinois</v>
      </c>
      <c r="H297" s="3" t="str">
        <f t="shared" si="14"/>
        <v/>
      </c>
      <c r="I297" s="3" t="s">
        <v>215</v>
      </c>
      <c r="J297" s="21" t="str">
        <f>VLOOKUP(I297,'AppURL Category'!$A:$B,2,FALSE)</f>
        <v>Humor</v>
      </c>
      <c r="K297" s="9" t="s">
        <v>22</v>
      </c>
      <c r="L297" s="9" t="s">
        <v>23</v>
      </c>
      <c r="M297" s="9">
        <v>39705</v>
      </c>
      <c r="N297" s="9">
        <v>190</v>
      </c>
      <c r="O297" s="9">
        <v>12950</v>
      </c>
      <c r="P297" s="9">
        <v>38030</v>
      </c>
      <c r="Q297" s="9">
        <v>3</v>
      </c>
      <c r="R297" s="9">
        <v>1476.42</v>
      </c>
      <c r="S297" s="45">
        <v>492.14</v>
      </c>
      <c r="T297" s="23">
        <v>1.5800000000000002E-2</v>
      </c>
      <c r="U297" s="24">
        <v>7.77</v>
      </c>
      <c r="V297" s="24">
        <v>37.18</v>
      </c>
      <c r="W297" s="23">
        <v>0.47849999999999998</v>
      </c>
      <c r="X297" s="25">
        <v>0.34050000000000002</v>
      </c>
    </row>
    <row r="298" spans="1:24" ht="14.4">
      <c r="A298" s="9" t="s">
        <v>1043</v>
      </c>
      <c r="B298" s="9" t="s">
        <v>19</v>
      </c>
      <c r="C298" s="3" t="s">
        <v>1664</v>
      </c>
      <c r="D298" s="3" t="s">
        <v>1665</v>
      </c>
      <c r="E298" s="3" t="s">
        <v>1655</v>
      </c>
      <c r="F298" s="3" t="str">
        <f t="shared" si="12"/>
        <v>Florida</v>
      </c>
      <c r="G298" s="3" t="str">
        <f t="shared" si="13"/>
        <v>Florida</v>
      </c>
      <c r="H298" s="3" t="str">
        <f t="shared" si="14"/>
        <v/>
      </c>
      <c r="I298" s="3" t="s">
        <v>215</v>
      </c>
      <c r="J298" s="21" t="str">
        <f>VLOOKUP(I298,'AppURL Category'!$A:$B,2,FALSE)</f>
        <v>Humor</v>
      </c>
      <c r="K298" s="9" t="s">
        <v>42</v>
      </c>
      <c r="L298" s="9" t="s">
        <v>23</v>
      </c>
      <c r="M298" s="9">
        <v>23941</v>
      </c>
      <c r="N298" s="9">
        <v>150</v>
      </c>
      <c r="O298" s="9">
        <v>13054</v>
      </c>
      <c r="P298" s="9">
        <v>22276</v>
      </c>
      <c r="Q298" s="9">
        <v>6</v>
      </c>
      <c r="R298" s="9">
        <v>2856.165</v>
      </c>
      <c r="S298" s="45">
        <v>476.03</v>
      </c>
      <c r="T298" s="23">
        <v>0.04</v>
      </c>
      <c r="U298" s="24">
        <v>19.04</v>
      </c>
      <c r="V298" s="24">
        <v>119.3</v>
      </c>
      <c r="W298" s="23">
        <v>0.62649999999999995</v>
      </c>
      <c r="X298" s="25">
        <v>0.58599999999999997</v>
      </c>
    </row>
    <row r="299" spans="1:24" ht="14.4">
      <c r="A299" s="9" t="s">
        <v>1043</v>
      </c>
      <c r="B299" s="9" t="s">
        <v>13</v>
      </c>
      <c r="C299" s="3" t="s">
        <v>32</v>
      </c>
      <c r="D299" s="3" t="s">
        <v>1655</v>
      </c>
      <c r="E299" s="3" t="s">
        <v>1655</v>
      </c>
      <c r="F299" s="3" t="str">
        <f t="shared" si="12"/>
        <v>Illinois</v>
      </c>
      <c r="G299" s="3" t="str">
        <f t="shared" si="13"/>
        <v/>
      </c>
      <c r="H299" s="3" t="str">
        <f t="shared" si="14"/>
        <v/>
      </c>
      <c r="I299" s="3" t="s">
        <v>418</v>
      </c>
      <c r="J299" s="21" t="str">
        <f>VLOOKUP(I299,'AppURL Category'!$A:$B,2,FALSE)</f>
        <v>Humor</v>
      </c>
      <c r="K299" s="9" t="s">
        <v>16</v>
      </c>
      <c r="L299" s="9" t="s">
        <v>23</v>
      </c>
      <c r="M299" s="9">
        <v>42759</v>
      </c>
      <c r="N299" s="9">
        <v>177</v>
      </c>
      <c r="O299" s="9">
        <v>17744</v>
      </c>
      <c r="P299" s="9">
        <v>34812</v>
      </c>
      <c r="Q299" s="9">
        <v>12</v>
      </c>
      <c r="R299" s="9">
        <v>6316.4880000000003</v>
      </c>
      <c r="S299" s="45">
        <v>526.37</v>
      </c>
      <c r="T299" s="23">
        <v>6.7799999999999999E-2</v>
      </c>
      <c r="U299" s="24">
        <v>35.69</v>
      </c>
      <c r="V299" s="24">
        <v>147.72</v>
      </c>
      <c r="W299" s="23">
        <v>0.41389999999999999</v>
      </c>
      <c r="X299" s="25">
        <v>0.50970000000000004</v>
      </c>
    </row>
    <row r="300" spans="1:24" ht="14.4">
      <c r="A300" s="9" t="s">
        <v>1043</v>
      </c>
      <c r="B300" s="9" t="s">
        <v>19</v>
      </c>
      <c r="C300" s="3" t="s">
        <v>32</v>
      </c>
      <c r="D300" s="3" t="s">
        <v>1655</v>
      </c>
      <c r="E300" s="3" t="s">
        <v>1655</v>
      </c>
      <c r="F300" s="3" t="str">
        <f t="shared" si="12"/>
        <v>Illinois</v>
      </c>
      <c r="G300" s="3" t="str">
        <f t="shared" si="13"/>
        <v/>
      </c>
      <c r="H300" s="3" t="str">
        <f t="shared" si="14"/>
        <v/>
      </c>
      <c r="I300" s="3" t="s">
        <v>69</v>
      </c>
      <c r="J300" s="21" t="str">
        <f>VLOOKUP(I300,'AppURL Category'!$A:$B,2,FALSE)</f>
        <v>Informational</v>
      </c>
      <c r="K300" s="9" t="s">
        <v>123</v>
      </c>
      <c r="L300" s="9" t="s">
        <v>23</v>
      </c>
      <c r="M300" s="9">
        <v>115673</v>
      </c>
      <c r="N300" s="9">
        <v>410</v>
      </c>
      <c r="O300" s="9">
        <v>52475</v>
      </c>
      <c r="P300" s="9">
        <v>97166</v>
      </c>
      <c r="Q300" s="9">
        <v>22</v>
      </c>
      <c r="R300" s="9">
        <v>5045.9380000000001</v>
      </c>
      <c r="S300" s="45">
        <v>229.36</v>
      </c>
      <c r="T300" s="23">
        <v>5.3699999999999998E-2</v>
      </c>
      <c r="U300" s="24">
        <v>12.31</v>
      </c>
      <c r="V300" s="24">
        <v>43.62</v>
      </c>
      <c r="W300" s="23">
        <v>0.35439999999999999</v>
      </c>
      <c r="X300" s="25">
        <v>0.54010000000000002</v>
      </c>
    </row>
    <row r="301" spans="1:24" ht="14.4">
      <c r="A301" s="9" t="s">
        <v>1041</v>
      </c>
      <c r="B301" s="9" t="s">
        <v>29</v>
      </c>
      <c r="C301" s="3" t="s">
        <v>25</v>
      </c>
      <c r="D301" s="3" t="s">
        <v>1655</v>
      </c>
      <c r="E301" s="3" t="s">
        <v>1655</v>
      </c>
      <c r="F301" s="3" t="str">
        <f t="shared" si="12"/>
        <v>California</v>
      </c>
      <c r="G301" s="3" t="str">
        <f t="shared" si="13"/>
        <v/>
      </c>
      <c r="H301" s="3" t="str">
        <f t="shared" si="14"/>
        <v/>
      </c>
      <c r="I301" s="3" t="s">
        <v>138</v>
      </c>
      <c r="J301" s="21" t="str">
        <f>VLOOKUP(I301,'AppURL Category'!$A:$B,2,FALSE)</f>
        <v>Informational</v>
      </c>
      <c r="K301" s="9" t="s">
        <v>42</v>
      </c>
      <c r="L301" s="9" t="s">
        <v>17</v>
      </c>
      <c r="M301" s="9">
        <v>81486</v>
      </c>
      <c r="N301" s="9">
        <v>193</v>
      </c>
      <c r="O301" s="9">
        <v>57653</v>
      </c>
      <c r="P301" s="9">
        <v>76803</v>
      </c>
      <c r="Q301" s="9">
        <v>6</v>
      </c>
      <c r="R301" s="9">
        <v>1463.8430000000001</v>
      </c>
      <c r="S301" s="45">
        <v>243.97</v>
      </c>
      <c r="T301" s="23">
        <v>3.1099999999999999E-2</v>
      </c>
      <c r="U301" s="24">
        <v>7.58</v>
      </c>
      <c r="V301" s="24">
        <v>17.96</v>
      </c>
      <c r="W301" s="23">
        <v>0.2369</v>
      </c>
      <c r="X301" s="25">
        <v>0.75070000000000003</v>
      </c>
    </row>
    <row r="302" spans="1:24" ht="14.4">
      <c r="A302" s="9" t="s">
        <v>1041</v>
      </c>
      <c r="B302" s="9" t="s">
        <v>29</v>
      </c>
      <c r="C302" s="3" t="s">
        <v>1664</v>
      </c>
      <c r="D302" s="3" t="s">
        <v>1665</v>
      </c>
      <c r="E302" s="3" t="s">
        <v>1655</v>
      </c>
      <c r="F302" s="3" t="str">
        <f t="shared" si="12"/>
        <v>Florida</v>
      </c>
      <c r="G302" s="3" t="str">
        <f t="shared" si="13"/>
        <v>Florida</v>
      </c>
      <c r="H302" s="3" t="str">
        <f t="shared" si="14"/>
        <v/>
      </c>
      <c r="I302" s="3" t="s">
        <v>279</v>
      </c>
      <c r="J302" s="21" t="str">
        <f>VLOOKUP(I302,'AppURL Category'!$A:$B,2,FALSE)</f>
        <v>Informational</v>
      </c>
      <c r="K302" s="9" t="s">
        <v>46</v>
      </c>
      <c r="L302" s="9" t="s">
        <v>47</v>
      </c>
      <c r="M302" s="9">
        <v>31813</v>
      </c>
      <c r="N302" s="9">
        <v>84</v>
      </c>
      <c r="O302" s="9">
        <v>14149</v>
      </c>
      <c r="P302" s="9">
        <v>21281</v>
      </c>
      <c r="Q302" s="9">
        <v>13</v>
      </c>
      <c r="R302" s="9">
        <v>2060.9940000000001</v>
      </c>
      <c r="S302" s="45">
        <v>158.54</v>
      </c>
      <c r="T302" s="23">
        <v>0.15479999999999999</v>
      </c>
      <c r="U302" s="24">
        <v>24.54</v>
      </c>
      <c r="V302" s="24">
        <v>64.78</v>
      </c>
      <c r="W302" s="23">
        <v>0.26400000000000001</v>
      </c>
      <c r="X302" s="25">
        <v>0.66490000000000005</v>
      </c>
    </row>
    <row r="303" spans="1:24" ht="14.4">
      <c r="A303" s="9" t="s">
        <v>1043</v>
      </c>
      <c r="B303" s="9" t="s">
        <v>29</v>
      </c>
      <c r="C303" s="3" t="s">
        <v>79</v>
      </c>
      <c r="D303" s="3" t="s">
        <v>1655</v>
      </c>
      <c r="E303" s="3" t="s">
        <v>1655</v>
      </c>
      <c r="F303" s="3" t="str">
        <f t="shared" si="12"/>
        <v>Florida</v>
      </c>
      <c r="G303" s="3" t="str">
        <f t="shared" si="13"/>
        <v/>
      </c>
      <c r="H303" s="3" t="str">
        <f t="shared" si="14"/>
        <v/>
      </c>
      <c r="I303" s="3" t="s">
        <v>374</v>
      </c>
      <c r="J303" s="21" t="str">
        <f>VLOOKUP(I303,'AppURL Category'!$A:$B,2,FALSE)</f>
        <v>Informational</v>
      </c>
      <c r="K303" s="9" t="s">
        <v>16</v>
      </c>
      <c r="L303" s="9" t="s">
        <v>23</v>
      </c>
      <c r="M303" s="9">
        <v>7687</v>
      </c>
      <c r="N303" s="9">
        <v>10</v>
      </c>
      <c r="O303" s="9">
        <v>5311</v>
      </c>
      <c r="P303" s="9">
        <v>7266</v>
      </c>
      <c r="Q303" s="9">
        <v>6</v>
      </c>
      <c r="R303" s="9">
        <v>6486.8540000000003</v>
      </c>
      <c r="S303" s="45">
        <v>1081.1400000000001</v>
      </c>
      <c r="T303" s="23">
        <v>0.6</v>
      </c>
      <c r="U303" s="24">
        <v>648.69000000000005</v>
      </c>
      <c r="V303" s="24">
        <v>843.87</v>
      </c>
      <c r="W303" s="23">
        <v>0.13009999999999999</v>
      </c>
      <c r="X303" s="25">
        <v>0.73089999999999999</v>
      </c>
    </row>
    <row r="304" spans="1:24" ht="14.4">
      <c r="A304" s="9" t="s">
        <v>1041</v>
      </c>
      <c r="B304" s="9" t="s">
        <v>29</v>
      </c>
      <c r="C304" s="3" t="s">
        <v>1656</v>
      </c>
      <c r="D304" s="3" t="s">
        <v>1657</v>
      </c>
      <c r="E304" s="3" t="s">
        <v>1655</v>
      </c>
      <c r="F304" s="3" t="str">
        <f t="shared" si="12"/>
        <v>Florida</v>
      </c>
      <c r="G304" s="3" t="str">
        <f t="shared" si="13"/>
        <v>Florida</v>
      </c>
      <c r="H304" s="3" t="str">
        <f t="shared" si="14"/>
        <v/>
      </c>
      <c r="I304" s="3" t="s">
        <v>374</v>
      </c>
      <c r="J304" s="21" t="str">
        <f>VLOOKUP(I304,'AppURL Category'!$A:$B,2,FALSE)</f>
        <v>Informational</v>
      </c>
      <c r="K304" s="9" t="s">
        <v>27</v>
      </c>
      <c r="L304" s="9" t="s">
        <v>17</v>
      </c>
      <c r="M304" s="9">
        <v>17228</v>
      </c>
      <c r="N304" s="9">
        <v>30</v>
      </c>
      <c r="O304" s="9">
        <v>11116</v>
      </c>
      <c r="P304" s="9">
        <v>16044</v>
      </c>
      <c r="Q304" s="9">
        <v>3</v>
      </c>
      <c r="R304" s="9">
        <v>1547.5129999999999</v>
      </c>
      <c r="S304" s="45">
        <v>515.84</v>
      </c>
      <c r="T304" s="23">
        <v>0.1</v>
      </c>
      <c r="U304" s="24">
        <v>51.58</v>
      </c>
      <c r="V304" s="24">
        <v>89.83</v>
      </c>
      <c r="W304" s="23">
        <v>0.1741</v>
      </c>
      <c r="X304" s="25">
        <v>0.69279999999999997</v>
      </c>
    </row>
    <row r="305" spans="1:24" ht="14.4">
      <c r="A305" s="9" t="s">
        <v>1043</v>
      </c>
      <c r="B305" s="9" t="s">
        <v>38</v>
      </c>
      <c r="C305" s="3" t="s">
        <v>73</v>
      </c>
      <c r="D305" s="3" t="s">
        <v>1655</v>
      </c>
      <c r="E305" s="3" t="s">
        <v>1655</v>
      </c>
      <c r="F305" s="3" t="str">
        <f t="shared" si="12"/>
        <v>New York</v>
      </c>
      <c r="G305" s="3" t="str">
        <f t="shared" si="13"/>
        <v/>
      </c>
      <c r="H305" s="3" t="str">
        <f t="shared" si="14"/>
        <v/>
      </c>
      <c r="I305" s="3" t="s">
        <v>374</v>
      </c>
      <c r="J305" s="21" t="str">
        <f>VLOOKUP(I305,'AppURL Category'!$A:$B,2,FALSE)</f>
        <v>Informational</v>
      </c>
      <c r="K305" s="9" t="s">
        <v>46</v>
      </c>
      <c r="L305" s="9" t="s">
        <v>23</v>
      </c>
      <c r="M305" s="9">
        <v>21482</v>
      </c>
      <c r="N305" s="9">
        <v>67</v>
      </c>
      <c r="O305" s="9">
        <v>10473</v>
      </c>
      <c r="P305" s="9">
        <v>19679</v>
      </c>
      <c r="Q305" s="9">
        <v>3</v>
      </c>
      <c r="R305" s="9">
        <v>3563.0990000000002</v>
      </c>
      <c r="S305" s="45">
        <v>1187.7</v>
      </c>
      <c r="T305" s="23">
        <v>4.48E-2</v>
      </c>
      <c r="U305" s="24">
        <v>53.18</v>
      </c>
      <c r="V305" s="24">
        <v>165.86</v>
      </c>
      <c r="W305" s="23">
        <v>0.31190000000000001</v>
      </c>
      <c r="X305" s="25">
        <v>0.53220000000000001</v>
      </c>
    </row>
    <row r="306" spans="1:24" ht="14.4">
      <c r="A306" s="9" t="s">
        <v>1060</v>
      </c>
      <c r="B306" s="9" t="s">
        <v>13</v>
      </c>
      <c r="C306" s="3" t="s">
        <v>14</v>
      </c>
      <c r="D306" s="3" t="s">
        <v>1655</v>
      </c>
      <c r="E306" s="3" t="s">
        <v>1655</v>
      </c>
      <c r="F306" s="3" t="str">
        <f t="shared" si="12"/>
        <v>California</v>
      </c>
      <c r="G306" s="3" t="str">
        <f t="shared" si="13"/>
        <v/>
      </c>
      <c r="H306" s="3" t="str">
        <f t="shared" si="14"/>
        <v/>
      </c>
      <c r="I306" s="3" t="s">
        <v>766</v>
      </c>
      <c r="J306" s="21" t="str">
        <f>VLOOKUP(I306,'AppURL Category'!$A:$B,2,FALSE)</f>
        <v>Informational</v>
      </c>
      <c r="K306" s="9" t="s">
        <v>16</v>
      </c>
      <c r="L306" s="9" t="s">
        <v>23</v>
      </c>
      <c r="M306" s="9">
        <v>9178</v>
      </c>
      <c r="N306" s="9">
        <v>25</v>
      </c>
      <c r="O306" s="9">
        <v>4644</v>
      </c>
      <c r="P306" s="9">
        <v>8462</v>
      </c>
      <c r="Q306" s="9">
        <v>2</v>
      </c>
      <c r="R306" s="9">
        <v>1503.2049999999999</v>
      </c>
      <c r="S306" s="45">
        <v>751.6</v>
      </c>
      <c r="T306" s="23">
        <v>0.08</v>
      </c>
      <c r="U306" s="24">
        <v>60.13</v>
      </c>
      <c r="V306" s="24">
        <v>163.78</v>
      </c>
      <c r="W306" s="23">
        <v>0.27239999999999998</v>
      </c>
      <c r="X306" s="25">
        <v>0.54879999999999995</v>
      </c>
    </row>
    <row r="307" spans="1:24" ht="14.4">
      <c r="A307" s="9" t="s">
        <v>1043</v>
      </c>
      <c r="B307" s="9" t="s">
        <v>13</v>
      </c>
      <c r="C307" s="3" t="s">
        <v>1656</v>
      </c>
      <c r="D307" s="3" t="s">
        <v>1657</v>
      </c>
      <c r="E307" s="3" t="s">
        <v>1655</v>
      </c>
      <c r="F307" s="3" t="str">
        <f t="shared" si="12"/>
        <v>Florida</v>
      </c>
      <c r="G307" s="3" t="str">
        <f t="shared" si="13"/>
        <v>Florida</v>
      </c>
      <c r="H307" s="3" t="str">
        <f t="shared" si="14"/>
        <v/>
      </c>
      <c r="I307" s="3" t="s">
        <v>1017</v>
      </c>
      <c r="J307" s="21" t="str">
        <f>VLOOKUP(I307,'AppURL Category'!$A:$B,2,FALSE)</f>
        <v>Informational</v>
      </c>
      <c r="K307" s="9" t="s">
        <v>42</v>
      </c>
      <c r="L307" s="9" t="s">
        <v>23</v>
      </c>
      <c r="M307" s="9">
        <v>9040</v>
      </c>
      <c r="N307" s="9">
        <v>21</v>
      </c>
      <c r="O307" s="9">
        <v>3585</v>
      </c>
      <c r="P307" s="9">
        <v>8450</v>
      </c>
      <c r="Q307" s="9">
        <v>3</v>
      </c>
      <c r="R307" s="9">
        <v>1473.192</v>
      </c>
      <c r="S307" s="45">
        <v>491.06</v>
      </c>
      <c r="T307" s="23">
        <v>0.1429</v>
      </c>
      <c r="U307" s="24">
        <v>70.150000000000006</v>
      </c>
      <c r="V307" s="24">
        <v>162.96</v>
      </c>
      <c r="W307" s="23">
        <v>0.23230000000000001</v>
      </c>
      <c r="X307" s="25">
        <v>0.42430000000000001</v>
      </c>
    </row>
    <row r="308" spans="1:24" ht="14.4">
      <c r="A308" s="9" t="s">
        <v>1043</v>
      </c>
      <c r="B308" s="9" t="s">
        <v>13</v>
      </c>
      <c r="C308" s="3" t="s">
        <v>73</v>
      </c>
      <c r="D308" s="3" t="s">
        <v>1655</v>
      </c>
      <c r="E308" s="3" t="s">
        <v>1655</v>
      </c>
      <c r="F308" s="3" t="str">
        <f t="shared" si="12"/>
        <v>New York</v>
      </c>
      <c r="G308" s="3" t="str">
        <f t="shared" si="13"/>
        <v/>
      </c>
      <c r="H308" s="3" t="str">
        <f t="shared" si="14"/>
        <v/>
      </c>
      <c r="I308" s="3" t="s">
        <v>1017</v>
      </c>
      <c r="J308" s="21" t="str">
        <f>VLOOKUP(I308,'AppURL Category'!$A:$B,2,FALSE)</f>
        <v>Informational</v>
      </c>
      <c r="K308" s="9" t="s">
        <v>42</v>
      </c>
      <c r="L308" s="9" t="s">
        <v>23</v>
      </c>
      <c r="M308" s="9">
        <v>96728</v>
      </c>
      <c r="N308" s="9">
        <v>341</v>
      </c>
      <c r="O308" s="9">
        <v>69700</v>
      </c>
      <c r="P308" s="9">
        <v>91910</v>
      </c>
      <c r="Q308" s="9">
        <v>15</v>
      </c>
      <c r="R308" s="9">
        <v>6587.2430000000004</v>
      </c>
      <c r="S308" s="45">
        <v>439.15</v>
      </c>
      <c r="T308" s="23">
        <v>4.3999999999999997E-2</v>
      </c>
      <c r="U308" s="24">
        <v>19.32</v>
      </c>
      <c r="V308" s="24">
        <v>68.099999999999994</v>
      </c>
      <c r="W308" s="23">
        <v>0.35249999999999998</v>
      </c>
      <c r="X308" s="25">
        <v>0.75839999999999996</v>
      </c>
    </row>
    <row r="309" spans="1:24" ht="14.4">
      <c r="A309" s="9" t="s">
        <v>1043</v>
      </c>
      <c r="B309" s="9" t="s">
        <v>19</v>
      </c>
      <c r="C309" s="3" t="s">
        <v>25</v>
      </c>
      <c r="D309" s="3" t="s">
        <v>1655</v>
      </c>
      <c r="E309" s="3" t="s">
        <v>1655</v>
      </c>
      <c r="F309" s="3" t="str">
        <f t="shared" si="12"/>
        <v>California</v>
      </c>
      <c r="G309" s="3" t="str">
        <f t="shared" si="13"/>
        <v/>
      </c>
      <c r="H309" s="3" t="str">
        <f t="shared" si="14"/>
        <v/>
      </c>
      <c r="I309" s="3" t="s">
        <v>1017</v>
      </c>
      <c r="J309" s="21" t="str">
        <f>VLOOKUP(I309,'AppURL Category'!$A:$B,2,FALSE)</f>
        <v>Informational</v>
      </c>
      <c r="K309" s="9" t="s">
        <v>16</v>
      </c>
      <c r="L309" s="9" t="s">
        <v>23</v>
      </c>
      <c r="M309" s="9">
        <v>48947</v>
      </c>
      <c r="N309" s="9">
        <v>230</v>
      </c>
      <c r="O309" s="9">
        <v>32089</v>
      </c>
      <c r="P309" s="9">
        <v>45597</v>
      </c>
      <c r="Q309" s="9">
        <v>21</v>
      </c>
      <c r="R309" s="9">
        <v>5702.29</v>
      </c>
      <c r="S309" s="45">
        <v>271.54000000000002</v>
      </c>
      <c r="T309" s="23">
        <v>9.1300000000000006E-2</v>
      </c>
      <c r="U309" s="24">
        <v>24.79</v>
      </c>
      <c r="V309" s="24">
        <v>116.5</v>
      </c>
      <c r="W309" s="23">
        <v>0.46989999999999998</v>
      </c>
      <c r="X309" s="25">
        <v>0.70379999999999998</v>
      </c>
    </row>
    <row r="310" spans="1:24" ht="14.4">
      <c r="A310" s="9" t="s">
        <v>1060</v>
      </c>
      <c r="B310" s="9" t="s">
        <v>38</v>
      </c>
      <c r="C310" s="3" t="s">
        <v>73</v>
      </c>
      <c r="D310" s="3" t="s">
        <v>1655</v>
      </c>
      <c r="E310" s="3" t="s">
        <v>1655</v>
      </c>
      <c r="F310" s="3" t="str">
        <f t="shared" si="12"/>
        <v>New York</v>
      </c>
      <c r="G310" s="3" t="str">
        <f t="shared" si="13"/>
        <v/>
      </c>
      <c r="H310" s="3" t="str">
        <f t="shared" si="14"/>
        <v/>
      </c>
      <c r="I310" s="3" t="s">
        <v>148</v>
      </c>
      <c r="J310" s="21" t="str">
        <f>VLOOKUP(I310,'AppURL Category'!$A:$B,2,FALSE)</f>
        <v>Lifestyle</v>
      </c>
      <c r="K310" s="9" t="s">
        <v>16</v>
      </c>
      <c r="L310" s="9" t="s">
        <v>23</v>
      </c>
      <c r="M310" s="9">
        <v>58938</v>
      </c>
      <c r="N310" s="9">
        <v>175</v>
      </c>
      <c r="O310" s="9">
        <v>41861</v>
      </c>
      <c r="P310" s="9">
        <v>55929</v>
      </c>
      <c r="Q310" s="9">
        <v>9</v>
      </c>
      <c r="R310" s="9">
        <v>4881.1980000000003</v>
      </c>
      <c r="S310" s="45">
        <v>542.36</v>
      </c>
      <c r="T310" s="23">
        <v>5.1400000000000001E-2</v>
      </c>
      <c r="U310" s="24">
        <v>27.89</v>
      </c>
      <c r="V310" s="24">
        <v>82.82</v>
      </c>
      <c r="W310" s="23">
        <v>0.2969</v>
      </c>
      <c r="X310" s="25">
        <v>0.74850000000000005</v>
      </c>
    </row>
    <row r="311" spans="1:24" ht="14.4">
      <c r="A311" s="9" t="s">
        <v>1041</v>
      </c>
      <c r="B311" s="9" t="s">
        <v>19</v>
      </c>
      <c r="C311" s="3" t="s">
        <v>32</v>
      </c>
      <c r="D311" s="3" t="s">
        <v>1655</v>
      </c>
      <c r="E311" s="3" t="s">
        <v>1655</v>
      </c>
      <c r="F311" s="3" t="str">
        <f t="shared" si="12"/>
        <v>Illinois</v>
      </c>
      <c r="G311" s="3" t="str">
        <f t="shared" si="13"/>
        <v/>
      </c>
      <c r="H311" s="3" t="str">
        <f t="shared" si="14"/>
        <v/>
      </c>
      <c r="I311" s="3" t="s">
        <v>151</v>
      </c>
      <c r="J311" s="21" t="str">
        <f>VLOOKUP(I311,'AppURL Category'!$A:$B,2,FALSE)</f>
        <v>Lifestyle</v>
      </c>
      <c r="K311" s="9" t="s">
        <v>46</v>
      </c>
      <c r="L311" s="9" t="s">
        <v>23</v>
      </c>
      <c r="M311" s="9">
        <v>49014</v>
      </c>
      <c r="N311" s="9">
        <v>100</v>
      </c>
      <c r="O311" s="9">
        <v>30349</v>
      </c>
      <c r="P311" s="9">
        <v>46446</v>
      </c>
      <c r="Q311" s="9">
        <v>6</v>
      </c>
      <c r="R311" s="9">
        <v>3628.346</v>
      </c>
      <c r="S311" s="45">
        <v>604.72</v>
      </c>
      <c r="T311" s="23">
        <v>0.06</v>
      </c>
      <c r="U311" s="24">
        <v>36.28</v>
      </c>
      <c r="V311" s="24">
        <v>74.03</v>
      </c>
      <c r="W311" s="23">
        <v>0.20399999999999999</v>
      </c>
      <c r="X311" s="25">
        <v>0.65339999999999998</v>
      </c>
    </row>
    <row r="312" spans="1:24" ht="14.4">
      <c r="A312" s="9" t="s">
        <v>1043</v>
      </c>
      <c r="B312" s="9" t="s">
        <v>38</v>
      </c>
      <c r="C312" s="3" t="s">
        <v>429</v>
      </c>
      <c r="D312" s="3" t="s">
        <v>1655</v>
      </c>
      <c r="E312" s="3" t="s">
        <v>1655</v>
      </c>
      <c r="F312" s="3" t="str">
        <f t="shared" si="12"/>
        <v>Mississippi</v>
      </c>
      <c r="G312" s="3" t="str">
        <f t="shared" si="13"/>
        <v/>
      </c>
      <c r="H312" s="3" t="str">
        <f t="shared" si="14"/>
        <v/>
      </c>
      <c r="I312" s="3" t="s">
        <v>249</v>
      </c>
      <c r="J312" s="21" t="str">
        <f>VLOOKUP(I312,'AppURL Category'!$A:$B,2,FALSE)</f>
        <v>Lifestyle</v>
      </c>
      <c r="K312" s="9" t="s">
        <v>27</v>
      </c>
      <c r="L312" s="9" t="s">
        <v>23</v>
      </c>
      <c r="M312" s="9">
        <v>69523</v>
      </c>
      <c r="N312" s="9">
        <v>174</v>
      </c>
      <c r="O312" s="9">
        <v>48273</v>
      </c>
      <c r="P312" s="9">
        <v>65800</v>
      </c>
      <c r="Q312" s="9">
        <v>9</v>
      </c>
      <c r="R312" s="9">
        <v>2649.998</v>
      </c>
      <c r="S312" s="45">
        <v>294.44</v>
      </c>
      <c r="T312" s="23">
        <v>5.1700000000000003E-2</v>
      </c>
      <c r="U312" s="24">
        <v>15.23</v>
      </c>
      <c r="V312" s="24">
        <v>38.119999999999997</v>
      </c>
      <c r="W312" s="23">
        <v>0.25030000000000002</v>
      </c>
      <c r="X312" s="25">
        <v>0.73360000000000003</v>
      </c>
    </row>
    <row r="313" spans="1:24" ht="14.4">
      <c r="A313" s="9" t="s">
        <v>1060</v>
      </c>
      <c r="B313" s="9" t="s">
        <v>29</v>
      </c>
      <c r="C313" s="3" t="s">
        <v>1671</v>
      </c>
      <c r="D313" s="3" t="s">
        <v>1672</v>
      </c>
      <c r="E313" s="3" t="s">
        <v>1655</v>
      </c>
      <c r="F313" s="3" t="str">
        <f t="shared" si="12"/>
        <v>Florida</v>
      </c>
      <c r="G313" s="3" t="str">
        <f t="shared" si="13"/>
        <v>Florida</v>
      </c>
      <c r="H313" s="3" t="str">
        <f t="shared" si="14"/>
        <v/>
      </c>
      <c r="I313" s="3" t="s">
        <v>251</v>
      </c>
      <c r="J313" s="21" t="str">
        <f>VLOOKUP(I313,'AppURL Category'!$A:$B,2,FALSE)</f>
        <v>Lifestyle</v>
      </c>
      <c r="K313" s="9" t="s">
        <v>27</v>
      </c>
      <c r="L313" s="9" t="s">
        <v>23</v>
      </c>
      <c r="M313" s="9">
        <v>37717</v>
      </c>
      <c r="N313" s="9">
        <v>69</v>
      </c>
      <c r="O313" s="9">
        <v>26541</v>
      </c>
      <c r="P313" s="9">
        <v>35126</v>
      </c>
      <c r="Q313" s="9">
        <v>5</v>
      </c>
      <c r="R313" s="9">
        <v>1725.271</v>
      </c>
      <c r="S313" s="45">
        <v>345.05</v>
      </c>
      <c r="T313" s="23">
        <v>7.2499999999999995E-2</v>
      </c>
      <c r="U313" s="24">
        <v>25</v>
      </c>
      <c r="V313" s="24">
        <v>45.74</v>
      </c>
      <c r="W313" s="23">
        <v>0.18290000000000001</v>
      </c>
      <c r="X313" s="25">
        <v>0.75560000000000005</v>
      </c>
    </row>
    <row r="314" spans="1:24" ht="14.4">
      <c r="A314" s="9" t="s">
        <v>1041</v>
      </c>
      <c r="B314" s="9" t="s">
        <v>38</v>
      </c>
      <c r="C314" s="3" t="s">
        <v>1673</v>
      </c>
      <c r="D314" s="3" t="s">
        <v>1674</v>
      </c>
      <c r="E314" s="3" t="s">
        <v>1655</v>
      </c>
      <c r="F314" s="3" t="str">
        <f t="shared" si="12"/>
        <v>Michigan</v>
      </c>
      <c r="G314" s="3" t="str">
        <f t="shared" si="13"/>
        <v>Michigan</v>
      </c>
      <c r="H314" s="3" t="str">
        <f t="shared" si="14"/>
        <v/>
      </c>
      <c r="I314" s="3" t="s">
        <v>255</v>
      </c>
      <c r="J314" s="21" t="str">
        <f>VLOOKUP(I314,'AppURL Category'!$A:$B,2,FALSE)</f>
        <v>Lifestyle</v>
      </c>
      <c r="K314" s="9" t="s">
        <v>16</v>
      </c>
      <c r="L314" s="9" t="s">
        <v>17</v>
      </c>
      <c r="M314" s="9">
        <v>16236</v>
      </c>
      <c r="N314" s="9">
        <v>50</v>
      </c>
      <c r="O314" s="9">
        <v>8669</v>
      </c>
      <c r="P314" s="9">
        <v>15208</v>
      </c>
      <c r="Q314" s="9">
        <v>11</v>
      </c>
      <c r="R314" s="9">
        <v>1639.8140000000001</v>
      </c>
      <c r="S314" s="45">
        <v>149.07</v>
      </c>
      <c r="T314" s="23">
        <v>0.22</v>
      </c>
      <c r="U314" s="24">
        <v>32.799999999999997</v>
      </c>
      <c r="V314" s="24">
        <v>101</v>
      </c>
      <c r="W314" s="23">
        <v>0.308</v>
      </c>
      <c r="X314" s="25">
        <v>0.56999999999999995</v>
      </c>
    </row>
    <row r="315" spans="1:24" ht="14.4">
      <c r="A315" s="9" t="s">
        <v>1043</v>
      </c>
      <c r="B315" s="9" t="s">
        <v>13</v>
      </c>
      <c r="C315" s="3" t="s">
        <v>32</v>
      </c>
      <c r="D315" s="3" t="s">
        <v>1655</v>
      </c>
      <c r="E315" s="3" t="s">
        <v>1655</v>
      </c>
      <c r="F315" s="3" t="str">
        <f t="shared" si="12"/>
        <v>Illinois</v>
      </c>
      <c r="G315" s="3" t="str">
        <f t="shared" si="13"/>
        <v/>
      </c>
      <c r="H315" s="3" t="str">
        <f t="shared" si="14"/>
        <v/>
      </c>
      <c r="I315" s="3" t="s">
        <v>255</v>
      </c>
      <c r="J315" s="21" t="str">
        <f>VLOOKUP(I315,'AppURL Category'!$A:$B,2,FALSE)</f>
        <v>Lifestyle</v>
      </c>
      <c r="K315" s="9" t="s">
        <v>16</v>
      </c>
      <c r="L315" s="9" t="s">
        <v>23</v>
      </c>
      <c r="M315" s="9">
        <v>9222</v>
      </c>
      <c r="N315" s="9">
        <v>33</v>
      </c>
      <c r="O315" s="9">
        <v>5352</v>
      </c>
      <c r="P315" s="9">
        <v>8141</v>
      </c>
      <c r="Q315" s="9">
        <v>2</v>
      </c>
      <c r="R315" s="9">
        <v>1583.164</v>
      </c>
      <c r="S315" s="45">
        <v>791.58</v>
      </c>
      <c r="T315" s="23">
        <v>6.0600000000000001E-2</v>
      </c>
      <c r="U315" s="24">
        <v>47.97</v>
      </c>
      <c r="V315" s="24">
        <v>171.67</v>
      </c>
      <c r="W315" s="23">
        <v>0.35780000000000001</v>
      </c>
      <c r="X315" s="25">
        <v>0.65739999999999998</v>
      </c>
    </row>
    <row r="316" spans="1:24" ht="14.4">
      <c r="A316" s="9" t="s">
        <v>1043</v>
      </c>
      <c r="B316" s="9" t="s">
        <v>38</v>
      </c>
      <c r="C316" s="3" t="s">
        <v>236</v>
      </c>
      <c r="D316" s="3" t="s">
        <v>1655</v>
      </c>
      <c r="E316" s="3" t="s">
        <v>1655</v>
      </c>
      <c r="F316" s="3" t="str">
        <f t="shared" si="12"/>
        <v>Tennessee</v>
      </c>
      <c r="G316" s="3" t="str">
        <f t="shared" si="13"/>
        <v/>
      </c>
      <c r="H316" s="3" t="str">
        <f t="shared" si="14"/>
        <v/>
      </c>
      <c r="I316" s="3" t="s">
        <v>358</v>
      </c>
      <c r="J316" s="21" t="str">
        <f>VLOOKUP(I316,'AppURL Category'!$A:$B,2,FALSE)</f>
        <v>Lifestyle</v>
      </c>
      <c r="K316" s="9" t="s">
        <v>46</v>
      </c>
      <c r="L316" s="9" t="s">
        <v>23</v>
      </c>
      <c r="M316" s="9">
        <v>8233</v>
      </c>
      <c r="N316" s="9">
        <v>65</v>
      </c>
      <c r="O316" s="9">
        <v>5361</v>
      </c>
      <c r="P316" s="9">
        <v>7643</v>
      </c>
      <c r="Q316" s="9">
        <v>4</v>
      </c>
      <c r="R316" s="9">
        <v>6381.0069999999996</v>
      </c>
      <c r="S316" s="45">
        <v>1595.25</v>
      </c>
      <c r="T316" s="23">
        <v>6.1499999999999999E-2</v>
      </c>
      <c r="U316" s="24">
        <v>98.17</v>
      </c>
      <c r="V316" s="24">
        <v>775.05</v>
      </c>
      <c r="W316" s="23">
        <v>0.78949999999999998</v>
      </c>
      <c r="X316" s="25">
        <v>0.70140000000000002</v>
      </c>
    </row>
    <row r="317" spans="1:24" ht="14.4">
      <c r="A317" s="9" t="s">
        <v>1043</v>
      </c>
      <c r="B317" s="9" t="s">
        <v>19</v>
      </c>
      <c r="C317" s="3" t="s">
        <v>168</v>
      </c>
      <c r="D317" s="3" t="s">
        <v>1655</v>
      </c>
      <c r="E317" s="3" t="s">
        <v>1655</v>
      </c>
      <c r="F317" s="3" t="str">
        <f t="shared" si="12"/>
        <v>Tennessee</v>
      </c>
      <c r="G317" s="3" t="str">
        <f t="shared" si="13"/>
        <v/>
      </c>
      <c r="H317" s="3" t="str">
        <f t="shared" si="14"/>
        <v/>
      </c>
      <c r="I317" s="3" t="s">
        <v>358</v>
      </c>
      <c r="J317" s="21" t="str">
        <f>VLOOKUP(I317,'AppURL Category'!$A:$B,2,FALSE)</f>
        <v>Lifestyle</v>
      </c>
      <c r="K317" s="9" t="s">
        <v>163</v>
      </c>
      <c r="L317" s="9" t="s">
        <v>23</v>
      </c>
      <c r="M317" s="9">
        <v>9014</v>
      </c>
      <c r="N317" s="9">
        <v>26</v>
      </c>
      <c r="O317" s="9">
        <v>5054</v>
      </c>
      <c r="P317" s="9">
        <v>7227</v>
      </c>
      <c r="Q317" s="9">
        <v>4</v>
      </c>
      <c r="R317" s="9">
        <v>1539.6010000000001</v>
      </c>
      <c r="S317" s="45">
        <v>384.9</v>
      </c>
      <c r="T317" s="23">
        <v>0.15379999999999999</v>
      </c>
      <c r="U317" s="24">
        <v>59.22</v>
      </c>
      <c r="V317" s="24">
        <v>170.8</v>
      </c>
      <c r="W317" s="23">
        <v>0.28839999999999999</v>
      </c>
      <c r="X317" s="25">
        <v>0.69930000000000003</v>
      </c>
    </row>
    <row r="318" spans="1:24" ht="14.4">
      <c r="A318" s="9" t="s">
        <v>1041</v>
      </c>
      <c r="B318" s="9" t="s">
        <v>19</v>
      </c>
      <c r="C318" s="3" t="s">
        <v>79</v>
      </c>
      <c r="D318" s="3" t="s">
        <v>1655</v>
      </c>
      <c r="E318" s="3" t="s">
        <v>1655</v>
      </c>
      <c r="F318" s="3" t="str">
        <f t="shared" si="12"/>
        <v>Florida</v>
      </c>
      <c r="G318" s="3" t="str">
        <f t="shared" si="13"/>
        <v/>
      </c>
      <c r="H318" s="3" t="str">
        <f t="shared" si="14"/>
        <v/>
      </c>
      <c r="I318" s="3" t="s">
        <v>420</v>
      </c>
      <c r="J318" s="21" t="str">
        <f>VLOOKUP(I318,'AppURL Category'!$A:$B,2,FALSE)</f>
        <v>Lifestyle</v>
      </c>
      <c r="K318" s="9" t="s">
        <v>27</v>
      </c>
      <c r="L318" s="9" t="s">
        <v>23</v>
      </c>
      <c r="M318" s="9">
        <v>9702</v>
      </c>
      <c r="N318" s="9">
        <v>40</v>
      </c>
      <c r="O318" s="9">
        <v>5564</v>
      </c>
      <c r="P318" s="9">
        <v>8210</v>
      </c>
      <c r="Q318" s="9">
        <v>1</v>
      </c>
      <c r="R318" s="9">
        <v>5711.3919999999998</v>
      </c>
      <c r="S318" s="45">
        <v>5711.39</v>
      </c>
      <c r="T318" s="23">
        <v>2.5000000000000001E-2</v>
      </c>
      <c r="U318" s="24">
        <v>142.78</v>
      </c>
      <c r="V318" s="24">
        <v>588.67999999999995</v>
      </c>
      <c r="W318" s="23">
        <v>0.4123</v>
      </c>
      <c r="X318" s="25">
        <v>0.67769999999999997</v>
      </c>
    </row>
    <row r="319" spans="1:24" ht="14.4">
      <c r="A319" s="9" t="s">
        <v>1041</v>
      </c>
      <c r="B319" s="9" t="s">
        <v>19</v>
      </c>
      <c r="C319" s="3" t="s">
        <v>168</v>
      </c>
      <c r="D319" s="3" t="s">
        <v>1655</v>
      </c>
      <c r="E319" s="3" t="s">
        <v>1655</v>
      </c>
      <c r="F319" s="3" t="str">
        <f t="shared" si="12"/>
        <v>Tennessee</v>
      </c>
      <c r="G319" s="3" t="str">
        <f t="shared" si="13"/>
        <v/>
      </c>
      <c r="H319" s="3" t="str">
        <f t="shared" si="14"/>
        <v/>
      </c>
      <c r="I319" s="3" t="s">
        <v>454</v>
      </c>
      <c r="J319" s="21" t="str">
        <f>VLOOKUP(I319,'AppURL Category'!$A:$B,2,FALSE)</f>
        <v>Lifestyle</v>
      </c>
      <c r="K319" s="9" t="s">
        <v>42</v>
      </c>
      <c r="L319" s="9" t="s">
        <v>23</v>
      </c>
      <c r="M319" s="9">
        <v>150457</v>
      </c>
      <c r="N319" s="9">
        <v>420</v>
      </c>
      <c r="O319" s="9">
        <v>58372</v>
      </c>
      <c r="P319" s="9">
        <v>135099</v>
      </c>
      <c r="Q319" s="9">
        <v>14</v>
      </c>
      <c r="R319" s="9">
        <v>5906.83</v>
      </c>
      <c r="S319" s="45">
        <v>421.92</v>
      </c>
      <c r="T319" s="23">
        <v>3.3300000000000003E-2</v>
      </c>
      <c r="U319" s="24">
        <v>14.06</v>
      </c>
      <c r="V319" s="24">
        <v>39.26</v>
      </c>
      <c r="W319" s="23">
        <v>0.27910000000000001</v>
      </c>
      <c r="X319" s="25">
        <v>0.43209999999999998</v>
      </c>
    </row>
    <row r="320" spans="1:24" ht="14.4">
      <c r="A320" s="9" t="s">
        <v>1043</v>
      </c>
      <c r="B320" s="9" t="s">
        <v>38</v>
      </c>
      <c r="C320" s="3" t="s">
        <v>467</v>
      </c>
      <c r="D320" s="3" t="s">
        <v>1655</v>
      </c>
      <c r="E320" s="3" t="s">
        <v>1655</v>
      </c>
      <c r="F320" s="3" t="str">
        <f t="shared" si="12"/>
        <v>Florida</v>
      </c>
      <c r="G320" s="3" t="str">
        <f t="shared" si="13"/>
        <v/>
      </c>
      <c r="H320" s="3" t="str">
        <f t="shared" si="14"/>
        <v/>
      </c>
      <c r="I320" s="3" t="s">
        <v>456</v>
      </c>
      <c r="J320" s="21" t="str">
        <f>VLOOKUP(I320,'AppURL Category'!$A:$B,2,FALSE)</f>
        <v>Lifestyle</v>
      </c>
      <c r="K320" s="9" t="s">
        <v>46</v>
      </c>
      <c r="L320" s="9" t="s">
        <v>23</v>
      </c>
      <c r="M320" s="9">
        <v>190592</v>
      </c>
      <c r="N320" s="9">
        <v>601</v>
      </c>
      <c r="O320" s="9">
        <v>28906</v>
      </c>
      <c r="P320" s="9">
        <v>172515</v>
      </c>
      <c r="Q320" s="9">
        <v>25</v>
      </c>
      <c r="R320" s="9">
        <v>4742.0479999999998</v>
      </c>
      <c r="S320" s="45">
        <v>189.68</v>
      </c>
      <c r="T320" s="23">
        <v>4.1599999999999998E-2</v>
      </c>
      <c r="U320" s="24">
        <v>7.89</v>
      </c>
      <c r="V320" s="24">
        <v>24.88</v>
      </c>
      <c r="W320" s="23">
        <v>0.31530000000000002</v>
      </c>
      <c r="X320" s="25">
        <v>0.1676</v>
      </c>
    </row>
    <row r="321" spans="1:24" ht="14.4">
      <c r="A321" s="9" t="s">
        <v>1043</v>
      </c>
      <c r="B321" s="9" t="s">
        <v>19</v>
      </c>
      <c r="C321" s="3" t="s">
        <v>32</v>
      </c>
      <c r="D321" s="3" t="s">
        <v>1655</v>
      </c>
      <c r="E321" s="3" t="s">
        <v>1655</v>
      </c>
      <c r="F321" s="3" t="str">
        <f t="shared" si="12"/>
        <v>Illinois</v>
      </c>
      <c r="G321" s="3" t="str">
        <f t="shared" si="13"/>
        <v/>
      </c>
      <c r="H321" s="3" t="str">
        <f t="shared" si="14"/>
        <v/>
      </c>
      <c r="I321" s="3" t="s">
        <v>458</v>
      </c>
      <c r="J321" s="21" t="str">
        <f>VLOOKUP(I321,'AppURL Category'!$A:$B,2,FALSE)</f>
        <v>Lifestyle</v>
      </c>
      <c r="K321" s="9" t="s">
        <v>27</v>
      </c>
      <c r="L321" s="9" t="s">
        <v>23</v>
      </c>
      <c r="M321" s="9">
        <v>12868</v>
      </c>
      <c r="N321" s="9">
        <v>80</v>
      </c>
      <c r="O321" s="9">
        <v>6472</v>
      </c>
      <c r="P321" s="9">
        <v>11922</v>
      </c>
      <c r="Q321" s="9">
        <v>6</v>
      </c>
      <c r="R321" s="9">
        <v>3137.143</v>
      </c>
      <c r="S321" s="45">
        <v>522.86</v>
      </c>
      <c r="T321" s="23">
        <v>7.4999999999999997E-2</v>
      </c>
      <c r="U321" s="24">
        <v>39.21</v>
      </c>
      <c r="V321" s="24">
        <v>243.79</v>
      </c>
      <c r="W321" s="23">
        <v>0.62170000000000003</v>
      </c>
      <c r="X321" s="25">
        <v>0.54290000000000005</v>
      </c>
    </row>
    <row r="322" spans="1:24" ht="14.4">
      <c r="A322" s="9" t="s">
        <v>1043</v>
      </c>
      <c r="B322" s="9" t="s">
        <v>13</v>
      </c>
      <c r="C322" s="3" t="s">
        <v>25</v>
      </c>
      <c r="D322" s="3" t="s">
        <v>1655</v>
      </c>
      <c r="E322" s="3" t="s">
        <v>1655</v>
      </c>
      <c r="F322" s="3" t="str">
        <f t="shared" si="12"/>
        <v>California</v>
      </c>
      <c r="G322" s="3" t="str">
        <f t="shared" si="13"/>
        <v/>
      </c>
      <c r="H322" s="3" t="str">
        <f t="shared" si="14"/>
        <v/>
      </c>
      <c r="I322" s="3" t="s">
        <v>500</v>
      </c>
      <c r="J322" s="21" t="str">
        <f>VLOOKUP(I322,'AppURL Category'!$A:$B,2,FALSE)</f>
        <v>Lifestyle</v>
      </c>
      <c r="K322" s="9" t="s">
        <v>16</v>
      </c>
      <c r="L322" s="9" t="s">
        <v>23</v>
      </c>
      <c r="M322" s="9">
        <v>9059</v>
      </c>
      <c r="N322" s="9">
        <v>22</v>
      </c>
      <c r="O322" s="9">
        <v>589</v>
      </c>
      <c r="P322" s="9">
        <v>7480</v>
      </c>
      <c r="Q322" s="9">
        <v>4</v>
      </c>
      <c r="R322" s="9">
        <v>1908.5260000000001</v>
      </c>
      <c r="S322" s="45">
        <v>477.13</v>
      </c>
      <c r="T322" s="23">
        <v>0.18179999999999999</v>
      </c>
      <c r="U322" s="24">
        <v>86.75</v>
      </c>
      <c r="V322" s="24">
        <v>210.68</v>
      </c>
      <c r="W322" s="23">
        <v>0.2429</v>
      </c>
      <c r="X322" s="25">
        <v>7.8700000000000006E-2</v>
      </c>
    </row>
    <row r="323" spans="1:24" ht="14.4">
      <c r="A323" s="9" t="s">
        <v>1041</v>
      </c>
      <c r="B323" s="9" t="s">
        <v>19</v>
      </c>
      <c r="C323" s="3" t="s">
        <v>1662</v>
      </c>
      <c r="D323" s="3" t="s">
        <v>1663</v>
      </c>
      <c r="E323" s="3" t="s">
        <v>1655</v>
      </c>
      <c r="F323" s="3" t="str">
        <f t="shared" ref="F323:F386" si="15">RIGHT(C323,LEN(C323)-FIND(",",C323)-1)</f>
        <v>Florida</v>
      </c>
      <c r="G323" s="3" t="str">
        <f t="shared" ref="G323:G386" si="16">IFERROR(RIGHT(D323,LEN(D323)-FIND(",",D323)-1),"")</f>
        <v>Florida</v>
      </c>
      <c r="H323" s="3" t="str">
        <f t="shared" ref="H323:H386" si="17">IF(F323=G323,"",G323)</f>
        <v/>
      </c>
      <c r="I323" s="3" t="s">
        <v>731</v>
      </c>
      <c r="J323" s="21" t="str">
        <f>VLOOKUP(I323,'AppURL Category'!$A:$B,2,FALSE)</f>
        <v>Lifestyle</v>
      </c>
      <c r="K323" s="9" t="s">
        <v>189</v>
      </c>
      <c r="L323" s="9" t="s">
        <v>47</v>
      </c>
      <c r="M323" s="9">
        <v>15904</v>
      </c>
      <c r="N323" s="9">
        <v>190</v>
      </c>
      <c r="O323" s="9">
        <v>7523</v>
      </c>
      <c r="P323" s="9">
        <v>14815</v>
      </c>
      <c r="Q323" s="9">
        <v>2</v>
      </c>
      <c r="R323" s="9">
        <v>1825.7260000000001</v>
      </c>
      <c r="S323" s="45">
        <v>912.86</v>
      </c>
      <c r="T323" s="23">
        <v>1.0500000000000001E-2</v>
      </c>
      <c r="U323" s="24">
        <v>9.61</v>
      </c>
      <c r="V323" s="24">
        <v>114.8</v>
      </c>
      <c r="W323" s="23">
        <v>1.1947000000000001</v>
      </c>
      <c r="X323" s="25">
        <v>0.50780000000000003</v>
      </c>
    </row>
    <row r="324" spans="1:24" ht="14.4">
      <c r="A324" s="9" t="s">
        <v>1060</v>
      </c>
      <c r="B324" s="9" t="s">
        <v>29</v>
      </c>
      <c r="C324" s="3" t="s">
        <v>32</v>
      </c>
      <c r="D324" s="3" t="s">
        <v>1655</v>
      </c>
      <c r="E324" s="3" t="s">
        <v>1655</v>
      </c>
      <c r="F324" s="3" t="str">
        <f t="shared" si="15"/>
        <v>Illinois</v>
      </c>
      <c r="G324" s="3" t="str">
        <f t="shared" si="16"/>
        <v/>
      </c>
      <c r="H324" s="3" t="str">
        <f t="shared" si="17"/>
        <v/>
      </c>
      <c r="I324" s="3" t="s">
        <v>731</v>
      </c>
      <c r="J324" s="21" t="str">
        <f>VLOOKUP(I324,'AppURL Category'!$A:$B,2,FALSE)</f>
        <v>Lifestyle</v>
      </c>
      <c r="K324" s="9" t="s">
        <v>16</v>
      </c>
      <c r="L324" s="9" t="s">
        <v>23</v>
      </c>
      <c r="M324" s="9">
        <v>7822</v>
      </c>
      <c r="N324" s="9">
        <v>25</v>
      </c>
      <c r="O324" s="9">
        <v>3786</v>
      </c>
      <c r="P324" s="9">
        <v>7232</v>
      </c>
      <c r="Q324" s="9">
        <v>13</v>
      </c>
      <c r="R324" s="9">
        <v>6781.8220000000001</v>
      </c>
      <c r="S324" s="45">
        <v>521.67999999999995</v>
      </c>
      <c r="T324" s="23">
        <v>0.52</v>
      </c>
      <c r="U324" s="24">
        <v>271.27</v>
      </c>
      <c r="V324" s="24">
        <v>867.02</v>
      </c>
      <c r="W324" s="23">
        <v>0.3196</v>
      </c>
      <c r="X324" s="25">
        <v>0.52349999999999997</v>
      </c>
    </row>
    <row r="325" spans="1:24" ht="14.4">
      <c r="A325" s="9" t="s">
        <v>1043</v>
      </c>
      <c r="B325" s="9" t="s">
        <v>38</v>
      </c>
      <c r="C325" s="3" t="s">
        <v>168</v>
      </c>
      <c r="D325" s="3" t="s">
        <v>1655</v>
      </c>
      <c r="E325" s="3" t="s">
        <v>1655</v>
      </c>
      <c r="F325" s="3" t="str">
        <f t="shared" si="15"/>
        <v>Tennessee</v>
      </c>
      <c r="G325" s="3" t="str">
        <f t="shared" si="16"/>
        <v/>
      </c>
      <c r="H325" s="3" t="str">
        <f t="shared" si="17"/>
        <v/>
      </c>
      <c r="I325" s="3" t="s">
        <v>731</v>
      </c>
      <c r="J325" s="21" t="str">
        <f>VLOOKUP(I325,'AppURL Category'!$A:$B,2,FALSE)</f>
        <v>Lifestyle</v>
      </c>
      <c r="K325" s="9" t="s">
        <v>22</v>
      </c>
      <c r="L325" s="9" t="s">
        <v>23</v>
      </c>
      <c r="M325" s="9">
        <v>12214</v>
      </c>
      <c r="N325" s="9">
        <v>50</v>
      </c>
      <c r="O325" s="9">
        <v>5376</v>
      </c>
      <c r="P325" s="9">
        <v>11490</v>
      </c>
      <c r="Q325" s="9">
        <v>7</v>
      </c>
      <c r="R325" s="9">
        <v>5616.3090000000002</v>
      </c>
      <c r="S325" s="45">
        <v>802.33</v>
      </c>
      <c r="T325" s="23">
        <v>0.14000000000000001</v>
      </c>
      <c r="U325" s="24">
        <v>112.33</v>
      </c>
      <c r="V325" s="24">
        <v>459.83</v>
      </c>
      <c r="W325" s="23">
        <v>0.40939999999999999</v>
      </c>
      <c r="X325" s="25">
        <v>0.46789999999999998</v>
      </c>
    </row>
    <row r="326" spans="1:24" ht="14.4">
      <c r="A326" s="9" t="s">
        <v>1041</v>
      </c>
      <c r="B326" s="9" t="s">
        <v>13</v>
      </c>
      <c r="C326" s="3" t="s">
        <v>1664</v>
      </c>
      <c r="D326" s="3" t="s">
        <v>1665</v>
      </c>
      <c r="E326" s="3" t="s">
        <v>1655</v>
      </c>
      <c r="F326" s="3" t="str">
        <f t="shared" si="15"/>
        <v>Florida</v>
      </c>
      <c r="G326" s="3" t="str">
        <f t="shared" si="16"/>
        <v>Florida</v>
      </c>
      <c r="H326" s="3" t="str">
        <f t="shared" si="17"/>
        <v/>
      </c>
      <c r="I326" s="3" t="s">
        <v>731</v>
      </c>
      <c r="J326" s="21" t="str">
        <f>VLOOKUP(I326,'AppURL Category'!$A:$B,2,FALSE)</f>
        <v>Lifestyle</v>
      </c>
      <c r="K326" s="9" t="s">
        <v>16</v>
      </c>
      <c r="L326" s="9" t="s">
        <v>47</v>
      </c>
      <c r="M326" s="9">
        <v>141165</v>
      </c>
      <c r="N326" s="9">
        <v>250</v>
      </c>
      <c r="O326" s="9">
        <v>102776</v>
      </c>
      <c r="P326" s="9">
        <v>128004</v>
      </c>
      <c r="Q326" s="9">
        <v>28</v>
      </c>
      <c r="R326" s="9">
        <v>7222.2110000000002</v>
      </c>
      <c r="S326" s="45">
        <v>257.94</v>
      </c>
      <c r="T326" s="23">
        <v>0.112</v>
      </c>
      <c r="U326" s="24">
        <v>28.89</v>
      </c>
      <c r="V326" s="24">
        <v>51.16</v>
      </c>
      <c r="W326" s="23">
        <v>0.17710000000000001</v>
      </c>
      <c r="X326" s="25">
        <v>0.80289999999999995</v>
      </c>
    </row>
    <row r="327" spans="1:24" ht="14.4">
      <c r="A327" s="9" t="s">
        <v>1043</v>
      </c>
      <c r="B327" s="9" t="s">
        <v>29</v>
      </c>
      <c r="C327" s="3" t="s">
        <v>32</v>
      </c>
      <c r="D327" s="3" t="s">
        <v>1655</v>
      </c>
      <c r="E327" s="3" t="s">
        <v>1655</v>
      </c>
      <c r="F327" s="3" t="str">
        <f t="shared" si="15"/>
        <v>Illinois</v>
      </c>
      <c r="G327" s="3" t="str">
        <f t="shared" si="16"/>
        <v/>
      </c>
      <c r="H327" s="3" t="str">
        <f t="shared" si="17"/>
        <v/>
      </c>
      <c r="I327" s="3" t="s">
        <v>860</v>
      </c>
      <c r="J327" s="21" t="str">
        <f>VLOOKUP(I327,'AppURL Category'!$A:$B,2,FALSE)</f>
        <v>Lifestyle</v>
      </c>
      <c r="K327" s="9" t="s">
        <v>16</v>
      </c>
      <c r="L327" s="9" t="s">
        <v>23</v>
      </c>
      <c r="M327" s="9">
        <v>7514</v>
      </c>
      <c r="N327" s="9">
        <v>20</v>
      </c>
      <c r="O327" s="9">
        <v>2646</v>
      </c>
      <c r="P327" s="9">
        <v>3373</v>
      </c>
      <c r="Q327" s="9">
        <v>3</v>
      </c>
      <c r="R327" s="9">
        <v>6756.2950000000001</v>
      </c>
      <c r="S327" s="45">
        <v>2252.1</v>
      </c>
      <c r="T327" s="23">
        <v>0.15</v>
      </c>
      <c r="U327" s="24">
        <v>337.81</v>
      </c>
      <c r="V327" s="24">
        <v>899.16</v>
      </c>
      <c r="W327" s="23">
        <v>0.26619999999999999</v>
      </c>
      <c r="X327" s="25">
        <v>0.78449999999999998</v>
      </c>
    </row>
    <row r="328" spans="1:24" ht="14.4">
      <c r="A328" s="9" t="s">
        <v>1041</v>
      </c>
      <c r="B328" s="9" t="s">
        <v>19</v>
      </c>
      <c r="C328" s="3" t="s">
        <v>1658</v>
      </c>
      <c r="D328" s="3" t="s">
        <v>1659</v>
      </c>
      <c r="E328" s="3" t="s">
        <v>1655</v>
      </c>
      <c r="F328" s="3" t="str">
        <f t="shared" si="15"/>
        <v>Michigan</v>
      </c>
      <c r="G328" s="3" t="str">
        <f t="shared" si="16"/>
        <v>Michigan</v>
      </c>
      <c r="H328" s="3" t="str">
        <f t="shared" si="17"/>
        <v/>
      </c>
      <c r="I328" s="3" t="s">
        <v>864</v>
      </c>
      <c r="J328" s="21" t="str">
        <f>VLOOKUP(I328,'AppURL Category'!$A:$B,2,FALSE)</f>
        <v>Lifestyle</v>
      </c>
      <c r="K328" s="9" t="s">
        <v>130</v>
      </c>
      <c r="L328" s="9" t="s">
        <v>47</v>
      </c>
      <c r="M328" s="9">
        <v>30460</v>
      </c>
      <c r="N328" s="9">
        <v>95</v>
      </c>
      <c r="O328" s="9">
        <v>21830</v>
      </c>
      <c r="P328" s="9">
        <v>27750</v>
      </c>
      <c r="Q328" s="9">
        <v>25</v>
      </c>
      <c r="R328" s="9">
        <v>6643.9669999999996</v>
      </c>
      <c r="S328" s="45">
        <v>265.76</v>
      </c>
      <c r="T328" s="23">
        <v>0.26319999999999999</v>
      </c>
      <c r="U328" s="24">
        <v>69.94</v>
      </c>
      <c r="V328" s="24">
        <v>218.12</v>
      </c>
      <c r="W328" s="23">
        <v>0.31190000000000001</v>
      </c>
      <c r="X328" s="25">
        <v>0.78669999999999995</v>
      </c>
    </row>
    <row r="329" spans="1:24" ht="14.4">
      <c r="A329" s="9" t="s">
        <v>1041</v>
      </c>
      <c r="B329" s="9" t="s">
        <v>29</v>
      </c>
      <c r="C329" s="3" t="s">
        <v>32</v>
      </c>
      <c r="D329" s="3" t="s">
        <v>1655</v>
      </c>
      <c r="E329" s="3" t="s">
        <v>1655</v>
      </c>
      <c r="F329" s="3" t="str">
        <f t="shared" si="15"/>
        <v>Illinois</v>
      </c>
      <c r="G329" s="3" t="str">
        <f t="shared" si="16"/>
        <v/>
      </c>
      <c r="H329" s="3" t="str">
        <f t="shared" si="17"/>
        <v/>
      </c>
      <c r="I329" s="3" t="s">
        <v>987</v>
      </c>
      <c r="J329" s="21" t="str">
        <f>VLOOKUP(I329,'AppURL Category'!$A:$B,2,FALSE)</f>
        <v>Lifestyle</v>
      </c>
      <c r="K329" s="9" t="s">
        <v>27</v>
      </c>
      <c r="L329" s="9" t="s">
        <v>23</v>
      </c>
      <c r="M329" s="9">
        <v>14083</v>
      </c>
      <c r="N329" s="9">
        <v>97</v>
      </c>
      <c r="O329" s="9">
        <v>9945</v>
      </c>
      <c r="P329" s="9">
        <v>12878</v>
      </c>
      <c r="Q329" s="9">
        <v>11</v>
      </c>
      <c r="R329" s="9">
        <v>5979.67</v>
      </c>
      <c r="S329" s="45">
        <v>543.61</v>
      </c>
      <c r="T329" s="23">
        <v>0.1134</v>
      </c>
      <c r="U329" s="24">
        <v>61.65</v>
      </c>
      <c r="V329" s="24">
        <v>424.6</v>
      </c>
      <c r="W329" s="23">
        <v>0.68879999999999997</v>
      </c>
      <c r="X329" s="25">
        <v>0.7722</v>
      </c>
    </row>
    <row r="330" spans="1:24" ht="14.4">
      <c r="A330" s="9" t="s">
        <v>1060</v>
      </c>
      <c r="B330" s="9" t="s">
        <v>38</v>
      </c>
      <c r="C330" s="3" t="s">
        <v>32</v>
      </c>
      <c r="D330" s="3" t="s">
        <v>1655</v>
      </c>
      <c r="E330" s="3" t="s">
        <v>1655</v>
      </c>
      <c r="F330" s="3" t="str">
        <f t="shared" si="15"/>
        <v>Illinois</v>
      </c>
      <c r="G330" s="3" t="str">
        <f t="shared" si="16"/>
        <v/>
      </c>
      <c r="H330" s="3" t="str">
        <f t="shared" si="17"/>
        <v/>
      </c>
      <c r="I330" s="3" t="s">
        <v>1021</v>
      </c>
      <c r="J330" s="21" t="str">
        <f>VLOOKUP(I330,'AppURL Category'!$A:$B,2,FALSE)</f>
        <v>Lifestyle</v>
      </c>
      <c r="K330" s="9" t="s">
        <v>16</v>
      </c>
      <c r="L330" s="9" t="s">
        <v>23</v>
      </c>
      <c r="M330" s="9">
        <v>100058</v>
      </c>
      <c r="N330" s="9">
        <v>435</v>
      </c>
      <c r="O330" s="9">
        <v>73422</v>
      </c>
      <c r="P330" s="9">
        <v>91976</v>
      </c>
      <c r="Q330" s="9">
        <v>8</v>
      </c>
      <c r="R330" s="9">
        <v>5831.2259999999997</v>
      </c>
      <c r="S330" s="45">
        <v>728.9</v>
      </c>
      <c r="T330" s="23">
        <v>1.84E-2</v>
      </c>
      <c r="U330" s="24">
        <v>13.41</v>
      </c>
      <c r="V330" s="24">
        <v>58.28</v>
      </c>
      <c r="W330" s="23">
        <v>0.43469999999999998</v>
      </c>
      <c r="X330" s="25">
        <v>0.79830000000000001</v>
      </c>
    </row>
    <row r="331" spans="1:24" ht="14.4">
      <c r="A331" s="9" t="s">
        <v>1041</v>
      </c>
      <c r="B331" s="9" t="s">
        <v>13</v>
      </c>
      <c r="C331" s="3" t="s">
        <v>73</v>
      </c>
      <c r="D331" s="3" t="s">
        <v>1655</v>
      </c>
      <c r="E331" s="3" t="s">
        <v>1655</v>
      </c>
      <c r="F331" s="3" t="str">
        <f t="shared" si="15"/>
        <v>New York</v>
      </c>
      <c r="G331" s="3" t="str">
        <f t="shared" si="16"/>
        <v/>
      </c>
      <c r="H331" s="3" t="str">
        <f t="shared" si="17"/>
        <v/>
      </c>
      <c r="I331" s="3" t="s">
        <v>1021</v>
      </c>
      <c r="J331" s="21" t="str">
        <f>VLOOKUP(I331,'AppURL Category'!$A:$B,2,FALSE)</f>
        <v>Lifestyle</v>
      </c>
      <c r="K331" s="9" t="s">
        <v>16</v>
      </c>
      <c r="L331" s="9" t="s">
        <v>47</v>
      </c>
      <c r="M331" s="9">
        <v>83854</v>
      </c>
      <c r="N331" s="9">
        <v>197</v>
      </c>
      <c r="O331" s="9">
        <v>60626</v>
      </c>
      <c r="P331" s="9">
        <v>76071</v>
      </c>
      <c r="Q331" s="9">
        <v>15</v>
      </c>
      <c r="R331" s="9">
        <v>5783.8440000000001</v>
      </c>
      <c r="S331" s="45">
        <v>385.59</v>
      </c>
      <c r="T331" s="23">
        <v>7.6100000000000001E-2</v>
      </c>
      <c r="U331" s="24">
        <v>29.36</v>
      </c>
      <c r="V331" s="24">
        <v>68.98</v>
      </c>
      <c r="W331" s="23">
        <v>0.2349</v>
      </c>
      <c r="X331" s="25">
        <v>0.79700000000000004</v>
      </c>
    </row>
    <row r="332" spans="1:24" ht="14.4">
      <c r="A332" s="9" t="s">
        <v>1041</v>
      </c>
      <c r="B332" s="9" t="s">
        <v>13</v>
      </c>
      <c r="C332" s="3" t="s">
        <v>14</v>
      </c>
      <c r="D332" s="3" t="s">
        <v>1655</v>
      </c>
      <c r="E332" s="3" t="s">
        <v>1655</v>
      </c>
      <c r="F332" s="3" t="str">
        <f t="shared" si="15"/>
        <v>California</v>
      </c>
      <c r="G332" s="3" t="str">
        <f t="shared" si="16"/>
        <v/>
      </c>
      <c r="H332" s="3" t="str">
        <f t="shared" si="17"/>
        <v/>
      </c>
      <c r="I332" s="3" t="s">
        <v>1024</v>
      </c>
      <c r="J332" s="21" t="str">
        <f>VLOOKUP(I332,'AppURL Category'!$A:$B,2,FALSE)</f>
        <v>Lifestyle</v>
      </c>
      <c r="K332" s="9" t="s">
        <v>22</v>
      </c>
      <c r="L332" s="9" t="s">
        <v>23</v>
      </c>
      <c r="M332" s="9">
        <v>103665</v>
      </c>
      <c r="N332" s="9">
        <v>270</v>
      </c>
      <c r="O332" s="9">
        <v>77283</v>
      </c>
      <c r="P332" s="9">
        <v>94019</v>
      </c>
      <c r="Q332" s="9">
        <v>4</v>
      </c>
      <c r="R332" s="9">
        <v>5284.6859999999997</v>
      </c>
      <c r="S332" s="45">
        <v>1321.17</v>
      </c>
      <c r="T332" s="23">
        <v>1.4800000000000001E-2</v>
      </c>
      <c r="U332" s="24">
        <v>19.57</v>
      </c>
      <c r="V332" s="24">
        <v>50.98</v>
      </c>
      <c r="W332" s="23">
        <v>0.26050000000000001</v>
      </c>
      <c r="X332" s="25">
        <v>0.82199999999999995</v>
      </c>
    </row>
    <row r="333" spans="1:24" ht="14.4">
      <c r="A333" s="9" t="s">
        <v>1041</v>
      </c>
      <c r="B333" s="9" t="s">
        <v>19</v>
      </c>
      <c r="C333" s="3" t="s">
        <v>32</v>
      </c>
      <c r="D333" s="3" t="s">
        <v>1655</v>
      </c>
      <c r="E333" s="3" t="s">
        <v>1655</v>
      </c>
      <c r="F333" s="3" t="str">
        <f t="shared" si="15"/>
        <v>Illinois</v>
      </c>
      <c r="G333" s="3" t="str">
        <f t="shared" si="16"/>
        <v/>
      </c>
      <c r="H333" s="3" t="str">
        <f t="shared" si="17"/>
        <v/>
      </c>
      <c r="I333" s="3" t="s">
        <v>62</v>
      </c>
      <c r="J333" s="21" t="str">
        <f>VLOOKUP(I333,'AppURL Category'!$A:$B,2,FALSE)</f>
        <v>Local News</v>
      </c>
      <c r="K333" s="9" t="s">
        <v>123</v>
      </c>
      <c r="L333" s="9" t="s">
        <v>47</v>
      </c>
      <c r="M333" s="9">
        <v>25889</v>
      </c>
      <c r="N333" s="9">
        <v>110</v>
      </c>
      <c r="O333" s="9">
        <v>18382</v>
      </c>
      <c r="P333" s="9">
        <v>23328</v>
      </c>
      <c r="Q333" s="9">
        <v>15</v>
      </c>
      <c r="R333" s="9">
        <v>4977.7849999999999</v>
      </c>
      <c r="S333" s="45">
        <v>331.85</v>
      </c>
      <c r="T333" s="23">
        <v>0.13639999999999999</v>
      </c>
      <c r="U333" s="24">
        <v>45.25</v>
      </c>
      <c r="V333" s="24">
        <v>192.27</v>
      </c>
      <c r="W333" s="23">
        <v>0.4249</v>
      </c>
      <c r="X333" s="25">
        <v>0.78800000000000003</v>
      </c>
    </row>
    <row r="334" spans="1:24" ht="14.4">
      <c r="A334" s="9" t="s">
        <v>1060</v>
      </c>
      <c r="B334" s="9" t="s">
        <v>38</v>
      </c>
      <c r="C334" s="3" t="s">
        <v>1656</v>
      </c>
      <c r="D334" s="3" t="s">
        <v>1657</v>
      </c>
      <c r="E334" s="3" t="s">
        <v>1655</v>
      </c>
      <c r="F334" s="3" t="str">
        <f t="shared" si="15"/>
        <v>Florida</v>
      </c>
      <c r="G334" s="3" t="str">
        <f t="shared" si="16"/>
        <v>Florida</v>
      </c>
      <c r="H334" s="3" t="str">
        <f t="shared" si="17"/>
        <v/>
      </c>
      <c r="I334" s="3" t="s">
        <v>62</v>
      </c>
      <c r="J334" s="21" t="str">
        <f>VLOOKUP(I334,'AppURL Category'!$A:$B,2,FALSE)</f>
        <v>Local News</v>
      </c>
      <c r="K334" s="9" t="s">
        <v>16</v>
      </c>
      <c r="L334" s="9" t="s">
        <v>23</v>
      </c>
      <c r="M334" s="9">
        <v>39844</v>
      </c>
      <c r="N334" s="9">
        <v>101</v>
      </c>
      <c r="O334" s="9">
        <v>28001</v>
      </c>
      <c r="P334" s="9">
        <v>36335</v>
      </c>
      <c r="Q334" s="9">
        <v>3</v>
      </c>
      <c r="R334" s="9">
        <v>4439.3680000000004</v>
      </c>
      <c r="S334" s="45">
        <v>1479.79</v>
      </c>
      <c r="T334" s="23">
        <v>2.9700000000000001E-2</v>
      </c>
      <c r="U334" s="24">
        <v>43.95</v>
      </c>
      <c r="V334" s="24">
        <v>111.42</v>
      </c>
      <c r="W334" s="23">
        <v>0.2535</v>
      </c>
      <c r="X334" s="25">
        <v>0.77059999999999995</v>
      </c>
    </row>
    <row r="335" spans="1:24" ht="14.4">
      <c r="A335" s="9" t="s">
        <v>1041</v>
      </c>
      <c r="B335" s="9" t="s">
        <v>19</v>
      </c>
      <c r="C335" s="3" t="s">
        <v>14</v>
      </c>
      <c r="D335" s="3" t="s">
        <v>1655</v>
      </c>
      <c r="E335" s="3" t="s">
        <v>1655</v>
      </c>
      <c r="F335" s="3" t="str">
        <f t="shared" si="15"/>
        <v>California</v>
      </c>
      <c r="G335" s="3" t="str">
        <f t="shared" si="16"/>
        <v/>
      </c>
      <c r="H335" s="3" t="str">
        <f t="shared" si="17"/>
        <v/>
      </c>
      <c r="I335" s="3" t="s">
        <v>62</v>
      </c>
      <c r="J335" s="21" t="str">
        <f>VLOOKUP(I335,'AppURL Category'!$A:$B,2,FALSE)</f>
        <v>Local News</v>
      </c>
      <c r="K335" s="9" t="s">
        <v>16</v>
      </c>
      <c r="L335" s="9" t="s">
        <v>23</v>
      </c>
      <c r="M335" s="9">
        <v>224359</v>
      </c>
      <c r="N335" s="9">
        <v>480</v>
      </c>
      <c r="O335" s="9">
        <v>163149</v>
      </c>
      <c r="P335" s="9">
        <v>200859</v>
      </c>
      <c r="Q335" s="9">
        <v>5</v>
      </c>
      <c r="R335" s="9">
        <v>4196.9369999999999</v>
      </c>
      <c r="S335" s="45">
        <v>839.39</v>
      </c>
      <c r="T335" s="23">
        <v>1.04E-2</v>
      </c>
      <c r="U335" s="24">
        <v>8.74</v>
      </c>
      <c r="V335" s="24">
        <v>18.71</v>
      </c>
      <c r="W335" s="23">
        <v>0.21390000000000001</v>
      </c>
      <c r="X335" s="25">
        <v>0.81230000000000002</v>
      </c>
    </row>
    <row r="336" spans="1:24" ht="14.4">
      <c r="A336" s="9" t="s">
        <v>1043</v>
      </c>
      <c r="B336" s="9" t="s">
        <v>13</v>
      </c>
      <c r="C336" s="3" t="s">
        <v>236</v>
      </c>
      <c r="D336" s="3" t="s">
        <v>1655</v>
      </c>
      <c r="E336" s="3" t="s">
        <v>1655</v>
      </c>
      <c r="F336" s="3" t="str">
        <f t="shared" si="15"/>
        <v>Tennessee</v>
      </c>
      <c r="G336" s="3" t="str">
        <f t="shared" si="16"/>
        <v/>
      </c>
      <c r="H336" s="3" t="str">
        <f t="shared" si="17"/>
        <v/>
      </c>
      <c r="I336" s="3" t="s">
        <v>62</v>
      </c>
      <c r="J336" s="21" t="str">
        <f>VLOOKUP(I336,'AppURL Category'!$A:$B,2,FALSE)</f>
        <v>Local News</v>
      </c>
      <c r="K336" s="9" t="s">
        <v>42</v>
      </c>
      <c r="L336" s="9" t="s">
        <v>23</v>
      </c>
      <c r="M336" s="9">
        <v>15399</v>
      </c>
      <c r="N336" s="9">
        <v>35</v>
      </c>
      <c r="O336" s="9">
        <v>3398</v>
      </c>
      <c r="P336" s="9">
        <v>4324</v>
      </c>
      <c r="Q336" s="9">
        <v>3</v>
      </c>
      <c r="R336" s="9">
        <v>3434.7310000000002</v>
      </c>
      <c r="S336" s="45">
        <v>1144.9100000000001</v>
      </c>
      <c r="T336" s="23">
        <v>8.5699999999999998E-2</v>
      </c>
      <c r="U336" s="24">
        <v>98.14</v>
      </c>
      <c r="V336" s="24">
        <v>223.05</v>
      </c>
      <c r="W336" s="23">
        <v>0.2273</v>
      </c>
      <c r="X336" s="25">
        <v>0.78580000000000005</v>
      </c>
    </row>
    <row r="337" spans="1:24" ht="14.4">
      <c r="A337" s="9" t="s">
        <v>1041</v>
      </c>
      <c r="B337" s="9" t="s">
        <v>13</v>
      </c>
      <c r="C337" s="3" t="s">
        <v>14</v>
      </c>
      <c r="D337" s="3" t="s">
        <v>1655</v>
      </c>
      <c r="E337" s="3" t="s">
        <v>1655</v>
      </c>
      <c r="F337" s="3" t="str">
        <f t="shared" si="15"/>
        <v>California</v>
      </c>
      <c r="G337" s="3" t="str">
        <f t="shared" si="16"/>
        <v/>
      </c>
      <c r="H337" s="3" t="str">
        <f t="shared" si="17"/>
        <v/>
      </c>
      <c r="I337" s="3" t="s">
        <v>67</v>
      </c>
      <c r="J337" s="21" t="str">
        <f>VLOOKUP(I337,'AppURL Category'!$A:$B,2,FALSE)</f>
        <v>Local News</v>
      </c>
      <c r="K337" s="9" t="s">
        <v>27</v>
      </c>
      <c r="L337" s="9" t="s">
        <v>23</v>
      </c>
      <c r="M337" s="9">
        <v>136733</v>
      </c>
      <c r="N337" s="9">
        <v>110</v>
      </c>
      <c r="O337" s="9">
        <v>102728</v>
      </c>
      <c r="P337" s="9">
        <v>127130</v>
      </c>
      <c r="Q337" s="9">
        <v>4</v>
      </c>
      <c r="R337" s="9">
        <v>1946.05</v>
      </c>
      <c r="S337" s="45">
        <v>486.51</v>
      </c>
      <c r="T337" s="23">
        <v>3.6400000000000002E-2</v>
      </c>
      <c r="U337" s="24">
        <v>17.690000000000001</v>
      </c>
      <c r="V337" s="24">
        <v>14.23</v>
      </c>
      <c r="W337" s="23">
        <v>8.0399999999999999E-2</v>
      </c>
      <c r="X337" s="25">
        <v>0.80810000000000004</v>
      </c>
    </row>
    <row r="338" spans="1:24" ht="14.4">
      <c r="A338" s="9" t="s">
        <v>1043</v>
      </c>
      <c r="B338" s="9" t="s">
        <v>29</v>
      </c>
      <c r="C338" s="3" t="s">
        <v>527</v>
      </c>
      <c r="D338" s="3" t="s">
        <v>1655</v>
      </c>
      <c r="E338" s="3" t="s">
        <v>1655</v>
      </c>
      <c r="F338" s="3" t="str">
        <f t="shared" si="15"/>
        <v>Ohio</v>
      </c>
      <c r="G338" s="3" t="str">
        <f t="shared" si="16"/>
        <v/>
      </c>
      <c r="H338" s="3" t="str">
        <f t="shared" si="17"/>
        <v/>
      </c>
      <c r="I338" s="3" t="s">
        <v>218</v>
      </c>
      <c r="J338" s="21" t="str">
        <f>VLOOKUP(I338,'AppURL Category'!$A:$B,2,FALSE)</f>
        <v>Local News</v>
      </c>
      <c r="K338" s="9" t="s">
        <v>16</v>
      </c>
      <c r="L338" s="9" t="s">
        <v>23</v>
      </c>
      <c r="M338" s="9">
        <v>198754</v>
      </c>
      <c r="N338" s="9">
        <v>480</v>
      </c>
      <c r="O338" s="9">
        <v>137649</v>
      </c>
      <c r="P338" s="9">
        <v>178415</v>
      </c>
      <c r="Q338" s="9">
        <v>4</v>
      </c>
      <c r="R338" s="9">
        <v>1803.0809999999999</v>
      </c>
      <c r="S338" s="45">
        <v>450.77</v>
      </c>
      <c r="T338" s="23">
        <v>8.3000000000000001E-3</v>
      </c>
      <c r="U338" s="24">
        <v>3.76</v>
      </c>
      <c r="V338" s="24">
        <v>9.07</v>
      </c>
      <c r="W338" s="23">
        <v>0.24149999999999999</v>
      </c>
      <c r="X338" s="25">
        <v>0.77149999999999996</v>
      </c>
    </row>
    <row r="339" spans="1:24" ht="14.4">
      <c r="A339" s="9" t="s">
        <v>1041</v>
      </c>
      <c r="B339" s="9" t="s">
        <v>13</v>
      </c>
      <c r="C339" s="3" t="s">
        <v>79</v>
      </c>
      <c r="D339" s="3" t="s">
        <v>1655</v>
      </c>
      <c r="E339" s="3" t="s">
        <v>1655</v>
      </c>
      <c r="F339" s="3" t="str">
        <f t="shared" si="15"/>
        <v>Florida</v>
      </c>
      <c r="G339" s="3" t="str">
        <f t="shared" si="16"/>
        <v/>
      </c>
      <c r="H339" s="3" t="str">
        <f t="shared" si="17"/>
        <v/>
      </c>
      <c r="I339" s="3" t="s">
        <v>247</v>
      </c>
      <c r="J339" s="21" t="str">
        <f>VLOOKUP(I339,'AppURL Category'!$A:$B,2,FALSE)</f>
        <v>Local News</v>
      </c>
      <c r="K339" s="9" t="s">
        <v>123</v>
      </c>
      <c r="L339" s="9" t="s">
        <v>23</v>
      </c>
      <c r="M339" s="9">
        <v>15033</v>
      </c>
      <c r="N339" s="9">
        <v>76</v>
      </c>
      <c r="O339" s="9">
        <v>5495</v>
      </c>
      <c r="P339" s="9">
        <v>7050</v>
      </c>
      <c r="Q339" s="9">
        <v>3</v>
      </c>
      <c r="R339" s="9">
        <v>1650.723</v>
      </c>
      <c r="S339" s="45">
        <v>550.24</v>
      </c>
      <c r="T339" s="23">
        <v>3.95E-2</v>
      </c>
      <c r="U339" s="24">
        <v>21.72</v>
      </c>
      <c r="V339" s="24">
        <v>109.81</v>
      </c>
      <c r="W339" s="23">
        <v>0.50560000000000005</v>
      </c>
      <c r="X339" s="25">
        <v>0.77939999999999998</v>
      </c>
    </row>
    <row r="340" spans="1:24" ht="14.4">
      <c r="A340" s="9" t="s">
        <v>1041</v>
      </c>
      <c r="B340" s="9" t="s">
        <v>13</v>
      </c>
      <c r="C340" s="3" t="s">
        <v>73</v>
      </c>
      <c r="D340" s="3" t="s">
        <v>1655</v>
      </c>
      <c r="E340" s="3" t="s">
        <v>1655</v>
      </c>
      <c r="F340" s="3" t="str">
        <f t="shared" si="15"/>
        <v>New York</v>
      </c>
      <c r="G340" s="3" t="str">
        <f t="shared" si="16"/>
        <v/>
      </c>
      <c r="H340" s="3" t="str">
        <f t="shared" si="17"/>
        <v/>
      </c>
      <c r="I340" s="3" t="s">
        <v>380</v>
      </c>
      <c r="J340" s="21" t="str">
        <f>VLOOKUP(I340,'AppURL Category'!$A:$B,2,FALSE)</f>
        <v>Local News</v>
      </c>
      <c r="K340" s="9" t="s">
        <v>16</v>
      </c>
      <c r="L340" s="9" t="s">
        <v>23</v>
      </c>
      <c r="M340" s="9">
        <v>92806</v>
      </c>
      <c r="N340" s="9">
        <v>212</v>
      </c>
      <c r="O340" s="9">
        <v>67534</v>
      </c>
      <c r="P340" s="9">
        <v>85013</v>
      </c>
      <c r="Q340" s="9">
        <v>11</v>
      </c>
      <c r="R340" s="9">
        <v>1579.38</v>
      </c>
      <c r="S340" s="45">
        <v>143.58000000000001</v>
      </c>
      <c r="T340" s="23">
        <v>5.1900000000000002E-2</v>
      </c>
      <c r="U340" s="24">
        <v>7.45</v>
      </c>
      <c r="V340" s="24">
        <v>17.02</v>
      </c>
      <c r="W340" s="23">
        <v>0.22839999999999999</v>
      </c>
      <c r="X340" s="25">
        <v>0.7944</v>
      </c>
    </row>
    <row r="341" spans="1:24" ht="14.4">
      <c r="A341" s="9" t="s">
        <v>1043</v>
      </c>
      <c r="B341" s="9" t="s">
        <v>13</v>
      </c>
      <c r="C341" s="3" t="s">
        <v>25</v>
      </c>
      <c r="D341" s="3" t="s">
        <v>1655</v>
      </c>
      <c r="E341" s="3" t="s">
        <v>1655</v>
      </c>
      <c r="F341" s="3" t="str">
        <f t="shared" si="15"/>
        <v>California</v>
      </c>
      <c r="G341" s="3" t="str">
        <f t="shared" si="16"/>
        <v/>
      </c>
      <c r="H341" s="3" t="str">
        <f t="shared" si="17"/>
        <v/>
      </c>
      <c r="I341" s="3" t="s">
        <v>402</v>
      </c>
      <c r="J341" s="21" t="str">
        <f>VLOOKUP(I341,'AppURL Category'!$A:$B,2,FALSE)</f>
        <v>Local News</v>
      </c>
      <c r="K341" s="9" t="s">
        <v>27</v>
      </c>
      <c r="L341" s="9" t="s">
        <v>23</v>
      </c>
      <c r="M341" s="9">
        <v>186702</v>
      </c>
      <c r="N341" s="9">
        <v>370</v>
      </c>
      <c r="O341" s="9">
        <v>132038</v>
      </c>
      <c r="P341" s="9">
        <v>167406</v>
      </c>
      <c r="Q341" s="9">
        <v>4</v>
      </c>
      <c r="R341" s="9">
        <v>1568.7360000000001</v>
      </c>
      <c r="S341" s="45">
        <v>392.18</v>
      </c>
      <c r="T341" s="23">
        <v>1.0800000000000001E-2</v>
      </c>
      <c r="U341" s="24">
        <v>4.24</v>
      </c>
      <c r="V341" s="24">
        <v>8.4</v>
      </c>
      <c r="W341" s="23">
        <v>0.19819999999999999</v>
      </c>
      <c r="X341" s="25">
        <v>0.78869999999999996</v>
      </c>
    </row>
    <row r="342" spans="1:24" ht="14.4">
      <c r="A342" s="9" t="s">
        <v>1043</v>
      </c>
      <c r="B342" s="9" t="s">
        <v>19</v>
      </c>
      <c r="C342" s="3" t="s">
        <v>25</v>
      </c>
      <c r="D342" s="3" t="s">
        <v>1655</v>
      </c>
      <c r="E342" s="3" t="s">
        <v>1655</v>
      </c>
      <c r="F342" s="3" t="str">
        <f t="shared" si="15"/>
        <v>California</v>
      </c>
      <c r="G342" s="3" t="str">
        <f t="shared" si="16"/>
        <v/>
      </c>
      <c r="H342" s="3" t="str">
        <f t="shared" si="17"/>
        <v/>
      </c>
      <c r="I342" s="3" t="s">
        <v>583</v>
      </c>
      <c r="J342" s="21" t="str">
        <f>VLOOKUP(I342,'AppURL Category'!$A:$B,2,FALSE)</f>
        <v>Local News</v>
      </c>
      <c r="K342" s="9" t="s">
        <v>27</v>
      </c>
      <c r="L342" s="9" t="s">
        <v>23</v>
      </c>
      <c r="M342" s="9">
        <v>69136</v>
      </c>
      <c r="N342" s="9">
        <v>190</v>
      </c>
      <c r="O342" s="9">
        <v>40571</v>
      </c>
      <c r="P342" s="9">
        <v>63614</v>
      </c>
      <c r="Q342" s="9">
        <v>3</v>
      </c>
      <c r="R342" s="9">
        <v>1507.9469999999999</v>
      </c>
      <c r="S342" s="45">
        <v>502.65</v>
      </c>
      <c r="T342" s="23">
        <v>1.5800000000000002E-2</v>
      </c>
      <c r="U342" s="24">
        <v>7.94</v>
      </c>
      <c r="V342" s="24">
        <v>21.81</v>
      </c>
      <c r="W342" s="23">
        <v>0.27479999999999999</v>
      </c>
      <c r="X342" s="25">
        <v>0.63780000000000003</v>
      </c>
    </row>
    <row r="343" spans="1:24" ht="14.4">
      <c r="A343" s="9" t="s">
        <v>1041</v>
      </c>
      <c r="B343" s="9" t="s">
        <v>38</v>
      </c>
      <c r="C343" s="3" t="s">
        <v>1671</v>
      </c>
      <c r="D343" s="3" t="s">
        <v>1672</v>
      </c>
      <c r="E343" s="3" t="s">
        <v>1655</v>
      </c>
      <c r="F343" s="3" t="str">
        <f t="shared" si="15"/>
        <v>Florida</v>
      </c>
      <c r="G343" s="3" t="str">
        <f t="shared" si="16"/>
        <v>Florida</v>
      </c>
      <c r="H343" s="3" t="str">
        <f t="shared" si="17"/>
        <v/>
      </c>
      <c r="I343" s="3" t="s">
        <v>583</v>
      </c>
      <c r="J343" s="21" t="str">
        <f>VLOOKUP(I343,'AppURL Category'!$A:$B,2,FALSE)</f>
        <v>Local News</v>
      </c>
      <c r="K343" s="9" t="s">
        <v>22</v>
      </c>
      <c r="L343" s="9" t="s">
        <v>47</v>
      </c>
      <c r="M343" s="9">
        <v>32173</v>
      </c>
      <c r="N343" s="9">
        <v>104</v>
      </c>
      <c r="O343" s="9">
        <v>24427</v>
      </c>
      <c r="P343" s="9">
        <v>30084</v>
      </c>
      <c r="Q343" s="9">
        <v>11</v>
      </c>
      <c r="R343" s="9">
        <v>1498.2919999999999</v>
      </c>
      <c r="S343" s="45">
        <v>136.21</v>
      </c>
      <c r="T343" s="23">
        <v>0.10580000000000001</v>
      </c>
      <c r="U343" s="24">
        <v>14.41</v>
      </c>
      <c r="V343" s="24">
        <v>46.57</v>
      </c>
      <c r="W343" s="23">
        <v>0.32329999999999998</v>
      </c>
      <c r="X343" s="25">
        <v>0.81200000000000006</v>
      </c>
    </row>
    <row r="344" spans="1:24" ht="14.4">
      <c r="A344" s="9" t="s">
        <v>1043</v>
      </c>
      <c r="B344" s="9" t="s">
        <v>19</v>
      </c>
      <c r="C344" s="3" t="s">
        <v>1656</v>
      </c>
      <c r="D344" s="3" t="s">
        <v>1657</v>
      </c>
      <c r="E344" s="3" t="s">
        <v>1655</v>
      </c>
      <c r="F344" s="3" t="str">
        <f t="shared" si="15"/>
        <v>Florida</v>
      </c>
      <c r="G344" s="3" t="str">
        <f t="shared" si="16"/>
        <v>Florida</v>
      </c>
      <c r="H344" s="3" t="str">
        <f t="shared" si="17"/>
        <v/>
      </c>
      <c r="I344" s="3" t="s">
        <v>650</v>
      </c>
      <c r="J344" s="21" t="str">
        <f>VLOOKUP(I344,'AppURL Category'!$A:$B,2,FALSE)</f>
        <v>Local News</v>
      </c>
      <c r="K344" s="9" t="s">
        <v>42</v>
      </c>
      <c r="L344" s="9" t="s">
        <v>23</v>
      </c>
      <c r="M344" s="9">
        <v>88819</v>
      </c>
      <c r="N344" s="9">
        <v>200</v>
      </c>
      <c r="O344" s="9">
        <v>65488</v>
      </c>
      <c r="P344" s="9">
        <v>80451</v>
      </c>
      <c r="Q344" s="9">
        <v>6</v>
      </c>
      <c r="R344" s="9">
        <v>1442.2280000000001</v>
      </c>
      <c r="S344" s="45">
        <v>240.37</v>
      </c>
      <c r="T344" s="23">
        <v>0.03</v>
      </c>
      <c r="U344" s="24">
        <v>7.21</v>
      </c>
      <c r="V344" s="24">
        <v>16.239999999999998</v>
      </c>
      <c r="W344" s="23">
        <v>0.22520000000000001</v>
      </c>
      <c r="X344" s="25">
        <v>0.81399999999999995</v>
      </c>
    </row>
    <row r="345" spans="1:24" ht="14.4">
      <c r="A345" s="9" t="s">
        <v>1043</v>
      </c>
      <c r="B345" s="9" t="s">
        <v>38</v>
      </c>
      <c r="C345" s="3" t="s">
        <v>32</v>
      </c>
      <c r="D345" s="3" t="s">
        <v>1655</v>
      </c>
      <c r="E345" s="3" t="s">
        <v>1655</v>
      </c>
      <c r="F345" s="3" t="str">
        <f t="shared" si="15"/>
        <v>Illinois</v>
      </c>
      <c r="G345" s="3" t="str">
        <f t="shared" si="16"/>
        <v/>
      </c>
      <c r="H345" s="3" t="str">
        <f t="shared" si="17"/>
        <v/>
      </c>
      <c r="I345" s="3" t="s">
        <v>650</v>
      </c>
      <c r="J345" s="21" t="str">
        <f>VLOOKUP(I345,'AppURL Category'!$A:$B,2,FALSE)</f>
        <v>Local News</v>
      </c>
      <c r="K345" s="9" t="s">
        <v>52</v>
      </c>
      <c r="L345" s="9" t="s">
        <v>23</v>
      </c>
      <c r="M345" s="9">
        <v>1323451</v>
      </c>
      <c r="N345" s="9">
        <v>3414</v>
      </c>
      <c r="O345" s="9">
        <v>737990</v>
      </c>
      <c r="P345" s="9">
        <v>1177859</v>
      </c>
      <c r="Q345" s="9">
        <v>123</v>
      </c>
      <c r="R345" s="9">
        <v>8187.1149999999998</v>
      </c>
      <c r="S345" s="45">
        <v>66.56</v>
      </c>
      <c r="T345" s="23">
        <v>3.5999999999999997E-2</v>
      </c>
      <c r="U345" s="24">
        <v>2.4</v>
      </c>
      <c r="V345" s="24">
        <v>6.19</v>
      </c>
      <c r="W345" s="23">
        <v>0.25800000000000001</v>
      </c>
      <c r="X345" s="25">
        <v>0.62660000000000005</v>
      </c>
    </row>
    <row r="346" spans="1:24" ht="14.4">
      <c r="A346" s="9" t="s">
        <v>1041</v>
      </c>
      <c r="B346" s="9" t="s">
        <v>38</v>
      </c>
      <c r="C346" s="3" t="s">
        <v>32</v>
      </c>
      <c r="D346" s="3" t="s">
        <v>1655</v>
      </c>
      <c r="E346" s="3" t="s">
        <v>1655</v>
      </c>
      <c r="F346" s="3" t="str">
        <f t="shared" si="15"/>
        <v>Illinois</v>
      </c>
      <c r="G346" s="3" t="str">
        <f t="shared" si="16"/>
        <v/>
      </c>
      <c r="H346" s="3" t="str">
        <f t="shared" si="17"/>
        <v/>
      </c>
      <c r="I346" s="3" t="s">
        <v>653</v>
      </c>
      <c r="J346" s="21" t="str">
        <f>VLOOKUP(I346,'AppURL Category'!$A:$B,2,FALSE)</f>
        <v>Local News</v>
      </c>
      <c r="K346" s="9" t="s">
        <v>27</v>
      </c>
      <c r="L346" s="9" t="s">
        <v>23</v>
      </c>
      <c r="M346" s="9">
        <v>728841</v>
      </c>
      <c r="N346" s="9">
        <v>2174</v>
      </c>
      <c r="O346" s="9">
        <v>424340</v>
      </c>
      <c r="P346" s="9">
        <v>634059</v>
      </c>
      <c r="Q346" s="9">
        <v>37</v>
      </c>
      <c r="R346" s="9">
        <v>8054.1409999999996</v>
      </c>
      <c r="S346" s="45">
        <v>217.68</v>
      </c>
      <c r="T346" s="23">
        <v>1.7000000000000001E-2</v>
      </c>
      <c r="U346" s="24">
        <v>3.7</v>
      </c>
      <c r="V346" s="24">
        <v>11.05</v>
      </c>
      <c r="W346" s="23">
        <v>0.29830000000000001</v>
      </c>
      <c r="X346" s="25">
        <v>0.66920000000000002</v>
      </c>
    </row>
    <row r="347" spans="1:24" ht="14.4">
      <c r="A347" s="9" t="s">
        <v>1043</v>
      </c>
      <c r="B347" s="9" t="s">
        <v>29</v>
      </c>
      <c r="C347" s="3" t="s">
        <v>73</v>
      </c>
      <c r="D347" s="3" t="s">
        <v>1655</v>
      </c>
      <c r="E347" s="3" t="s">
        <v>1655</v>
      </c>
      <c r="F347" s="3" t="str">
        <f t="shared" si="15"/>
        <v>New York</v>
      </c>
      <c r="G347" s="3" t="str">
        <f t="shared" si="16"/>
        <v/>
      </c>
      <c r="H347" s="3" t="str">
        <f t="shared" si="17"/>
        <v/>
      </c>
      <c r="I347" s="3" t="s">
        <v>655</v>
      </c>
      <c r="J347" s="21" t="str">
        <f>VLOOKUP(I347,'AppURL Category'!$A:$B,2,FALSE)</f>
        <v>Local News</v>
      </c>
      <c r="K347" s="9" t="s">
        <v>42</v>
      </c>
      <c r="L347" s="9" t="s">
        <v>23</v>
      </c>
      <c r="M347" s="9">
        <v>1010148</v>
      </c>
      <c r="N347" s="9">
        <v>2874</v>
      </c>
      <c r="O347" s="9">
        <v>699834</v>
      </c>
      <c r="P347" s="9">
        <v>955905</v>
      </c>
      <c r="Q347" s="9">
        <v>31</v>
      </c>
      <c r="R347" s="9">
        <v>7788.7020000000002</v>
      </c>
      <c r="S347" s="45">
        <v>251.25</v>
      </c>
      <c r="T347" s="23">
        <v>1.0800000000000001E-2</v>
      </c>
      <c r="U347" s="24">
        <v>2.71</v>
      </c>
      <c r="V347" s="24">
        <v>7.71</v>
      </c>
      <c r="W347" s="23">
        <v>0.28449999999999998</v>
      </c>
      <c r="X347" s="25">
        <v>0.73209999999999997</v>
      </c>
    </row>
    <row r="348" spans="1:24" ht="14.4">
      <c r="A348" s="9" t="s">
        <v>1041</v>
      </c>
      <c r="B348" s="9" t="s">
        <v>38</v>
      </c>
      <c r="C348" s="3" t="s">
        <v>73</v>
      </c>
      <c r="D348" s="3" t="s">
        <v>1655</v>
      </c>
      <c r="E348" s="3" t="s">
        <v>1655</v>
      </c>
      <c r="F348" s="3" t="str">
        <f t="shared" si="15"/>
        <v>New York</v>
      </c>
      <c r="G348" s="3" t="str">
        <f t="shared" si="16"/>
        <v/>
      </c>
      <c r="H348" s="3" t="str">
        <f t="shared" si="17"/>
        <v/>
      </c>
      <c r="I348" s="3" t="s">
        <v>657</v>
      </c>
      <c r="J348" s="21" t="str">
        <f>VLOOKUP(I348,'AppURL Category'!$A:$B,2,FALSE)</f>
        <v>Local News</v>
      </c>
      <c r="K348" s="9" t="s">
        <v>27</v>
      </c>
      <c r="L348" s="9" t="s">
        <v>23</v>
      </c>
      <c r="M348" s="9">
        <v>1956642</v>
      </c>
      <c r="N348" s="9">
        <v>4563</v>
      </c>
      <c r="O348" s="9">
        <v>981461</v>
      </c>
      <c r="P348" s="9">
        <v>1731673</v>
      </c>
      <c r="Q348" s="9">
        <v>106</v>
      </c>
      <c r="R348" s="9">
        <v>7730.241</v>
      </c>
      <c r="S348" s="45">
        <v>72.930000000000007</v>
      </c>
      <c r="T348" s="23">
        <v>2.3199999999999998E-2</v>
      </c>
      <c r="U348" s="24">
        <v>1.69</v>
      </c>
      <c r="V348" s="24">
        <v>3.95</v>
      </c>
      <c r="W348" s="23">
        <v>0.23319999999999999</v>
      </c>
      <c r="X348" s="25">
        <v>0.56679999999999997</v>
      </c>
    </row>
    <row r="349" spans="1:24" ht="14.4">
      <c r="A349" s="9" t="s">
        <v>1041</v>
      </c>
      <c r="B349" s="9" t="s">
        <v>29</v>
      </c>
      <c r="C349" s="3" t="s">
        <v>1664</v>
      </c>
      <c r="D349" s="3" t="s">
        <v>1665</v>
      </c>
      <c r="E349" s="3" t="s">
        <v>1655</v>
      </c>
      <c r="F349" s="3" t="str">
        <f t="shared" si="15"/>
        <v>Florida</v>
      </c>
      <c r="G349" s="3" t="str">
        <f t="shared" si="16"/>
        <v>Florida</v>
      </c>
      <c r="H349" s="3" t="str">
        <f t="shared" si="17"/>
        <v/>
      </c>
      <c r="I349" s="3" t="s">
        <v>657</v>
      </c>
      <c r="J349" s="21" t="str">
        <f>VLOOKUP(I349,'AppURL Category'!$A:$B,2,FALSE)</f>
        <v>Local News</v>
      </c>
      <c r="K349" s="9" t="s">
        <v>16</v>
      </c>
      <c r="L349" s="9" t="s">
        <v>23</v>
      </c>
      <c r="M349" s="9">
        <v>23774</v>
      </c>
      <c r="N349" s="9">
        <v>60</v>
      </c>
      <c r="O349" s="9">
        <v>10735</v>
      </c>
      <c r="P349" s="9">
        <v>21076</v>
      </c>
      <c r="Q349" s="9">
        <v>24</v>
      </c>
      <c r="R349" s="9">
        <v>7657.1080000000002</v>
      </c>
      <c r="S349" s="45">
        <v>319.05</v>
      </c>
      <c r="T349" s="23">
        <v>0.4</v>
      </c>
      <c r="U349" s="24">
        <v>127.62</v>
      </c>
      <c r="V349" s="24">
        <v>322.08</v>
      </c>
      <c r="W349" s="23">
        <v>0.25240000000000001</v>
      </c>
      <c r="X349" s="25">
        <v>0.50929999999999997</v>
      </c>
    </row>
    <row r="350" spans="1:24" ht="14.4">
      <c r="A350" s="9" t="s">
        <v>1060</v>
      </c>
      <c r="B350" s="9" t="s">
        <v>29</v>
      </c>
      <c r="C350" s="3" t="s">
        <v>32</v>
      </c>
      <c r="D350" s="3" t="s">
        <v>1655</v>
      </c>
      <c r="E350" s="3" t="s">
        <v>1655</v>
      </c>
      <c r="F350" s="3" t="str">
        <f t="shared" si="15"/>
        <v>Illinois</v>
      </c>
      <c r="G350" s="3" t="str">
        <f t="shared" si="16"/>
        <v/>
      </c>
      <c r="H350" s="3" t="str">
        <f t="shared" si="17"/>
        <v/>
      </c>
      <c r="I350" s="3" t="s">
        <v>657</v>
      </c>
      <c r="J350" s="21" t="str">
        <f>VLOOKUP(I350,'AppURL Category'!$A:$B,2,FALSE)</f>
        <v>Local News</v>
      </c>
      <c r="K350" s="9" t="s">
        <v>42</v>
      </c>
      <c r="L350" s="9" t="s">
        <v>23</v>
      </c>
      <c r="M350" s="9">
        <v>1083050</v>
      </c>
      <c r="N350" s="9">
        <v>3984</v>
      </c>
      <c r="O350" s="9">
        <v>590156</v>
      </c>
      <c r="P350" s="9">
        <v>953556</v>
      </c>
      <c r="Q350" s="9">
        <v>19</v>
      </c>
      <c r="R350" s="9">
        <v>7495.75</v>
      </c>
      <c r="S350" s="45">
        <v>394.51</v>
      </c>
      <c r="T350" s="23">
        <v>4.7999999999999996E-3</v>
      </c>
      <c r="U350" s="24">
        <v>1.88</v>
      </c>
      <c r="V350" s="24">
        <v>6.92</v>
      </c>
      <c r="W350" s="23">
        <v>0.3679</v>
      </c>
      <c r="X350" s="25">
        <v>0.61890000000000001</v>
      </c>
    </row>
    <row r="351" spans="1:24" ht="14.4">
      <c r="A351" s="9" t="s">
        <v>1060</v>
      </c>
      <c r="B351" s="9" t="s">
        <v>13</v>
      </c>
      <c r="C351" s="3" t="s">
        <v>73</v>
      </c>
      <c r="D351" s="3" t="s">
        <v>1655</v>
      </c>
      <c r="E351" s="3" t="s">
        <v>1655</v>
      </c>
      <c r="F351" s="3" t="str">
        <f t="shared" si="15"/>
        <v>New York</v>
      </c>
      <c r="G351" s="3" t="str">
        <f t="shared" si="16"/>
        <v/>
      </c>
      <c r="H351" s="3" t="str">
        <f t="shared" si="17"/>
        <v/>
      </c>
      <c r="I351" s="3" t="s">
        <v>657</v>
      </c>
      <c r="J351" s="21" t="str">
        <f>VLOOKUP(I351,'AppURL Category'!$A:$B,2,FALSE)</f>
        <v>Local News</v>
      </c>
      <c r="K351" s="9" t="s">
        <v>16</v>
      </c>
      <c r="L351" s="9" t="s">
        <v>23</v>
      </c>
      <c r="M351" s="9">
        <v>184622</v>
      </c>
      <c r="N351" s="9">
        <v>180</v>
      </c>
      <c r="O351" s="9">
        <v>98938</v>
      </c>
      <c r="P351" s="9">
        <v>161848</v>
      </c>
      <c r="Q351" s="9">
        <v>13</v>
      </c>
      <c r="R351" s="9">
        <v>7149.8159999999998</v>
      </c>
      <c r="S351" s="45">
        <v>549.99</v>
      </c>
      <c r="T351" s="23">
        <v>7.22E-2</v>
      </c>
      <c r="U351" s="24">
        <v>39.72</v>
      </c>
      <c r="V351" s="24">
        <v>38.729999999999997</v>
      </c>
      <c r="W351" s="23">
        <v>9.7500000000000003E-2</v>
      </c>
      <c r="X351" s="25">
        <v>0.61129999999999995</v>
      </c>
    </row>
    <row r="352" spans="1:24" ht="14.4">
      <c r="A352" s="9" t="s">
        <v>1043</v>
      </c>
      <c r="B352" s="9" t="s">
        <v>29</v>
      </c>
      <c r="C352" s="3" t="s">
        <v>32</v>
      </c>
      <c r="D352" s="3" t="s">
        <v>1655</v>
      </c>
      <c r="E352" s="3" t="s">
        <v>1655</v>
      </c>
      <c r="F352" s="3" t="str">
        <f t="shared" si="15"/>
        <v>Illinois</v>
      </c>
      <c r="G352" s="3" t="str">
        <f t="shared" si="16"/>
        <v/>
      </c>
      <c r="H352" s="3" t="str">
        <f t="shared" si="17"/>
        <v/>
      </c>
      <c r="I352" s="3" t="s">
        <v>657</v>
      </c>
      <c r="J352" s="21" t="str">
        <f>VLOOKUP(I352,'AppURL Category'!$A:$B,2,FALSE)</f>
        <v>Local News</v>
      </c>
      <c r="K352" s="9" t="s">
        <v>54</v>
      </c>
      <c r="L352" s="9" t="s">
        <v>23</v>
      </c>
      <c r="M352" s="9">
        <v>742281</v>
      </c>
      <c r="N352" s="9">
        <v>1999</v>
      </c>
      <c r="O352" s="9">
        <v>432673</v>
      </c>
      <c r="P352" s="9">
        <v>642404</v>
      </c>
      <c r="Q352" s="9">
        <v>11</v>
      </c>
      <c r="R352" s="9">
        <v>6024.4219999999996</v>
      </c>
      <c r="S352" s="45">
        <v>547.66999999999996</v>
      </c>
      <c r="T352" s="23">
        <v>5.4999999999999997E-3</v>
      </c>
      <c r="U352" s="24">
        <v>3.01</v>
      </c>
      <c r="V352" s="24">
        <v>8.1199999999999992</v>
      </c>
      <c r="W352" s="23">
        <v>0.26929999999999998</v>
      </c>
      <c r="X352" s="25">
        <v>0.67349999999999999</v>
      </c>
    </row>
    <row r="353" spans="1:24" ht="14.4">
      <c r="A353" s="9" t="s">
        <v>1041</v>
      </c>
      <c r="B353" s="9" t="s">
        <v>13</v>
      </c>
      <c r="C353" s="3" t="s">
        <v>14</v>
      </c>
      <c r="D353" s="3" t="s">
        <v>1655</v>
      </c>
      <c r="E353" s="3" t="s">
        <v>1655</v>
      </c>
      <c r="F353" s="3" t="str">
        <f t="shared" si="15"/>
        <v>California</v>
      </c>
      <c r="G353" s="3" t="str">
        <f t="shared" si="16"/>
        <v/>
      </c>
      <c r="H353" s="3" t="str">
        <f t="shared" si="17"/>
        <v/>
      </c>
      <c r="I353" s="3" t="s">
        <v>880</v>
      </c>
      <c r="J353" s="21" t="str">
        <f>VLOOKUP(I353,'AppURL Category'!$A:$B,2,FALSE)</f>
        <v>Local News</v>
      </c>
      <c r="K353" s="9" t="s">
        <v>22</v>
      </c>
      <c r="L353" s="9" t="s">
        <v>23</v>
      </c>
      <c r="M353" s="9">
        <v>1720462</v>
      </c>
      <c r="N353" s="9">
        <v>4865</v>
      </c>
      <c r="O353" s="9">
        <v>940296</v>
      </c>
      <c r="P353" s="9">
        <v>1516537</v>
      </c>
      <c r="Q353" s="9">
        <v>20</v>
      </c>
      <c r="R353" s="9">
        <v>5906.4650000000001</v>
      </c>
      <c r="S353" s="45">
        <v>295.32</v>
      </c>
      <c r="T353" s="23">
        <v>4.1000000000000003E-3</v>
      </c>
      <c r="U353" s="24">
        <v>1.21</v>
      </c>
      <c r="V353" s="24">
        <v>3.43</v>
      </c>
      <c r="W353" s="23">
        <v>0.2828</v>
      </c>
      <c r="X353" s="25">
        <v>0.62</v>
      </c>
    </row>
    <row r="354" spans="1:24" ht="14.4">
      <c r="A354" s="9" t="s">
        <v>1041</v>
      </c>
      <c r="B354" s="9" t="s">
        <v>13</v>
      </c>
      <c r="C354" s="3" t="s">
        <v>1662</v>
      </c>
      <c r="D354" s="3" t="s">
        <v>1663</v>
      </c>
      <c r="E354" s="3" t="s">
        <v>1655</v>
      </c>
      <c r="F354" s="3" t="str">
        <f t="shared" si="15"/>
        <v>Florida</v>
      </c>
      <c r="G354" s="3" t="str">
        <f t="shared" si="16"/>
        <v>Florida</v>
      </c>
      <c r="H354" s="3" t="str">
        <f t="shared" si="17"/>
        <v/>
      </c>
      <c r="I354" s="3" t="s">
        <v>980</v>
      </c>
      <c r="J354" s="21" t="str">
        <f>VLOOKUP(I354,'AppURL Category'!$A:$B,2,FALSE)</f>
        <v>Local News</v>
      </c>
      <c r="K354" s="9" t="s">
        <v>16</v>
      </c>
      <c r="L354" s="9" t="s">
        <v>23</v>
      </c>
      <c r="M354" s="9">
        <v>766674</v>
      </c>
      <c r="N354" s="9">
        <v>1984</v>
      </c>
      <c r="O354" s="9">
        <v>344201</v>
      </c>
      <c r="P354" s="9">
        <v>720606</v>
      </c>
      <c r="Q354" s="9">
        <v>17</v>
      </c>
      <c r="R354" s="9">
        <v>5816.2349999999997</v>
      </c>
      <c r="S354" s="45">
        <v>342.13</v>
      </c>
      <c r="T354" s="23">
        <v>8.6E-3</v>
      </c>
      <c r="U354" s="24">
        <v>2.93</v>
      </c>
      <c r="V354" s="24">
        <v>7.59</v>
      </c>
      <c r="W354" s="23">
        <v>0.25879999999999997</v>
      </c>
      <c r="X354" s="25">
        <v>0.47770000000000001</v>
      </c>
    </row>
    <row r="355" spans="1:24" ht="14.4">
      <c r="A355" s="9" t="s">
        <v>1041</v>
      </c>
      <c r="B355" s="9" t="s">
        <v>19</v>
      </c>
      <c r="C355" s="3" t="s">
        <v>1673</v>
      </c>
      <c r="D355" s="3" t="s">
        <v>1674</v>
      </c>
      <c r="E355" s="3" t="s">
        <v>1655</v>
      </c>
      <c r="F355" s="3" t="str">
        <f t="shared" si="15"/>
        <v>Michigan</v>
      </c>
      <c r="G355" s="3" t="str">
        <f t="shared" si="16"/>
        <v>Michigan</v>
      </c>
      <c r="H355" s="3" t="str">
        <f t="shared" si="17"/>
        <v/>
      </c>
      <c r="I355" s="3" t="s">
        <v>982</v>
      </c>
      <c r="J355" s="21" t="str">
        <f>VLOOKUP(I355,'AppURL Category'!$A:$B,2,FALSE)</f>
        <v>Local News</v>
      </c>
      <c r="K355" s="9" t="s">
        <v>16</v>
      </c>
      <c r="L355" s="9" t="s">
        <v>23</v>
      </c>
      <c r="M355" s="9">
        <v>14730</v>
      </c>
      <c r="N355" s="9">
        <v>86</v>
      </c>
      <c r="O355" s="9">
        <v>6410</v>
      </c>
      <c r="P355" s="9">
        <v>10860</v>
      </c>
      <c r="Q355" s="9">
        <v>6</v>
      </c>
      <c r="R355" s="9">
        <v>5287.5680000000002</v>
      </c>
      <c r="S355" s="45">
        <v>881.26</v>
      </c>
      <c r="T355" s="23">
        <v>6.9800000000000001E-2</v>
      </c>
      <c r="U355" s="24">
        <v>61.48</v>
      </c>
      <c r="V355" s="24">
        <v>358.97</v>
      </c>
      <c r="W355" s="23">
        <v>0.58379999999999999</v>
      </c>
      <c r="X355" s="25">
        <v>0.59019999999999995</v>
      </c>
    </row>
    <row r="356" spans="1:24" ht="14.4">
      <c r="A356" s="9" t="s">
        <v>1043</v>
      </c>
      <c r="B356" s="9" t="s">
        <v>38</v>
      </c>
      <c r="C356" s="3" t="s">
        <v>115</v>
      </c>
      <c r="D356" s="3" t="s">
        <v>1655</v>
      </c>
      <c r="E356" s="3" t="s">
        <v>1655</v>
      </c>
      <c r="F356" s="3" t="str">
        <f t="shared" si="15"/>
        <v>Georgia</v>
      </c>
      <c r="G356" s="3" t="str">
        <f t="shared" si="16"/>
        <v/>
      </c>
      <c r="H356" s="3" t="str">
        <f t="shared" si="17"/>
        <v/>
      </c>
      <c r="I356" s="3" t="s">
        <v>80</v>
      </c>
      <c r="J356" s="21" t="str">
        <f>VLOOKUP(I356,'AppURL Category'!$A:$B,2,FALSE)</f>
        <v>Media</v>
      </c>
      <c r="K356" s="9" t="s">
        <v>22</v>
      </c>
      <c r="L356" s="9" t="s">
        <v>23</v>
      </c>
      <c r="M356" s="9">
        <v>207685</v>
      </c>
      <c r="N356" s="9">
        <v>512</v>
      </c>
      <c r="O356" s="9">
        <v>20134</v>
      </c>
      <c r="P356" s="9">
        <v>30708</v>
      </c>
      <c r="Q356" s="9">
        <v>34</v>
      </c>
      <c r="R356" s="9">
        <v>5239.2049999999999</v>
      </c>
      <c r="S356" s="45">
        <v>154.09</v>
      </c>
      <c r="T356" s="23">
        <v>6.6400000000000001E-2</v>
      </c>
      <c r="U356" s="24">
        <v>10.23</v>
      </c>
      <c r="V356" s="24">
        <v>25.23</v>
      </c>
      <c r="W356" s="23">
        <v>0.2465</v>
      </c>
      <c r="X356" s="25">
        <v>0.65569999999999995</v>
      </c>
    </row>
    <row r="357" spans="1:24" ht="14.4">
      <c r="A357" s="9" t="s">
        <v>1041</v>
      </c>
      <c r="B357" s="9" t="s">
        <v>19</v>
      </c>
      <c r="C357" s="3" t="s">
        <v>14</v>
      </c>
      <c r="D357" s="3" t="s">
        <v>1655</v>
      </c>
      <c r="E357" s="3" t="s">
        <v>1655</v>
      </c>
      <c r="F357" s="3" t="str">
        <f t="shared" si="15"/>
        <v>California</v>
      </c>
      <c r="G357" s="3" t="str">
        <f t="shared" si="16"/>
        <v/>
      </c>
      <c r="H357" s="3" t="str">
        <f t="shared" si="17"/>
        <v/>
      </c>
      <c r="I357" s="3" t="s">
        <v>80</v>
      </c>
      <c r="J357" s="21" t="str">
        <f>VLOOKUP(I357,'AppURL Category'!$A:$B,2,FALSE)</f>
        <v>Media</v>
      </c>
      <c r="K357" s="9" t="s">
        <v>75</v>
      </c>
      <c r="L357" s="9" t="s">
        <v>23</v>
      </c>
      <c r="M357" s="9">
        <v>908899</v>
      </c>
      <c r="N357" s="9">
        <v>1984</v>
      </c>
      <c r="O357" s="9">
        <v>644697</v>
      </c>
      <c r="P357" s="9">
        <v>853964</v>
      </c>
      <c r="Q357" s="9">
        <v>32</v>
      </c>
      <c r="R357" s="9">
        <v>5181.0870000000004</v>
      </c>
      <c r="S357" s="45">
        <v>161.91</v>
      </c>
      <c r="T357" s="23">
        <v>1.61E-2</v>
      </c>
      <c r="U357" s="24">
        <v>2.61</v>
      </c>
      <c r="V357" s="24">
        <v>5.7</v>
      </c>
      <c r="W357" s="23">
        <v>0.21829999999999999</v>
      </c>
      <c r="X357" s="25">
        <v>0.75490000000000002</v>
      </c>
    </row>
    <row r="358" spans="1:24" ht="14.4">
      <c r="A358" s="9" t="s">
        <v>1041</v>
      </c>
      <c r="B358" s="9" t="s">
        <v>29</v>
      </c>
      <c r="C358" s="3" t="s">
        <v>32</v>
      </c>
      <c r="D358" s="3" t="s">
        <v>1655</v>
      </c>
      <c r="E358" s="3" t="s">
        <v>1655</v>
      </c>
      <c r="F358" s="3" t="str">
        <f t="shared" si="15"/>
        <v>Illinois</v>
      </c>
      <c r="G358" s="3" t="str">
        <f t="shared" si="16"/>
        <v/>
      </c>
      <c r="H358" s="3" t="str">
        <f t="shared" si="17"/>
        <v/>
      </c>
      <c r="I358" s="3" t="s">
        <v>80</v>
      </c>
      <c r="J358" s="21" t="str">
        <f>VLOOKUP(I358,'AppURL Category'!$A:$B,2,FALSE)</f>
        <v>Media</v>
      </c>
      <c r="K358" s="9" t="s">
        <v>16</v>
      </c>
      <c r="L358" s="9" t="s">
        <v>23</v>
      </c>
      <c r="M358" s="9">
        <v>470192</v>
      </c>
      <c r="N358" s="9">
        <v>940</v>
      </c>
      <c r="O358" s="9">
        <v>336480</v>
      </c>
      <c r="P358" s="9">
        <v>443202</v>
      </c>
      <c r="Q358" s="9">
        <v>3</v>
      </c>
      <c r="R358" s="9">
        <v>4963.9660000000003</v>
      </c>
      <c r="S358" s="45">
        <v>1654.66</v>
      </c>
      <c r="T358" s="23">
        <v>3.2000000000000002E-3</v>
      </c>
      <c r="U358" s="24">
        <v>5.28</v>
      </c>
      <c r="V358" s="24">
        <v>10.56</v>
      </c>
      <c r="W358" s="23">
        <v>0.19989999999999999</v>
      </c>
      <c r="X358" s="25">
        <v>0.75919999999999999</v>
      </c>
    </row>
    <row r="359" spans="1:24" ht="14.4">
      <c r="A359" s="9" t="s">
        <v>1043</v>
      </c>
      <c r="B359" s="9" t="s">
        <v>29</v>
      </c>
      <c r="C359" s="3" t="s">
        <v>73</v>
      </c>
      <c r="D359" s="3" t="s">
        <v>1655</v>
      </c>
      <c r="E359" s="3" t="s">
        <v>1655</v>
      </c>
      <c r="F359" s="3" t="str">
        <f t="shared" si="15"/>
        <v>New York</v>
      </c>
      <c r="G359" s="3" t="str">
        <f t="shared" si="16"/>
        <v/>
      </c>
      <c r="H359" s="3" t="str">
        <f t="shared" si="17"/>
        <v/>
      </c>
      <c r="I359" s="3" t="s">
        <v>161</v>
      </c>
      <c r="J359" s="21" t="str">
        <f>VLOOKUP(I359,'AppURL Category'!$A:$B,2,FALSE)</f>
        <v>Media</v>
      </c>
      <c r="K359" s="9" t="s">
        <v>22</v>
      </c>
      <c r="L359" s="9" t="s">
        <v>23</v>
      </c>
      <c r="M359" s="9">
        <v>65257</v>
      </c>
      <c r="N359" s="9">
        <v>201</v>
      </c>
      <c r="O359" s="9">
        <v>12749</v>
      </c>
      <c r="P359" s="9">
        <v>19274</v>
      </c>
      <c r="Q359" s="9">
        <v>3</v>
      </c>
      <c r="R359" s="9">
        <v>2468.136</v>
      </c>
      <c r="S359" s="45">
        <v>822.71</v>
      </c>
      <c r="T359" s="23">
        <v>1.49E-2</v>
      </c>
      <c r="U359" s="24">
        <v>12.28</v>
      </c>
      <c r="V359" s="24">
        <v>37.82</v>
      </c>
      <c r="W359" s="23">
        <v>0.308</v>
      </c>
      <c r="X359" s="25">
        <v>0.66149999999999998</v>
      </c>
    </row>
    <row r="360" spans="1:24" ht="14.4">
      <c r="A360" s="9" t="s">
        <v>1043</v>
      </c>
      <c r="B360" s="9" t="s">
        <v>19</v>
      </c>
      <c r="C360" s="3" t="s">
        <v>1666</v>
      </c>
      <c r="D360" s="3" t="s">
        <v>1667</v>
      </c>
      <c r="E360" s="3" t="s">
        <v>1668</v>
      </c>
      <c r="F360" s="3" t="str">
        <f t="shared" si="15"/>
        <v>Florida</v>
      </c>
      <c r="G360" s="3" t="str">
        <f t="shared" si="16"/>
        <v>Florida</v>
      </c>
      <c r="H360" s="3" t="str">
        <f t="shared" si="17"/>
        <v/>
      </c>
      <c r="I360" s="3" t="s">
        <v>161</v>
      </c>
      <c r="J360" s="21" t="str">
        <f>VLOOKUP(I360,'AppURL Category'!$A:$B,2,FALSE)</f>
        <v>Media</v>
      </c>
      <c r="K360" s="9" t="s">
        <v>16</v>
      </c>
      <c r="L360" s="9" t="s">
        <v>23</v>
      </c>
      <c r="M360" s="9">
        <v>31003</v>
      </c>
      <c r="N360" s="9">
        <v>87</v>
      </c>
      <c r="O360" s="9">
        <v>12591</v>
      </c>
      <c r="P360" s="9">
        <v>22656</v>
      </c>
      <c r="Q360" s="9">
        <v>8</v>
      </c>
      <c r="R360" s="9">
        <v>2294.0039999999999</v>
      </c>
      <c r="S360" s="45">
        <v>286.75</v>
      </c>
      <c r="T360" s="23">
        <v>9.1999999999999998E-2</v>
      </c>
      <c r="U360" s="24">
        <v>26.37</v>
      </c>
      <c r="V360" s="24">
        <v>73.989999999999995</v>
      </c>
      <c r="W360" s="23">
        <v>0.28060000000000002</v>
      </c>
      <c r="X360" s="25">
        <v>0.55569999999999997</v>
      </c>
    </row>
    <row r="361" spans="1:24" ht="14.4">
      <c r="A361" s="9" t="s">
        <v>1041</v>
      </c>
      <c r="B361" s="9" t="s">
        <v>29</v>
      </c>
      <c r="C361" s="3" t="s">
        <v>1664</v>
      </c>
      <c r="D361" s="3" t="s">
        <v>1665</v>
      </c>
      <c r="E361" s="3" t="s">
        <v>1655</v>
      </c>
      <c r="F361" s="3" t="str">
        <f t="shared" si="15"/>
        <v>Florida</v>
      </c>
      <c r="G361" s="3" t="str">
        <f t="shared" si="16"/>
        <v>Florida</v>
      </c>
      <c r="H361" s="3" t="str">
        <f t="shared" si="17"/>
        <v/>
      </c>
      <c r="I361" s="3" t="s">
        <v>328</v>
      </c>
      <c r="J361" s="21" t="str">
        <f>VLOOKUP(I361,'AppURL Category'!$A:$B,2,FALSE)</f>
        <v>Media</v>
      </c>
      <c r="K361" s="9" t="s">
        <v>16</v>
      </c>
      <c r="L361" s="9" t="s">
        <v>23</v>
      </c>
      <c r="M361" s="9">
        <v>12988</v>
      </c>
      <c r="N361" s="9">
        <v>69</v>
      </c>
      <c r="O361" s="9">
        <v>6514</v>
      </c>
      <c r="P361" s="9">
        <v>9378</v>
      </c>
      <c r="Q361" s="9">
        <v>4</v>
      </c>
      <c r="R361" s="9">
        <v>2236.4850000000001</v>
      </c>
      <c r="S361" s="45">
        <v>559.12</v>
      </c>
      <c r="T361" s="23">
        <v>5.8000000000000003E-2</v>
      </c>
      <c r="U361" s="24">
        <v>32.409999999999997</v>
      </c>
      <c r="V361" s="24">
        <v>172.2</v>
      </c>
      <c r="W361" s="23">
        <v>0.53129999999999999</v>
      </c>
      <c r="X361" s="25">
        <v>0.6946</v>
      </c>
    </row>
    <row r="362" spans="1:24" ht="14.4">
      <c r="A362" s="9" t="s">
        <v>1060</v>
      </c>
      <c r="B362" s="9" t="s">
        <v>19</v>
      </c>
      <c r="C362" s="3" t="s">
        <v>32</v>
      </c>
      <c r="D362" s="3" t="s">
        <v>1655</v>
      </c>
      <c r="E362" s="3" t="s">
        <v>1655</v>
      </c>
      <c r="F362" s="3" t="str">
        <f t="shared" si="15"/>
        <v>Illinois</v>
      </c>
      <c r="G362" s="3" t="str">
        <f t="shared" si="16"/>
        <v/>
      </c>
      <c r="H362" s="3" t="str">
        <f t="shared" si="17"/>
        <v/>
      </c>
      <c r="I362" s="3" t="s">
        <v>608</v>
      </c>
      <c r="J362" s="21" t="str">
        <f>VLOOKUP(I362,'AppURL Category'!$A:$B,2,FALSE)</f>
        <v>Media</v>
      </c>
      <c r="K362" s="9" t="s">
        <v>16</v>
      </c>
      <c r="L362" s="9" t="s">
        <v>23</v>
      </c>
      <c r="M362" s="9">
        <v>562103</v>
      </c>
      <c r="N362" s="9">
        <v>1450</v>
      </c>
      <c r="O362" s="9">
        <v>340616</v>
      </c>
      <c r="P362" s="9">
        <v>488921</v>
      </c>
      <c r="Q362" s="9">
        <v>8</v>
      </c>
      <c r="R362" s="9">
        <v>1733.83</v>
      </c>
      <c r="S362" s="45">
        <v>216.73</v>
      </c>
      <c r="T362" s="23">
        <v>5.4999999999999997E-3</v>
      </c>
      <c r="U362" s="24">
        <v>1.2</v>
      </c>
      <c r="V362" s="24">
        <v>3.08</v>
      </c>
      <c r="W362" s="23">
        <v>0.25800000000000001</v>
      </c>
      <c r="X362" s="25">
        <v>0.69669999999999999</v>
      </c>
    </row>
    <row r="363" spans="1:24" ht="14.4">
      <c r="A363" s="9" t="s">
        <v>1043</v>
      </c>
      <c r="B363" s="9" t="s">
        <v>19</v>
      </c>
      <c r="C363" s="3" t="s">
        <v>25</v>
      </c>
      <c r="D363" s="3" t="s">
        <v>1655</v>
      </c>
      <c r="E363" s="3" t="s">
        <v>1655</v>
      </c>
      <c r="F363" s="3" t="str">
        <f t="shared" si="15"/>
        <v>California</v>
      </c>
      <c r="G363" s="3" t="str">
        <f t="shared" si="16"/>
        <v/>
      </c>
      <c r="H363" s="3" t="str">
        <f t="shared" si="17"/>
        <v/>
      </c>
      <c r="I363" s="3" t="s">
        <v>608</v>
      </c>
      <c r="J363" s="21" t="str">
        <f>VLOOKUP(I363,'AppURL Category'!$A:$B,2,FALSE)</f>
        <v>Media</v>
      </c>
      <c r="K363" s="9" t="s">
        <v>16</v>
      </c>
      <c r="L363" s="9" t="s">
        <v>23</v>
      </c>
      <c r="M363" s="9">
        <v>780475</v>
      </c>
      <c r="N363" s="9">
        <v>2186</v>
      </c>
      <c r="O363" s="9">
        <v>453974</v>
      </c>
      <c r="P363" s="9">
        <v>691696</v>
      </c>
      <c r="Q363" s="9">
        <v>11</v>
      </c>
      <c r="R363" s="9">
        <v>1726.249</v>
      </c>
      <c r="S363" s="45">
        <v>156.93</v>
      </c>
      <c r="T363" s="23">
        <v>5.0000000000000001E-3</v>
      </c>
      <c r="U363" s="24">
        <v>0.79</v>
      </c>
      <c r="V363" s="24">
        <v>2.21</v>
      </c>
      <c r="W363" s="23">
        <v>0.28010000000000002</v>
      </c>
      <c r="X363" s="25">
        <v>0.65629999999999999</v>
      </c>
    </row>
    <row r="364" spans="1:24" ht="14.4">
      <c r="A364" s="9" t="s">
        <v>1041</v>
      </c>
      <c r="B364" s="9" t="s">
        <v>13</v>
      </c>
      <c r="C364" s="3" t="s">
        <v>73</v>
      </c>
      <c r="D364" s="3" t="s">
        <v>1655</v>
      </c>
      <c r="E364" s="3" t="s">
        <v>1655</v>
      </c>
      <c r="F364" s="3" t="str">
        <f t="shared" si="15"/>
        <v>New York</v>
      </c>
      <c r="G364" s="3" t="str">
        <f t="shared" si="16"/>
        <v/>
      </c>
      <c r="H364" s="3" t="str">
        <f t="shared" si="17"/>
        <v/>
      </c>
      <c r="I364" s="3" t="s">
        <v>608</v>
      </c>
      <c r="J364" s="21" t="str">
        <f>VLOOKUP(I364,'AppURL Category'!$A:$B,2,FALSE)</f>
        <v>Media</v>
      </c>
      <c r="K364" s="9" t="s">
        <v>27</v>
      </c>
      <c r="L364" s="9" t="s">
        <v>23</v>
      </c>
      <c r="M364" s="9">
        <v>7540</v>
      </c>
      <c r="N364" s="9">
        <v>10</v>
      </c>
      <c r="O364" s="9">
        <v>1475</v>
      </c>
      <c r="P364" s="9">
        <v>2054</v>
      </c>
      <c r="Q364" s="9">
        <v>1</v>
      </c>
      <c r="R364" s="9">
        <v>1713.979</v>
      </c>
      <c r="S364" s="45">
        <v>1713.98</v>
      </c>
      <c r="T364" s="23">
        <v>0.1</v>
      </c>
      <c r="U364" s="24">
        <v>171.4</v>
      </c>
      <c r="V364" s="24">
        <v>227.32</v>
      </c>
      <c r="W364" s="23">
        <v>0.1326</v>
      </c>
      <c r="X364" s="25">
        <v>0.71809999999999996</v>
      </c>
    </row>
    <row r="365" spans="1:24" ht="14.4">
      <c r="A365" s="9" t="s">
        <v>1041</v>
      </c>
      <c r="B365" s="9" t="s">
        <v>19</v>
      </c>
      <c r="C365" s="3" t="s">
        <v>35</v>
      </c>
      <c r="D365" s="3" t="s">
        <v>1655</v>
      </c>
      <c r="E365" s="3" t="s">
        <v>1655</v>
      </c>
      <c r="F365" s="3" t="str">
        <f t="shared" si="15"/>
        <v>Tennessee</v>
      </c>
      <c r="G365" s="3" t="str">
        <f t="shared" si="16"/>
        <v/>
      </c>
      <c r="H365" s="3" t="str">
        <f t="shared" si="17"/>
        <v/>
      </c>
      <c r="I365" s="3" t="s">
        <v>608</v>
      </c>
      <c r="J365" s="21" t="str">
        <f>VLOOKUP(I365,'AppURL Category'!$A:$B,2,FALSE)</f>
        <v>Media</v>
      </c>
      <c r="K365" s="9" t="s">
        <v>16</v>
      </c>
      <c r="L365" s="9" t="s">
        <v>23</v>
      </c>
      <c r="M365" s="9">
        <v>482834</v>
      </c>
      <c r="N365" s="9">
        <v>1269</v>
      </c>
      <c r="O365" s="9">
        <v>292059</v>
      </c>
      <c r="P365" s="9">
        <v>428761</v>
      </c>
      <c r="Q365" s="9">
        <v>7</v>
      </c>
      <c r="R365" s="9">
        <v>1594.463</v>
      </c>
      <c r="S365" s="45">
        <v>227.78</v>
      </c>
      <c r="T365" s="23">
        <v>5.4999999999999997E-3</v>
      </c>
      <c r="U365" s="24">
        <v>1.26</v>
      </c>
      <c r="V365" s="24">
        <v>3.3</v>
      </c>
      <c r="W365" s="23">
        <v>0.26279999999999998</v>
      </c>
      <c r="X365" s="25">
        <v>0.68120000000000003</v>
      </c>
    </row>
    <row r="366" spans="1:24" ht="14.4">
      <c r="A366" s="9" t="s">
        <v>1041</v>
      </c>
      <c r="B366" s="9" t="s">
        <v>13</v>
      </c>
      <c r="C366" s="3" t="s">
        <v>35</v>
      </c>
      <c r="D366" s="3" t="s">
        <v>1655</v>
      </c>
      <c r="E366" s="3" t="s">
        <v>1655</v>
      </c>
      <c r="F366" s="3" t="str">
        <f t="shared" si="15"/>
        <v>Tennessee</v>
      </c>
      <c r="G366" s="3" t="str">
        <f t="shared" si="16"/>
        <v/>
      </c>
      <c r="H366" s="3" t="str">
        <f t="shared" si="17"/>
        <v/>
      </c>
      <c r="I366" s="3" t="s">
        <v>608</v>
      </c>
      <c r="J366" s="21" t="str">
        <f>VLOOKUP(I366,'AppURL Category'!$A:$B,2,FALSE)</f>
        <v>Media</v>
      </c>
      <c r="K366" s="9" t="s">
        <v>123</v>
      </c>
      <c r="L366" s="9" t="s">
        <v>23</v>
      </c>
      <c r="M366" s="9">
        <v>19464</v>
      </c>
      <c r="N366" s="9">
        <v>68</v>
      </c>
      <c r="O366" s="9">
        <v>11814</v>
      </c>
      <c r="P366" s="9">
        <v>17040</v>
      </c>
      <c r="Q366" s="9">
        <v>9</v>
      </c>
      <c r="R366" s="9">
        <v>1540.4690000000001</v>
      </c>
      <c r="S366" s="45">
        <v>171.16</v>
      </c>
      <c r="T366" s="23">
        <v>0.13239999999999999</v>
      </c>
      <c r="U366" s="24">
        <v>22.65</v>
      </c>
      <c r="V366" s="24">
        <v>79.14</v>
      </c>
      <c r="W366" s="23">
        <v>0.34939999999999999</v>
      </c>
      <c r="X366" s="25">
        <v>0.69330000000000003</v>
      </c>
    </row>
    <row r="367" spans="1:24" ht="14.4">
      <c r="A367" s="9" t="s">
        <v>1043</v>
      </c>
      <c r="B367" s="9" t="s">
        <v>13</v>
      </c>
      <c r="C367" s="3" t="s">
        <v>14</v>
      </c>
      <c r="D367" s="3" t="s">
        <v>1655</v>
      </c>
      <c r="E367" s="3" t="s">
        <v>1655</v>
      </c>
      <c r="F367" s="3" t="str">
        <f t="shared" si="15"/>
        <v>California</v>
      </c>
      <c r="G367" s="3" t="str">
        <f t="shared" si="16"/>
        <v/>
      </c>
      <c r="H367" s="3" t="str">
        <f t="shared" si="17"/>
        <v/>
      </c>
      <c r="I367" s="3" t="s">
        <v>608</v>
      </c>
      <c r="J367" s="21" t="str">
        <f>VLOOKUP(I367,'AppURL Category'!$A:$B,2,FALSE)</f>
        <v>Media</v>
      </c>
      <c r="K367" s="9" t="s">
        <v>22</v>
      </c>
      <c r="L367" s="9" t="s">
        <v>23</v>
      </c>
      <c r="M367" s="9">
        <v>50838</v>
      </c>
      <c r="N367" s="9">
        <v>130</v>
      </c>
      <c r="O367" s="9">
        <v>23274</v>
      </c>
      <c r="P367" s="9">
        <v>35934</v>
      </c>
      <c r="Q367" s="9">
        <v>11</v>
      </c>
      <c r="R367" s="9">
        <v>1521.3720000000001</v>
      </c>
      <c r="S367" s="45">
        <v>138.31</v>
      </c>
      <c r="T367" s="23">
        <v>8.4599999999999995E-2</v>
      </c>
      <c r="U367" s="24">
        <v>11.7</v>
      </c>
      <c r="V367" s="24">
        <v>29.93</v>
      </c>
      <c r="W367" s="23">
        <v>0.25569999999999998</v>
      </c>
      <c r="X367" s="25">
        <v>0.64770000000000005</v>
      </c>
    </row>
    <row r="368" spans="1:24" ht="14.4">
      <c r="A368" s="9" t="s">
        <v>1041</v>
      </c>
      <c r="B368" s="9" t="s">
        <v>19</v>
      </c>
      <c r="C368" s="3" t="s">
        <v>1664</v>
      </c>
      <c r="D368" s="3" t="s">
        <v>1665</v>
      </c>
      <c r="E368" s="3" t="s">
        <v>1655</v>
      </c>
      <c r="F368" s="3" t="str">
        <f t="shared" si="15"/>
        <v>Florida</v>
      </c>
      <c r="G368" s="3" t="str">
        <f t="shared" si="16"/>
        <v>Florida</v>
      </c>
      <c r="H368" s="3" t="str">
        <f t="shared" si="17"/>
        <v/>
      </c>
      <c r="I368" s="3" t="s">
        <v>608</v>
      </c>
      <c r="J368" s="21" t="str">
        <f>VLOOKUP(I368,'AppURL Category'!$A:$B,2,FALSE)</f>
        <v>Media</v>
      </c>
      <c r="K368" s="9" t="s">
        <v>130</v>
      </c>
      <c r="L368" s="9" t="s">
        <v>23</v>
      </c>
      <c r="M368" s="9">
        <v>679098</v>
      </c>
      <c r="N368" s="9">
        <v>1984</v>
      </c>
      <c r="O368" s="9">
        <v>467726</v>
      </c>
      <c r="P368" s="9">
        <v>634589</v>
      </c>
      <c r="Q368" s="9">
        <v>9</v>
      </c>
      <c r="R368" s="9">
        <v>1477.425</v>
      </c>
      <c r="S368" s="45">
        <v>164.16</v>
      </c>
      <c r="T368" s="23">
        <v>4.4999999999999997E-3</v>
      </c>
      <c r="U368" s="24">
        <v>0.74</v>
      </c>
      <c r="V368" s="24">
        <v>2.1800000000000002</v>
      </c>
      <c r="W368" s="23">
        <v>0.29220000000000002</v>
      </c>
      <c r="X368" s="25">
        <v>0.73709999999999998</v>
      </c>
    </row>
    <row r="369" spans="1:24" ht="14.4">
      <c r="A369" s="9" t="s">
        <v>1041</v>
      </c>
      <c r="B369" s="9" t="s">
        <v>38</v>
      </c>
      <c r="C369" s="3" t="s">
        <v>25</v>
      </c>
      <c r="D369" s="3" t="s">
        <v>1655</v>
      </c>
      <c r="E369" s="3" t="s">
        <v>1655</v>
      </c>
      <c r="F369" s="3" t="str">
        <f t="shared" si="15"/>
        <v>California</v>
      </c>
      <c r="G369" s="3" t="str">
        <f t="shared" si="16"/>
        <v/>
      </c>
      <c r="H369" s="3" t="str">
        <f t="shared" si="17"/>
        <v/>
      </c>
      <c r="I369" s="3" t="s">
        <v>608</v>
      </c>
      <c r="J369" s="21" t="str">
        <f>VLOOKUP(I369,'AppURL Category'!$A:$B,2,FALSE)</f>
        <v>Media</v>
      </c>
      <c r="K369" s="9" t="s">
        <v>16</v>
      </c>
      <c r="L369" s="9" t="s">
        <v>47</v>
      </c>
      <c r="M369" s="9">
        <v>32436</v>
      </c>
      <c r="N369" s="9">
        <v>56</v>
      </c>
      <c r="O369" s="9">
        <v>17531</v>
      </c>
      <c r="P369" s="9">
        <v>28429</v>
      </c>
      <c r="Q369" s="9">
        <v>6</v>
      </c>
      <c r="R369" s="9">
        <v>1470.67</v>
      </c>
      <c r="S369" s="45">
        <v>245.11</v>
      </c>
      <c r="T369" s="23">
        <v>0.1071</v>
      </c>
      <c r="U369" s="24">
        <v>26.26</v>
      </c>
      <c r="V369" s="24">
        <v>45.34</v>
      </c>
      <c r="W369" s="23">
        <v>0.1726</v>
      </c>
      <c r="X369" s="25">
        <v>0.61670000000000003</v>
      </c>
    </row>
    <row r="370" spans="1:24" ht="14.4">
      <c r="A370" s="9" t="s">
        <v>1060</v>
      </c>
      <c r="B370" s="9" t="s">
        <v>19</v>
      </c>
      <c r="C370" s="3" t="s">
        <v>73</v>
      </c>
      <c r="D370" s="3" t="s">
        <v>1655</v>
      </c>
      <c r="E370" s="3" t="s">
        <v>1655</v>
      </c>
      <c r="F370" s="3" t="str">
        <f t="shared" si="15"/>
        <v>New York</v>
      </c>
      <c r="G370" s="3" t="str">
        <f t="shared" si="16"/>
        <v/>
      </c>
      <c r="H370" s="3" t="str">
        <f t="shared" si="17"/>
        <v/>
      </c>
      <c r="I370" s="3" t="s">
        <v>608</v>
      </c>
      <c r="J370" s="21" t="str">
        <f>VLOOKUP(I370,'AppURL Category'!$A:$B,2,FALSE)</f>
        <v>Media</v>
      </c>
      <c r="K370" s="9" t="s">
        <v>123</v>
      </c>
      <c r="L370" s="9" t="s">
        <v>23</v>
      </c>
      <c r="M370" s="9">
        <v>11734</v>
      </c>
      <c r="N370" s="9">
        <v>78</v>
      </c>
      <c r="O370" s="9">
        <v>8741</v>
      </c>
      <c r="P370" s="9">
        <v>10606</v>
      </c>
      <c r="Q370" s="9">
        <v>5</v>
      </c>
      <c r="R370" s="9">
        <v>6439.2830000000004</v>
      </c>
      <c r="S370" s="45">
        <v>1287.8599999999999</v>
      </c>
      <c r="T370" s="23">
        <v>6.4100000000000004E-2</v>
      </c>
      <c r="U370" s="24">
        <v>82.55</v>
      </c>
      <c r="V370" s="24">
        <v>548.77</v>
      </c>
      <c r="W370" s="23">
        <v>0.66469999999999996</v>
      </c>
      <c r="X370" s="25">
        <v>0.82420000000000004</v>
      </c>
    </row>
    <row r="371" spans="1:24" ht="14.4">
      <c r="A371" s="9" t="s">
        <v>1043</v>
      </c>
      <c r="B371" s="9" t="s">
        <v>19</v>
      </c>
      <c r="C371" s="3" t="s">
        <v>1677</v>
      </c>
      <c r="D371" s="3" t="s">
        <v>1655</v>
      </c>
      <c r="E371" s="3" t="s">
        <v>1655</v>
      </c>
      <c r="F371" s="3" t="str">
        <f t="shared" si="15"/>
        <v>Tennessee</v>
      </c>
      <c r="G371" s="3" t="str">
        <f t="shared" si="16"/>
        <v/>
      </c>
      <c r="H371" s="3" t="str">
        <f t="shared" si="17"/>
        <v/>
      </c>
      <c r="I371" s="3" t="s">
        <v>608</v>
      </c>
      <c r="J371" s="21" t="str">
        <f>VLOOKUP(I371,'AppURL Category'!$A:$B,2,FALSE)</f>
        <v>Media</v>
      </c>
      <c r="K371" s="9" t="s">
        <v>42</v>
      </c>
      <c r="L371" s="9" t="s">
        <v>23</v>
      </c>
      <c r="M371" s="9">
        <v>27371</v>
      </c>
      <c r="N371" s="9">
        <v>60</v>
      </c>
      <c r="O371" s="9">
        <v>22256</v>
      </c>
      <c r="P371" s="9">
        <v>25986</v>
      </c>
      <c r="Q371" s="9">
        <v>5</v>
      </c>
      <c r="R371" s="9">
        <v>4984.4859999999999</v>
      </c>
      <c r="S371" s="45">
        <v>996.9</v>
      </c>
      <c r="T371" s="23">
        <v>8.3299999999999999E-2</v>
      </c>
      <c r="U371" s="24">
        <v>83.07</v>
      </c>
      <c r="V371" s="24">
        <v>182.11</v>
      </c>
      <c r="W371" s="23">
        <v>0.21920000000000001</v>
      </c>
      <c r="X371" s="25">
        <v>0.85650000000000004</v>
      </c>
    </row>
    <row r="372" spans="1:24" ht="14.4">
      <c r="A372" s="9" t="s">
        <v>1043</v>
      </c>
      <c r="B372" s="9" t="s">
        <v>19</v>
      </c>
      <c r="C372" s="3" t="s">
        <v>79</v>
      </c>
      <c r="D372" s="3" t="s">
        <v>1655</v>
      </c>
      <c r="E372" s="3" t="s">
        <v>1655</v>
      </c>
      <c r="F372" s="3" t="str">
        <f t="shared" si="15"/>
        <v>Florida</v>
      </c>
      <c r="G372" s="3" t="str">
        <f t="shared" si="16"/>
        <v/>
      </c>
      <c r="H372" s="3" t="str">
        <f t="shared" si="17"/>
        <v/>
      </c>
      <c r="I372" s="3" t="s">
        <v>608</v>
      </c>
      <c r="J372" s="21" t="str">
        <f>VLOOKUP(I372,'AppURL Category'!$A:$B,2,FALSE)</f>
        <v>Media</v>
      </c>
      <c r="K372" s="9" t="s">
        <v>123</v>
      </c>
      <c r="L372" s="9" t="s">
        <v>23</v>
      </c>
      <c r="M372" s="9">
        <v>21903</v>
      </c>
      <c r="N372" s="9">
        <v>124</v>
      </c>
      <c r="O372" s="9">
        <v>18831</v>
      </c>
      <c r="P372" s="9">
        <v>20922</v>
      </c>
      <c r="Q372" s="9">
        <v>4</v>
      </c>
      <c r="R372" s="9">
        <v>1661.1679999999999</v>
      </c>
      <c r="S372" s="45">
        <v>415.29</v>
      </c>
      <c r="T372" s="23">
        <v>3.2300000000000002E-2</v>
      </c>
      <c r="U372" s="24">
        <v>13.4</v>
      </c>
      <c r="V372" s="24">
        <v>75.84</v>
      </c>
      <c r="W372" s="23">
        <v>0.56610000000000005</v>
      </c>
      <c r="X372" s="25">
        <v>0.90010000000000001</v>
      </c>
    </row>
    <row r="373" spans="1:24" ht="14.4">
      <c r="A373" s="9" t="s">
        <v>1041</v>
      </c>
      <c r="B373" s="9" t="s">
        <v>13</v>
      </c>
      <c r="C373" s="3" t="s">
        <v>32</v>
      </c>
      <c r="D373" s="3" t="s">
        <v>1655</v>
      </c>
      <c r="E373" s="3" t="s">
        <v>1655</v>
      </c>
      <c r="F373" s="3" t="str">
        <f t="shared" si="15"/>
        <v>Illinois</v>
      </c>
      <c r="G373" s="3" t="str">
        <f t="shared" si="16"/>
        <v/>
      </c>
      <c r="H373" s="3" t="str">
        <f t="shared" si="17"/>
        <v/>
      </c>
      <c r="I373" s="3" t="s">
        <v>608</v>
      </c>
      <c r="J373" s="21" t="str">
        <f>VLOOKUP(I373,'AppURL Category'!$A:$B,2,FALSE)</f>
        <v>Media</v>
      </c>
      <c r="K373" s="9" t="s">
        <v>177</v>
      </c>
      <c r="L373" s="9" t="s">
        <v>23</v>
      </c>
      <c r="M373" s="9">
        <v>9725</v>
      </c>
      <c r="N373" s="9">
        <v>80</v>
      </c>
      <c r="O373" s="9">
        <v>6616</v>
      </c>
      <c r="P373" s="9">
        <v>8778</v>
      </c>
      <c r="Q373" s="9">
        <v>1</v>
      </c>
      <c r="R373" s="9">
        <v>4942.2839999999997</v>
      </c>
      <c r="S373" s="45">
        <v>4942.28</v>
      </c>
      <c r="T373" s="23">
        <v>1.2500000000000001E-2</v>
      </c>
      <c r="U373" s="24">
        <v>61.78</v>
      </c>
      <c r="V373" s="24">
        <v>508.2</v>
      </c>
      <c r="W373" s="23">
        <v>0.8226</v>
      </c>
      <c r="X373" s="25">
        <v>0.75370000000000004</v>
      </c>
    </row>
    <row r="374" spans="1:24" ht="14.4">
      <c r="A374" s="9" t="s">
        <v>1043</v>
      </c>
      <c r="B374" s="9" t="s">
        <v>19</v>
      </c>
      <c r="C374" s="3" t="s">
        <v>32</v>
      </c>
      <c r="D374" s="3" t="s">
        <v>1655</v>
      </c>
      <c r="E374" s="3" t="s">
        <v>1655</v>
      </c>
      <c r="F374" s="3" t="str">
        <f t="shared" si="15"/>
        <v>Illinois</v>
      </c>
      <c r="G374" s="3" t="str">
        <f t="shared" si="16"/>
        <v/>
      </c>
      <c r="H374" s="3" t="str">
        <f t="shared" si="17"/>
        <v/>
      </c>
      <c r="I374" s="3" t="s">
        <v>608</v>
      </c>
      <c r="J374" s="21" t="str">
        <f>VLOOKUP(I374,'AppURL Category'!$A:$B,2,FALSE)</f>
        <v>Media</v>
      </c>
      <c r="K374" s="9" t="s">
        <v>16</v>
      </c>
      <c r="L374" s="9" t="s">
        <v>23</v>
      </c>
      <c r="M374" s="9">
        <v>45965</v>
      </c>
      <c r="N374" s="9">
        <v>190</v>
      </c>
      <c r="O374" s="9">
        <v>10028</v>
      </c>
      <c r="P374" s="9">
        <v>37295</v>
      </c>
      <c r="Q374" s="9">
        <v>1</v>
      </c>
      <c r="R374" s="9">
        <v>4718.8360000000002</v>
      </c>
      <c r="S374" s="45">
        <v>4718.84</v>
      </c>
      <c r="T374" s="23">
        <v>5.3E-3</v>
      </c>
      <c r="U374" s="24">
        <v>24.84</v>
      </c>
      <c r="V374" s="24">
        <v>102.66</v>
      </c>
      <c r="W374" s="23">
        <v>0.41339999999999999</v>
      </c>
      <c r="X374" s="25">
        <v>0.26889999999999997</v>
      </c>
    </row>
    <row r="375" spans="1:24" ht="14.4">
      <c r="A375" s="9" t="s">
        <v>1041</v>
      </c>
      <c r="B375" s="9" t="s">
        <v>29</v>
      </c>
      <c r="C375" s="3" t="s">
        <v>14</v>
      </c>
      <c r="D375" s="3" t="s">
        <v>1655</v>
      </c>
      <c r="E375" s="3" t="s">
        <v>1655</v>
      </c>
      <c r="F375" s="3" t="str">
        <f t="shared" si="15"/>
        <v>California</v>
      </c>
      <c r="G375" s="3" t="str">
        <f t="shared" si="16"/>
        <v/>
      </c>
      <c r="H375" s="3" t="str">
        <f t="shared" si="17"/>
        <v/>
      </c>
      <c r="I375" s="3" t="s">
        <v>608</v>
      </c>
      <c r="J375" s="21" t="str">
        <f>VLOOKUP(I375,'AppURL Category'!$A:$B,2,FALSE)</f>
        <v>Media</v>
      </c>
      <c r="K375" s="9" t="s">
        <v>16</v>
      </c>
      <c r="L375" s="9" t="s">
        <v>23</v>
      </c>
      <c r="M375" s="9">
        <v>8944</v>
      </c>
      <c r="N375" s="9">
        <v>45</v>
      </c>
      <c r="O375" s="9">
        <v>3002</v>
      </c>
      <c r="P375" s="9">
        <v>6361</v>
      </c>
      <c r="Q375" s="9">
        <v>6</v>
      </c>
      <c r="R375" s="9">
        <v>1755.4849999999999</v>
      </c>
      <c r="S375" s="45">
        <v>292.58</v>
      </c>
      <c r="T375" s="23">
        <v>0.1333</v>
      </c>
      <c r="U375" s="24">
        <v>39.01</v>
      </c>
      <c r="V375" s="24">
        <v>196.28</v>
      </c>
      <c r="W375" s="23">
        <v>0.50309999999999999</v>
      </c>
      <c r="X375" s="25">
        <v>0.47189999999999999</v>
      </c>
    </row>
    <row r="376" spans="1:24" ht="14.4">
      <c r="A376" s="9" t="s">
        <v>1041</v>
      </c>
      <c r="B376" s="9" t="s">
        <v>38</v>
      </c>
      <c r="C376" s="3" t="s">
        <v>25</v>
      </c>
      <c r="D376" s="3" t="s">
        <v>1655</v>
      </c>
      <c r="E376" s="3" t="s">
        <v>1655</v>
      </c>
      <c r="F376" s="3" t="str">
        <f t="shared" si="15"/>
        <v>California</v>
      </c>
      <c r="G376" s="3" t="str">
        <f t="shared" si="16"/>
        <v/>
      </c>
      <c r="H376" s="3" t="str">
        <f t="shared" si="17"/>
        <v/>
      </c>
      <c r="I376" s="3" t="s">
        <v>608</v>
      </c>
      <c r="J376" s="21" t="str">
        <f>VLOOKUP(I376,'AppURL Category'!$A:$B,2,FALSE)</f>
        <v>Media</v>
      </c>
      <c r="K376" s="9" t="s">
        <v>123</v>
      </c>
      <c r="L376" s="9" t="s">
        <v>23</v>
      </c>
      <c r="M376" s="9">
        <v>14398</v>
      </c>
      <c r="N376" s="9">
        <v>30</v>
      </c>
      <c r="O376" s="9">
        <v>2807</v>
      </c>
      <c r="P376" s="9">
        <v>13393</v>
      </c>
      <c r="Q376" s="9">
        <v>7</v>
      </c>
      <c r="R376" s="9">
        <v>5154.6450000000004</v>
      </c>
      <c r="S376" s="45">
        <v>736.38</v>
      </c>
      <c r="T376" s="23">
        <v>0.23330000000000001</v>
      </c>
      <c r="U376" s="24">
        <v>171.82</v>
      </c>
      <c r="V376" s="24">
        <v>358.01</v>
      </c>
      <c r="W376" s="23">
        <v>0.2084</v>
      </c>
      <c r="X376" s="25">
        <v>0.20960000000000001</v>
      </c>
    </row>
    <row r="377" spans="1:24" ht="14.4">
      <c r="A377" s="9" t="s">
        <v>1043</v>
      </c>
      <c r="B377" s="9" t="s">
        <v>19</v>
      </c>
      <c r="C377" s="3" t="s">
        <v>210</v>
      </c>
      <c r="D377" s="3" t="s">
        <v>1655</v>
      </c>
      <c r="E377" s="3" t="s">
        <v>1655</v>
      </c>
      <c r="F377" s="3" t="str">
        <f t="shared" si="15"/>
        <v>South Carolina</v>
      </c>
      <c r="G377" s="3" t="str">
        <f t="shared" si="16"/>
        <v/>
      </c>
      <c r="H377" s="3" t="str">
        <f t="shared" si="17"/>
        <v/>
      </c>
      <c r="I377" s="3" t="s">
        <v>608</v>
      </c>
      <c r="J377" s="21" t="str">
        <f>VLOOKUP(I377,'AppURL Category'!$A:$B,2,FALSE)</f>
        <v>Media</v>
      </c>
      <c r="K377" s="9" t="s">
        <v>54</v>
      </c>
      <c r="L377" s="9" t="s">
        <v>23</v>
      </c>
      <c r="M377" s="9">
        <v>117879</v>
      </c>
      <c r="N377" s="9">
        <v>390</v>
      </c>
      <c r="O377" s="9">
        <v>52098</v>
      </c>
      <c r="P377" s="9">
        <v>86127</v>
      </c>
      <c r="Q377" s="9">
        <v>1</v>
      </c>
      <c r="R377" s="9">
        <v>5102.7070000000003</v>
      </c>
      <c r="S377" s="45">
        <v>5102.71</v>
      </c>
      <c r="T377" s="23">
        <v>2.5999999999999999E-3</v>
      </c>
      <c r="U377" s="24">
        <v>13.08</v>
      </c>
      <c r="V377" s="24">
        <v>43.29</v>
      </c>
      <c r="W377" s="23">
        <v>0.33079999999999998</v>
      </c>
      <c r="X377" s="25">
        <v>0.60489999999999999</v>
      </c>
    </row>
    <row r="378" spans="1:24" ht="14.4">
      <c r="A378" s="9" t="s">
        <v>1041</v>
      </c>
      <c r="B378" s="9" t="s">
        <v>29</v>
      </c>
      <c r="C378" s="3" t="s">
        <v>1658</v>
      </c>
      <c r="D378" s="3" t="s">
        <v>1659</v>
      </c>
      <c r="E378" s="3" t="s">
        <v>1655</v>
      </c>
      <c r="F378" s="3" t="str">
        <f t="shared" si="15"/>
        <v>Michigan</v>
      </c>
      <c r="G378" s="3" t="str">
        <f t="shared" si="16"/>
        <v>Michigan</v>
      </c>
      <c r="H378" s="3" t="str">
        <f t="shared" si="17"/>
        <v/>
      </c>
      <c r="I378" s="3" t="s">
        <v>608</v>
      </c>
      <c r="J378" s="21" t="str">
        <f>VLOOKUP(I378,'AppURL Category'!$A:$B,2,FALSE)</f>
        <v>Media</v>
      </c>
      <c r="K378" s="9" t="s">
        <v>16</v>
      </c>
      <c r="L378" s="9" t="s">
        <v>23</v>
      </c>
      <c r="M378" s="9">
        <v>22444</v>
      </c>
      <c r="N378" s="9">
        <v>160</v>
      </c>
      <c r="O378" s="9">
        <v>12672</v>
      </c>
      <c r="P378" s="9">
        <v>21345</v>
      </c>
      <c r="Q378" s="9">
        <v>5</v>
      </c>
      <c r="R378" s="9">
        <v>2539.201</v>
      </c>
      <c r="S378" s="45">
        <v>507.84</v>
      </c>
      <c r="T378" s="23">
        <v>3.1300000000000001E-2</v>
      </c>
      <c r="U378" s="24">
        <v>15.87</v>
      </c>
      <c r="V378" s="24">
        <v>113.13</v>
      </c>
      <c r="W378" s="23">
        <v>0.71289999999999998</v>
      </c>
      <c r="X378" s="25">
        <v>0.59370000000000001</v>
      </c>
    </row>
    <row r="379" spans="1:24" ht="14.4">
      <c r="A379" s="9" t="s">
        <v>1041</v>
      </c>
      <c r="B379" s="9" t="s">
        <v>29</v>
      </c>
      <c r="C379" s="3" t="s">
        <v>168</v>
      </c>
      <c r="D379" s="3" t="s">
        <v>1655</v>
      </c>
      <c r="E379" s="3" t="s">
        <v>1655</v>
      </c>
      <c r="F379" s="3" t="str">
        <f t="shared" si="15"/>
        <v>Tennessee</v>
      </c>
      <c r="G379" s="3" t="str">
        <f t="shared" si="16"/>
        <v/>
      </c>
      <c r="H379" s="3" t="str">
        <f t="shared" si="17"/>
        <v/>
      </c>
      <c r="I379" s="3" t="s">
        <v>608</v>
      </c>
      <c r="J379" s="21" t="str">
        <f>VLOOKUP(I379,'AppURL Category'!$A:$B,2,FALSE)</f>
        <v>Media</v>
      </c>
      <c r="K379" s="9" t="s">
        <v>27</v>
      </c>
      <c r="L379" s="9" t="s">
        <v>17</v>
      </c>
      <c r="M379" s="9">
        <v>17645</v>
      </c>
      <c r="N379" s="9">
        <v>40</v>
      </c>
      <c r="O379" s="9">
        <v>9673</v>
      </c>
      <c r="P379" s="9">
        <v>15088</v>
      </c>
      <c r="Q379" s="9">
        <v>15</v>
      </c>
      <c r="R379" s="9">
        <v>1591.7719999999999</v>
      </c>
      <c r="S379" s="45">
        <v>106.12</v>
      </c>
      <c r="T379" s="23">
        <v>0.375</v>
      </c>
      <c r="U379" s="24">
        <v>39.79</v>
      </c>
      <c r="V379" s="24">
        <v>90.21</v>
      </c>
      <c r="W379" s="23">
        <v>0.22670000000000001</v>
      </c>
      <c r="X379" s="25">
        <v>0.6411</v>
      </c>
    </row>
    <row r="380" spans="1:24" ht="14.4">
      <c r="A380" s="9" t="s">
        <v>1043</v>
      </c>
      <c r="B380" s="9" t="s">
        <v>19</v>
      </c>
      <c r="C380" s="3" t="s">
        <v>32</v>
      </c>
      <c r="D380" s="3" t="s">
        <v>1655</v>
      </c>
      <c r="E380" s="3" t="s">
        <v>1655</v>
      </c>
      <c r="F380" s="3" t="str">
        <f t="shared" si="15"/>
        <v>Illinois</v>
      </c>
      <c r="G380" s="3" t="str">
        <f t="shared" si="16"/>
        <v/>
      </c>
      <c r="H380" s="3" t="str">
        <f t="shared" si="17"/>
        <v/>
      </c>
      <c r="I380" s="3" t="s">
        <v>608</v>
      </c>
      <c r="J380" s="21" t="str">
        <f>VLOOKUP(I380,'AppURL Category'!$A:$B,2,FALSE)</f>
        <v>Media</v>
      </c>
      <c r="K380" s="9" t="s">
        <v>42</v>
      </c>
      <c r="L380" s="9" t="s">
        <v>23</v>
      </c>
      <c r="M380" s="9">
        <v>9881</v>
      </c>
      <c r="N380" s="9">
        <v>15</v>
      </c>
      <c r="O380" s="9">
        <v>2344</v>
      </c>
      <c r="P380" s="9">
        <v>7324</v>
      </c>
      <c r="Q380" s="9">
        <v>1</v>
      </c>
      <c r="R380" s="9">
        <v>1505.0119999999999</v>
      </c>
      <c r="S380" s="45">
        <v>1505.01</v>
      </c>
      <c r="T380" s="23">
        <v>6.6699999999999995E-2</v>
      </c>
      <c r="U380" s="24">
        <v>100.33</v>
      </c>
      <c r="V380" s="24">
        <v>152.31</v>
      </c>
      <c r="W380" s="23">
        <v>0.15179999999999999</v>
      </c>
      <c r="X380" s="25">
        <v>0.32</v>
      </c>
    </row>
    <row r="381" spans="1:24" ht="14.4">
      <c r="A381" s="9" t="s">
        <v>1043</v>
      </c>
      <c r="B381" s="9" t="s">
        <v>19</v>
      </c>
      <c r="C381" s="3" t="s">
        <v>269</v>
      </c>
      <c r="D381" s="3" t="s">
        <v>1655</v>
      </c>
      <c r="E381" s="3" t="s">
        <v>1655</v>
      </c>
      <c r="F381" s="3" t="str">
        <f t="shared" si="15"/>
        <v>Indiana</v>
      </c>
      <c r="G381" s="3" t="str">
        <f t="shared" si="16"/>
        <v/>
      </c>
      <c r="H381" s="3" t="str">
        <f t="shared" si="17"/>
        <v/>
      </c>
      <c r="I381" s="3" t="s">
        <v>608</v>
      </c>
      <c r="J381" s="21" t="str">
        <f>VLOOKUP(I381,'AppURL Category'!$A:$B,2,FALSE)</f>
        <v>Media</v>
      </c>
      <c r="K381" s="9" t="s">
        <v>163</v>
      </c>
      <c r="L381" s="9" t="s">
        <v>23</v>
      </c>
      <c r="M381" s="9">
        <v>12148</v>
      </c>
      <c r="N381" s="9">
        <v>40</v>
      </c>
      <c r="O381" s="9">
        <v>7950</v>
      </c>
      <c r="P381" s="9">
        <v>11360</v>
      </c>
      <c r="Q381" s="9">
        <v>9</v>
      </c>
      <c r="R381" s="9">
        <v>1936.008</v>
      </c>
      <c r="S381" s="45">
        <v>215.11</v>
      </c>
      <c r="T381" s="23">
        <v>0.22500000000000001</v>
      </c>
      <c r="U381" s="24">
        <v>48.4</v>
      </c>
      <c r="V381" s="24">
        <v>159.37</v>
      </c>
      <c r="W381" s="23">
        <v>0.32929999999999998</v>
      </c>
      <c r="X381" s="25">
        <v>0.69979999999999998</v>
      </c>
    </row>
    <row r="382" spans="1:24" ht="14.4">
      <c r="A382" s="9" t="s">
        <v>1043</v>
      </c>
      <c r="B382" s="9" t="s">
        <v>19</v>
      </c>
      <c r="C382" s="3" t="s">
        <v>25</v>
      </c>
      <c r="D382" s="3" t="s">
        <v>1655</v>
      </c>
      <c r="E382" s="3" t="s">
        <v>1655</v>
      </c>
      <c r="F382" s="3" t="str">
        <f t="shared" si="15"/>
        <v>California</v>
      </c>
      <c r="G382" s="3" t="str">
        <f t="shared" si="16"/>
        <v/>
      </c>
      <c r="H382" s="3" t="str">
        <f t="shared" si="17"/>
        <v/>
      </c>
      <c r="I382" s="3" t="s">
        <v>608</v>
      </c>
      <c r="J382" s="21" t="str">
        <f>VLOOKUP(I382,'AppURL Category'!$A:$B,2,FALSE)</f>
        <v>Media</v>
      </c>
      <c r="K382" s="9" t="s">
        <v>16</v>
      </c>
      <c r="L382" s="9" t="s">
        <v>23</v>
      </c>
      <c r="M382" s="9">
        <v>18771</v>
      </c>
      <c r="N382" s="9">
        <v>69</v>
      </c>
      <c r="O382" s="9">
        <v>10871</v>
      </c>
      <c r="P382" s="9">
        <v>17138</v>
      </c>
      <c r="Q382" s="9">
        <v>6</v>
      </c>
      <c r="R382" s="9">
        <v>3827.366</v>
      </c>
      <c r="S382" s="45">
        <v>637.89</v>
      </c>
      <c r="T382" s="23">
        <v>8.6999999999999994E-2</v>
      </c>
      <c r="U382" s="24">
        <v>55.47</v>
      </c>
      <c r="V382" s="24">
        <v>203.9</v>
      </c>
      <c r="W382" s="23">
        <v>0.36759999999999998</v>
      </c>
      <c r="X382" s="25">
        <v>0.63429999999999997</v>
      </c>
    </row>
    <row r="383" spans="1:24" ht="14.4">
      <c r="A383" s="9" t="s">
        <v>1041</v>
      </c>
      <c r="B383" s="9" t="s">
        <v>19</v>
      </c>
      <c r="C383" s="3" t="s">
        <v>35</v>
      </c>
      <c r="D383" s="3" t="s">
        <v>1655</v>
      </c>
      <c r="E383" s="3" t="s">
        <v>1655</v>
      </c>
      <c r="F383" s="3" t="str">
        <f t="shared" si="15"/>
        <v>Tennessee</v>
      </c>
      <c r="G383" s="3" t="str">
        <f t="shared" si="16"/>
        <v/>
      </c>
      <c r="H383" s="3" t="str">
        <f t="shared" si="17"/>
        <v/>
      </c>
      <c r="I383" s="3" t="s">
        <v>608</v>
      </c>
      <c r="J383" s="21" t="str">
        <f>VLOOKUP(I383,'AppURL Category'!$A:$B,2,FALSE)</f>
        <v>Media</v>
      </c>
      <c r="K383" s="9" t="s">
        <v>27</v>
      </c>
      <c r="L383" s="9" t="s">
        <v>23</v>
      </c>
      <c r="M383" s="9">
        <v>7402</v>
      </c>
      <c r="N383" s="9">
        <v>9</v>
      </c>
      <c r="O383" s="9">
        <v>3860</v>
      </c>
      <c r="P383" s="9">
        <v>6406</v>
      </c>
      <c r="Q383" s="9">
        <v>1</v>
      </c>
      <c r="R383" s="9">
        <v>1560.45</v>
      </c>
      <c r="S383" s="45">
        <v>1560.45</v>
      </c>
      <c r="T383" s="23">
        <v>0.1111</v>
      </c>
      <c r="U383" s="24">
        <v>173.38</v>
      </c>
      <c r="V383" s="24">
        <v>210.81</v>
      </c>
      <c r="W383" s="23">
        <v>0.1216</v>
      </c>
      <c r="X383" s="25">
        <v>0.60260000000000002</v>
      </c>
    </row>
    <row r="384" spans="1:24" ht="14.4">
      <c r="A384" s="9" t="s">
        <v>1043</v>
      </c>
      <c r="B384" s="9" t="s">
        <v>19</v>
      </c>
      <c r="C384" s="3" t="s">
        <v>32</v>
      </c>
      <c r="D384" s="3" t="s">
        <v>1655</v>
      </c>
      <c r="E384" s="3" t="s">
        <v>1655</v>
      </c>
      <c r="F384" s="3" t="str">
        <f t="shared" si="15"/>
        <v>Illinois</v>
      </c>
      <c r="G384" s="3" t="str">
        <f t="shared" si="16"/>
        <v/>
      </c>
      <c r="H384" s="3" t="str">
        <f t="shared" si="17"/>
        <v/>
      </c>
      <c r="I384" s="3" t="s">
        <v>608</v>
      </c>
      <c r="J384" s="21" t="str">
        <f>VLOOKUP(I384,'AppURL Category'!$A:$B,2,FALSE)</f>
        <v>Media</v>
      </c>
      <c r="K384" s="9" t="s">
        <v>16</v>
      </c>
      <c r="L384" s="9" t="s">
        <v>23</v>
      </c>
      <c r="M384" s="9">
        <v>38735</v>
      </c>
      <c r="N384" s="9">
        <v>114</v>
      </c>
      <c r="O384" s="9">
        <v>28719</v>
      </c>
      <c r="P384" s="9">
        <v>36629</v>
      </c>
      <c r="Q384" s="9">
        <v>4</v>
      </c>
      <c r="R384" s="9">
        <v>2127.8240000000001</v>
      </c>
      <c r="S384" s="45">
        <v>531.96</v>
      </c>
      <c r="T384" s="23">
        <v>3.5099999999999999E-2</v>
      </c>
      <c r="U384" s="24">
        <v>18.670000000000002</v>
      </c>
      <c r="V384" s="24">
        <v>54.93</v>
      </c>
      <c r="W384" s="23">
        <v>0.29430000000000001</v>
      </c>
      <c r="X384" s="25">
        <v>0.78410000000000002</v>
      </c>
    </row>
    <row r="385" spans="1:24" ht="14.4">
      <c r="A385" s="9" t="s">
        <v>1043</v>
      </c>
      <c r="B385" s="9" t="s">
        <v>38</v>
      </c>
      <c r="C385" s="3" t="s">
        <v>1664</v>
      </c>
      <c r="D385" s="3" t="s">
        <v>1665</v>
      </c>
      <c r="E385" s="3" t="s">
        <v>1655</v>
      </c>
      <c r="F385" s="3" t="str">
        <f t="shared" si="15"/>
        <v>Florida</v>
      </c>
      <c r="G385" s="3" t="str">
        <f t="shared" si="16"/>
        <v>Florida</v>
      </c>
      <c r="H385" s="3" t="str">
        <f t="shared" si="17"/>
        <v/>
      </c>
      <c r="I385" s="3" t="s">
        <v>608</v>
      </c>
      <c r="J385" s="21" t="str">
        <f>VLOOKUP(I385,'AppURL Category'!$A:$B,2,FALSE)</f>
        <v>Media</v>
      </c>
      <c r="K385" s="9" t="s">
        <v>52</v>
      </c>
      <c r="L385" s="9" t="s">
        <v>23</v>
      </c>
      <c r="M385" s="9">
        <v>7320</v>
      </c>
      <c r="N385" s="9">
        <v>33</v>
      </c>
      <c r="O385" s="9">
        <v>4020</v>
      </c>
      <c r="P385" s="9">
        <v>6692</v>
      </c>
      <c r="Q385" s="9">
        <v>15</v>
      </c>
      <c r="R385" s="9">
        <v>1730.374</v>
      </c>
      <c r="S385" s="45">
        <v>115.36</v>
      </c>
      <c r="T385" s="23">
        <v>0.45450000000000002</v>
      </c>
      <c r="U385" s="24">
        <v>52.44</v>
      </c>
      <c r="V385" s="24">
        <v>236.39</v>
      </c>
      <c r="W385" s="23">
        <v>0.45079999999999998</v>
      </c>
      <c r="X385" s="25">
        <v>0.60070000000000001</v>
      </c>
    </row>
    <row r="386" spans="1:24" ht="14.4">
      <c r="A386" s="9" t="s">
        <v>1043</v>
      </c>
      <c r="B386" s="9" t="s">
        <v>38</v>
      </c>
      <c r="C386" s="3" t="s">
        <v>1684</v>
      </c>
      <c r="D386" s="3" t="s">
        <v>1685</v>
      </c>
      <c r="E386" s="3" t="s">
        <v>1655</v>
      </c>
      <c r="F386" s="3" t="str">
        <f t="shared" si="15"/>
        <v>Illinois</v>
      </c>
      <c r="G386" s="3" t="str">
        <f t="shared" si="16"/>
        <v>Illinois</v>
      </c>
      <c r="H386" s="3" t="str">
        <f t="shared" si="17"/>
        <v/>
      </c>
      <c r="I386" s="3" t="s">
        <v>608</v>
      </c>
      <c r="J386" s="21" t="str">
        <f>VLOOKUP(I386,'AppURL Category'!$A:$B,2,FALSE)</f>
        <v>Media</v>
      </c>
      <c r="K386" s="9" t="s">
        <v>22</v>
      </c>
      <c r="L386" s="9" t="s">
        <v>23</v>
      </c>
      <c r="M386" s="9">
        <v>90463</v>
      </c>
      <c r="N386" s="9">
        <v>204</v>
      </c>
      <c r="O386" s="9">
        <v>803</v>
      </c>
      <c r="P386" s="9">
        <v>2465</v>
      </c>
      <c r="Q386" s="9">
        <v>9</v>
      </c>
      <c r="R386" s="9">
        <v>6120.6030000000001</v>
      </c>
      <c r="S386" s="45">
        <v>680.07</v>
      </c>
      <c r="T386" s="23">
        <v>4.41E-2</v>
      </c>
      <c r="U386" s="24">
        <v>30</v>
      </c>
      <c r="V386" s="24">
        <v>67.66</v>
      </c>
      <c r="W386" s="23">
        <v>0.22550000000000001</v>
      </c>
      <c r="X386" s="25">
        <v>0.32579999999999998</v>
      </c>
    </row>
    <row r="387" spans="1:24" ht="14.4">
      <c r="A387" s="9" t="s">
        <v>1043</v>
      </c>
      <c r="B387" s="9" t="s">
        <v>29</v>
      </c>
      <c r="C387" s="3" t="s">
        <v>300</v>
      </c>
      <c r="D387" s="3" t="s">
        <v>1655</v>
      </c>
      <c r="E387" s="3" t="s">
        <v>1655</v>
      </c>
      <c r="F387" s="3" t="str">
        <f t="shared" ref="F387:F450" si="18">RIGHT(C387,LEN(C387)-FIND(",",C387)-1)</f>
        <v>Georgia</v>
      </c>
      <c r="G387" s="3" t="str">
        <f t="shared" ref="G387:G450" si="19">IFERROR(RIGHT(D387,LEN(D387)-FIND(",",D387)-1),"")</f>
        <v/>
      </c>
      <c r="H387" s="3" t="str">
        <f t="shared" ref="H387:H450" si="20">IF(F387=G387,"",G387)</f>
        <v/>
      </c>
      <c r="I387" s="3" t="s">
        <v>608</v>
      </c>
      <c r="J387" s="21" t="str">
        <f>VLOOKUP(I387,'AppURL Category'!$A:$B,2,FALSE)</f>
        <v>Media</v>
      </c>
      <c r="K387" s="9" t="s">
        <v>42</v>
      </c>
      <c r="L387" s="9" t="s">
        <v>23</v>
      </c>
      <c r="M387" s="9">
        <v>252170</v>
      </c>
      <c r="N387" s="9">
        <v>650</v>
      </c>
      <c r="O387" s="9">
        <v>9248</v>
      </c>
      <c r="P387" s="9">
        <v>14192</v>
      </c>
      <c r="Q387" s="9">
        <v>1</v>
      </c>
      <c r="R387" s="9">
        <v>5874.0050000000001</v>
      </c>
      <c r="S387" s="45">
        <v>5874.01</v>
      </c>
      <c r="T387" s="23">
        <v>1.5E-3</v>
      </c>
      <c r="U387" s="24">
        <v>9.0399999999999991</v>
      </c>
      <c r="V387" s="24">
        <v>23.29</v>
      </c>
      <c r="W387" s="23">
        <v>0.25779999999999997</v>
      </c>
      <c r="X387" s="25">
        <v>0.65159999999999996</v>
      </c>
    </row>
    <row r="388" spans="1:24" ht="14.4">
      <c r="A388" s="9" t="s">
        <v>1043</v>
      </c>
      <c r="B388" s="9" t="s">
        <v>13</v>
      </c>
      <c r="C388" s="3" t="s">
        <v>589</v>
      </c>
      <c r="D388" s="3" t="s">
        <v>1655</v>
      </c>
      <c r="E388" s="3" t="s">
        <v>1655</v>
      </c>
      <c r="F388" s="3" t="str">
        <f t="shared" si="18"/>
        <v>Kentucky</v>
      </c>
      <c r="G388" s="3" t="str">
        <f t="shared" si="19"/>
        <v/>
      </c>
      <c r="H388" s="3" t="str">
        <f t="shared" si="20"/>
        <v/>
      </c>
      <c r="I388" s="3" t="s">
        <v>608</v>
      </c>
      <c r="J388" s="21" t="str">
        <f>VLOOKUP(I388,'AppURL Category'!$A:$B,2,FALSE)</f>
        <v>Media</v>
      </c>
      <c r="K388" s="9" t="s">
        <v>22</v>
      </c>
      <c r="L388" s="9" t="s">
        <v>23</v>
      </c>
      <c r="M388" s="9">
        <v>68114</v>
      </c>
      <c r="N388" s="9">
        <v>174</v>
      </c>
      <c r="O388" s="9">
        <v>569</v>
      </c>
      <c r="P388" s="9">
        <v>2059</v>
      </c>
      <c r="Q388" s="9">
        <v>15</v>
      </c>
      <c r="R388" s="9">
        <v>2753.712</v>
      </c>
      <c r="S388" s="45">
        <v>183.58</v>
      </c>
      <c r="T388" s="23">
        <v>8.6199999999999999E-2</v>
      </c>
      <c r="U388" s="24">
        <v>15.83</v>
      </c>
      <c r="V388" s="24">
        <v>40.43</v>
      </c>
      <c r="W388" s="23">
        <v>0.2555</v>
      </c>
      <c r="X388" s="25">
        <v>0.27629999999999999</v>
      </c>
    </row>
    <row r="389" spans="1:24" ht="14.4">
      <c r="A389" s="9" t="s">
        <v>1041</v>
      </c>
      <c r="B389" s="9" t="s">
        <v>38</v>
      </c>
      <c r="C389" s="3" t="s">
        <v>25</v>
      </c>
      <c r="D389" s="3" t="s">
        <v>1655</v>
      </c>
      <c r="E389" s="3" t="s">
        <v>1655</v>
      </c>
      <c r="F389" s="3" t="str">
        <f t="shared" si="18"/>
        <v>California</v>
      </c>
      <c r="G389" s="3" t="str">
        <f t="shared" si="19"/>
        <v/>
      </c>
      <c r="H389" s="3" t="str">
        <f t="shared" si="20"/>
        <v/>
      </c>
      <c r="I389" s="3" t="s">
        <v>608</v>
      </c>
      <c r="J389" s="21" t="str">
        <f>VLOOKUP(I389,'AppURL Category'!$A:$B,2,FALSE)</f>
        <v>Media</v>
      </c>
      <c r="K389" s="9" t="s">
        <v>227</v>
      </c>
      <c r="L389" s="9" t="s">
        <v>23</v>
      </c>
      <c r="M389" s="9">
        <v>292578</v>
      </c>
      <c r="N389" s="9">
        <v>812</v>
      </c>
      <c r="O389" s="9">
        <v>6474</v>
      </c>
      <c r="P389" s="9">
        <v>12323</v>
      </c>
      <c r="Q389" s="9">
        <v>4</v>
      </c>
      <c r="R389" s="9">
        <v>1826.319</v>
      </c>
      <c r="S389" s="45">
        <v>456.58</v>
      </c>
      <c r="T389" s="23">
        <v>4.8999999999999998E-3</v>
      </c>
      <c r="U389" s="24">
        <v>2.25</v>
      </c>
      <c r="V389" s="24">
        <v>6.24</v>
      </c>
      <c r="W389" s="23">
        <v>0.27750000000000002</v>
      </c>
      <c r="X389" s="25">
        <v>0.52539999999999998</v>
      </c>
    </row>
    <row r="390" spans="1:24" ht="14.4">
      <c r="A390" s="9" t="s">
        <v>1041</v>
      </c>
      <c r="B390" s="9" t="s">
        <v>38</v>
      </c>
      <c r="C390" s="3" t="s">
        <v>14</v>
      </c>
      <c r="D390" s="3" t="s">
        <v>1655</v>
      </c>
      <c r="E390" s="3" t="s">
        <v>1655</v>
      </c>
      <c r="F390" s="3" t="str">
        <f t="shared" si="18"/>
        <v>California</v>
      </c>
      <c r="G390" s="3" t="str">
        <f t="shared" si="19"/>
        <v/>
      </c>
      <c r="H390" s="3" t="str">
        <f t="shared" si="20"/>
        <v/>
      </c>
      <c r="I390" s="3" t="s">
        <v>608</v>
      </c>
      <c r="J390" s="21" t="str">
        <f>VLOOKUP(I390,'AppURL Category'!$A:$B,2,FALSE)</f>
        <v>Media</v>
      </c>
      <c r="K390" s="9" t="s">
        <v>16</v>
      </c>
      <c r="L390" s="9" t="s">
        <v>17</v>
      </c>
      <c r="M390" s="9">
        <v>39725</v>
      </c>
      <c r="N390" s="9">
        <v>144</v>
      </c>
      <c r="O390" s="9">
        <v>5402</v>
      </c>
      <c r="P390" s="9">
        <v>36080</v>
      </c>
      <c r="Q390" s="9">
        <v>12</v>
      </c>
      <c r="R390" s="9">
        <v>6431.5550000000003</v>
      </c>
      <c r="S390" s="45">
        <v>535.96</v>
      </c>
      <c r="T390" s="23">
        <v>8.3299999999999999E-2</v>
      </c>
      <c r="U390" s="24">
        <v>44.66</v>
      </c>
      <c r="V390" s="24">
        <v>161.9</v>
      </c>
      <c r="W390" s="23">
        <v>0.36249999999999999</v>
      </c>
      <c r="X390" s="25">
        <v>0.1497</v>
      </c>
    </row>
    <row r="391" spans="1:24" ht="14.4">
      <c r="A391" s="9" t="s">
        <v>1041</v>
      </c>
      <c r="B391" s="9" t="s">
        <v>19</v>
      </c>
      <c r="C391" s="3" t="s">
        <v>73</v>
      </c>
      <c r="D391" s="3" t="s">
        <v>1655</v>
      </c>
      <c r="E391" s="3" t="s">
        <v>1655</v>
      </c>
      <c r="F391" s="3" t="str">
        <f t="shared" si="18"/>
        <v>New York</v>
      </c>
      <c r="G391" s="3" t="str">
        <f t="shared" si="19"/>
        <v/>
      </c>
      <c r="H391" s="3" t="str">
        <f t="shared" si="20"/>
        <v/>
      </c>
      <c r="I391" s="3" t="s">
        <v>641</v>
      </c>
      <c r="J391" s="21" t="str">
        <f>VLOOKUP(I391,'AppURL Category'!$A:$B,2,FALSE)</f>
        <v>Media</v>
      </c>
      <c r="K391" s="9" t="s">
        <v>22</v>
      </c>
      <c r="L391" s="9" t="s">
        <v>47</v>
      </c>
      <c r="M391" s="9">
        <v>25206</v>
      </c>
      <c r="N391" s="9">
        <v>75</v>
      </c>
      <c r="O391" s="9">
        <v>3588</v>
      </c>
      <c r="P391" s="9">
        <v>23556</v>
      </c>
      <c r="Q391" s="9">
        <v>19</v>
      </c>
      <c r="R391" s="9">
        <v>6846.3559999999998</v>
      </c>
      <c r="S391" s="45">
        <v>360.33</v>
      </c>
      <c r="T391" s="23">
        <v>0.25330000000000003</v>
      </c>
      <c r="U391" s="24">
        <v>91.28</v>
      </c>
      <c r="V391" s="24">
        <v>271.62</v>
      </c>
      <c r="W391" s="23">
        <v>0.29749999999999999</v>
      </c>
      <c r="X391" s="25">
        <v>0.15229999999999999</v>
      </c>
    </row>
    <row r="392" spans="1:24" ht="14.4">
      <c r="A392" s="9" t="s">
        <v>1041</v>
      </c>
      <c r="B392" s="9" t="s">
        <v>13</v>
      </c>
      <c r="C392" s="3" t="s">
        <v>1662</v>
      </c>
      <c r="D392" s="3" t="s">
        <v>1663</v>
      </c>
      <c r="E392" s="3" t="s">
        <v>1655</v>
      </c>
      <c r="F392" s="3" t="str">
        <f t="shared" si="18"/>
        <v>Florida</v>
      </c>
      <c r="G392" s="3" t="str">
        <f t="shared" si="19"/>
        <v>Florida</v>
      </c>
      <c r="H392" s="3" t="str">
        <f t="shared" si="20"/>
        <v/>
      </c>
      <c r="I392" s="3" t="s">
        <v>641</v>
      </c>
      <c r="J392" s="21" t="str">
        <f>VLOOKUP(I392,'AppURL Category'!$A:$B,2,FALSE)</f>
        <v>Media</v>
      </c>
      <c r="K392" s="9" t="s">
        <v>16</v>
      </c>
      <c r="L392" s="9" t="s">
        <v>23</v>
      </c>
      <c r="M392" s="9">
        <v>7789</v>
      </c>
      <c r="N392" s="9">
        <v>30</v>
      </c>
      <c r="O392" s="9">
        <v>4655</v>
      </c>
      <c r="P392" s="9">
        <v>7434</v>
      </c>
      <c r="Q392" s="9">
        <v>1</v>
      </c>
      <c r="R392" s="9">
        <v>6396.8689999999997</v>
      </c>
      <c r="S392" s="45">
        <v>6396.87</v>
      </c>
      <c r="T392" s="23">
        <v>3.3300000000000003E-2</v>
      </c>
      <c r="U392" s="24">
        <v>213.23</v>
      </c>
      <c r="V392" s="24">
        <v>821.27</v>
      </c>
      <c r="W392" s="23">
        <v>0.38519999999999999</v>
      </c>
      <c r="X392" s="25">
        <v>0.62619999999999998</v>
      </c>
    </row>
    <row r="393" spans="1:24" ht="14.4">
      <c r="A393" s="9" t="s">
        <v>1043</v>
      </c>
      <c r="B393" s="9" t="s">
        <v>29</v>
      </c>
      <c r="C393" s="3" t="s">
        <v>32</v>
      </c>
      <c r="D393" s="3" t="s">
        <v>1655</v>
      </c>
      <c r="E393" s="3" t="s">
        <v>1655</v>
      </c>
      <c r="F393" s="3" t="str">
        <f t="shared" si="18"/>
        <v>Illinois</v>
      </c>
      <c r="G393" s="3" t="str">
        <f t="shared" si="19"/>
        <v/>
      </c>
      <c r="H393" s="3" t="str">
        <f t="shared" si="20"/>
        <v/>
      </c>
      <c r="I393" s="3" t="s">
        <v>644</v>
      </c>
      <c r="J393" s="21" t="str">
        <f>VLOOKUP(I393,'AppURL Category'!$A:$B,2,FALSE)</f>
        <v>Media</v>
      </c>
      <c r="K393" s="9" t="s">
        <v>16</v>
      </c>
      <c r="L393" s="9" t="s">
        <v>23</v>
      </c>
      <c r="M393" s="9">
        <v>38396</v>
      </c>
      <c r="N393" s="9">
        <v>87</v>
      </c>
      <c r="O393" s="9">
        <v>6305</v>
      </c>
      <c r="P393" s="9">
        <v>35118</v>
      </c>
      <c r="Q393" s="9">
        <v>9</v>
      </c>
      <c r="R393" s="9">
        <v>5740.165</v>
      </c>
      <c r="S393" s="45">
        <v>637.79999999999995</v>
      </c>
      <c r="T393" s="23">
        <v>0.10340000000000001</v>
      </c>
      <c r="U393" s="24">
        <v>65.98</v>
      </c>
      <c r="V393" s="24">
        <v>149.5</v>
      </c>
      <c r="W393" s="23">
        <v>0.2266</v>
      </c>
      <c r="X393" s="25">
        <v>0.17949999999999999</v>
      </c>
    </row>
    <row r="394" spans="1:24" ht="14.4">
      <c r="A394" s="9" t="s">
        <v>1043</v>
      </c>
      <c r="B394" s="9" t="s">
        <v>13</v>
      </c>
      <c r="C394" s="3" t="s">
        <v>73</v>
      </c>
      <c r="D394" s="3" t="s">
        <v>1655</v>
      </c>
      <c r="E394" s="3" t="s">
        <v>1655</v>
      </c>
      <c r="F394" s="3" t="str">
        <f t="shared" si="18"/>
        <v>New York</v>
      </c>
      <c r="G394" s="3" t="str">
        <f t="shared" si="19"/>
        <v/>
      </c>
      <c r="H394" s="3" t="str">
        <f t="shared" si="20"/>
        <v/>
      </c>
      <c r="I394" s="3" t="s">
        <v>672</v>
      </c>
      <c r="J394" s="21" t="str">
        <f>VLOOKUP(I394,'AppURL Category'!$A:$B,2,FALSE)</f>
        <v>Media</v>
      </c>
      <c r="K394" s="9" t="s">
        <v>16</v>
      </c>
      <c r="L394" s="9" t="s">
        <v>23</v>
      </c>
      <c r="M394" s="9">
        <v>10012</v>
      </c>
      <c r="N394" s="9">
        <v>25</v>
      </c>
      <c r="O394" s="9">
        <v>5734</v>
      </c>
      <c r="P394" s="9">
        <v>9413</v>
      </c>
      <c r="Q394" s="9">
        <v>4</v>
      </c>
      <c r="R394" s="9">
        <v>1805.9259999999999</v>
      </c>
      <c r="S394" s="45">
        <v>451.48</v>
      </c>
      <c r="T394" s="23">
        <v>0.16</v>
      </c>
      <c r="U394" s="24">
        <v>72.239999999999995</v>
      </c>
      <c r="V394" s="24">
        <v>180.38</v>
      </c>
      <c r="W394" s="23">
        <v>0.24970000000000001</v>
      </c>
      <c r="X394" s="25">
        <v>0.60919999999999996</v>
      </c>
    </row>
    <row r="395" spans="1:24" ht="14.4">
      <c r="A395" s="9" t="s">
        <v>1060</v>
      </c>
      <c r="B395" s="9" t="s">
        <v>19</v>
      </c>
      <c r="C395" s="3" t="s">
        <v>1662</v>
      </c>
      <c r="D395" s="3" t="s">
        <v>1663</v>
      </c>
      <c r="E395" s="3" t="s">
        <v>1655</v>
      </c>
      <c r="F395" s="3" t="str">
        <f t="shared" si="18"/>
        <v>Florida</v>
      </c>
      <c r="G395" s="3" t="str">
        <f t="shared" si="19"/>
        <v>Florida</v>
      </c>
      <c r="H395" s="3" t="str">
        <f t="shared" si="20"/>
        <v/>
      </c>
      <c r="I395" s="3" t="s">
        <v>674</v>
      </c>
      <c r="J395" s="21" t="str">
        <f>VLOOKUP(I395,'AppURL Category'!$A:$B,2,FALSE)</f>
        <v>Media</v>
      </c>
      <c r="K395" s="9" t="s">
        <v>599</v>
      </c>
      <c r="L395" s="9" t="s">
        <v>23</v>
      </c>
      <c r="M395" s="9">
        <v>12459</v>
      </c>
      <c r="N395" s="9">
        <v>84</v>
      </c>
      <c r="O395" s="9">
        <v>7290</v>
      </c>
      <c r="P395" s="9">
        <v>11731</v>
      </c>
      <c r="Q395" s="9">
        <v>14</v>
      </c>
      <c r="R395" s="9">
        <v>1593.01</v>
      </c>
      <c r="S395" s="45">
        <v>113.79</v>
      </c>
      <c r="T395" s="23">
        <v>0.16669999999999999</v>
      </c>
      <c r="U395" s="24">
        <v>18.96</v>
      </c>
      <c r="V395" s="24">
        <v>127.86</v>
      </c>
      <c r="W395" s="23">
        <v>0.67420000000000002</v>
      </c>
      <c r="X395" s="25">
        <v>0.62139999999999995</v>
      </c>
    </row>
    <row r="396" spans="1:24" ht="14.4">
      <c r="A396" s="9" t="s">
        <v>1043</v>
      </c>
      <c r="B396" s="9" t="s">
        <v>19</v>
      </c>
      <c r="C396" s="3" t="s">
        <v>179</v>
      </c>
      <c r="D396" s="3" t="s">
        <v>1655</v>
      </c>
      <c r="E396" s="3" t="s">
        <v>1655</v>
      </c>
      <c r="F396" s="3" t="str">
        <f t="shared" si="18"/>
        <v>Tennessee</v>
      </c>
      <c r="G396" s="3" t="str">
        <f t="shared" si="19"/>
        <v/>
      </c>
      <c r="H396" s="3" t="str">
        <f t="shared" si="20"/>
        <v/>
      </c>
      <c r="I396" s="3" t="s">
        <v>674</v>
      </c>
      <c r="J396" s="21" t="str">
        <f>VLOOKUP(I396,'AppURL Category'!$A:$B,2,FALSE)</f>
        <v>Media</v>
      </c>
      <c r="K396" s="9" t="s">
        <v>27</v>
      </c>
      <c r="L396" s="9" t="s">
        <v>23</v>
      </c>
      <c r="M396" s="9">
        <v>32714</v>
      </c>
      <c r="N396" s="9">
        <v>69</v>
      </c>
      <c r="O396" s="9">
        <v>3756</v>
      </c>
      <c r="P396" s="9">
        <v>30764</v>
      </c>
      <c r="Q396" s="9">
        <v>15</v>
      </c>
      <c r="R396" s="9">
        <v>1506.624</v>
      </c>
      <c r="S396" s="45">
        <v>100.44</v>
      </c>
      <c r="T396" s="23">
        <v>0.21740000000000001</v>
      </c>
      <c r="U396" s="24">
        <v>21.84</v>
      </c>
      <c r="V396" s="24">
        <v>46.05</v>
      </c>
      <c r="W396" s="23">
        <v>0.2109</v>
      </c>
      <c r="X396" s="25">
        <v>0.1221</v>
      </c>
    </row>
    <row r="397" spans="1:24" ht="14.4">
      <c r="A397" s="9" t="s">
        <v>1043</v>
      </c>
      <c r="B397" s="9" t="s">
        <v>19</v>
      </c>
      <c r="C397" s="3" t="s">
        <v>79</v>
      </c>
      <c r="D397" s="3" t="s">
        <v>1655</v>
      </c>
      <c r="E397" s="3" t="s">
        <v>1655</v>
      </c>
      <c r="F397" s="3" t="str">
        <f t="shared" si="18"/>
        <v>Florida</v>
      </c>
      <c r="G397" s="3" t="str">
        <f t="shared" si="19"/>
        <v/>
      </c>
      <c r="H397" s="3" t="str">
        <f t="shared" si="20"/>
        <v/>
      </c>
      <c r="I397" s="3" t="s">
        <v>801</v>
      </c>
      <c r="J397" s="21" t="str">
        <f>VLOOKUP(I397,'AppURL Category'!$A:$B,2,FALSE)</f>
        <v>Media</v>
      </c>
      <c r="K397" s="9" t="s">
        <v>16</v>
      </c>
      <c r="L397" s="9" t="s">
        <v>23</v>
      </c>
      <c r="M397" s="9">
        <v>98509</v>
      </c>
      <c r="N397" s="9">
        <v>299</v>
      </c>
      <c r="O397" s="9">
        <v>30688</v>
      </c>
      <c r="P397" s="9">
        <v>109518</v>
      </c>
      <c r="Q397" s="9">
        <v>15</v>
      </c>
      <c r="R397" s="9">
        <v>2059.27</v>
      </c>
      <c r="S397" s="45">
        <v>137.28</v>
      </c>
      <c r="T397" s="23">
        <v>5.0200000000000002E-2</v>
      </c>
      <c r="U397" s="24">
        <v>6.89</v>
      </c>
      <c r="V397" s="24">
        <v>20.9</v>
      </c>
      <c r="W397" s="23">
        <v>0.30349999999999999</v>
      </c>
      <c r="X397" s="25">
        <v>0.2802</v>
      </c>
    </row>
    <row r="398" spans="1:24" ht="14.4">
      <c r="A398" s="9" t="s">
        <v>1041</v>
      </c>
      <c r="B398" s="9" t="s">
        <v>19</v>
      </c>
      <c r="C398" s="3" t="s">
        <v>25</v>
      </c>
      <c r="D398" s="3" t="s">
        <v>1655</v>
      </c>
      <c r="E398" s="3" t="s">
        <v>1655</v>
      </c>
      <c r="F398" s="3" t="str">
        <f t="shared" si="18"/>
        <v>California</v>
      </c>
      <c r="G398" s="3" t="str">
        <f t="shared" si="19"/>
        <v/>
      </c>
      <c r="H398" s="3" t="str">
        <f t="shared" si="20"/>
        <v/>
      </c>
      <c r="I398" s="3" t="s">
        <v>839</v>
      </c>
      <c r="J398" s="21" t="str">
        <f>VLOOKUP(I398,'AppURL Category'!$A:$B,2,FALSE)</f>
        <v>Media</v>
      </c>
      <c r="K398" s="9" t="s">
        <v>52</v>
      </c>
      <c r="L398" s="9" t="s">
        <v>47</v>
      </c>
      <c r="M398" s="9">
        <v>37076</v>
      </c>
      <c r="N398" s="9">
        <v>113</v>
      </c>
      <c r="O398" s="9">
        <v>9246</v>
      </c>
      <c r="P398" s="9">
        <v>22565</v>
      </c>
      <c r="Q398" s="9">
        <v>12</v>
      </c>
      <c r="R398" s="9">
        <v>1487.9960000000001</v>
      </c>
      <c r="S398" s="45">
        <v>124</v>
      </c>
      <c r="T398" s="23">
        <v>0.1062</v>
      </c>
      <c r="U398" s="24">
        <v>13.17</v>
      </c>
      <c r="V398" s="24">
        <v>40.130000000000003</v>
      </c>
      <c r="W398" s="23">
        <v>0.30480000000000002</v>
      </c>
      <c r="X398" s="25">
        <v>0.40970000000000001</v>
      </c>
    </row>
    <row r="399" spans="1:24" ht="14.4">
      <c r="A399" s="9" t="s">
        <v>1041</v>
      </c>
      <c r="B399" s="9" t="s">
        <v>38</v>
      </c>
      <c r="C399" s="3" t="s">
        <v>1673</v>
      </c>
      <c r="D399" s="3" t="s">
        <v>1674</v>
      </c>
      <c r="E399" s="3" t="s">
        <v>1655</v>
      </c>
      <c r="F399" s="3" t="str">
        <f t="shared" si="18"/>
        <v>Michigan</v>
      </c>
      <c r="G399" s="3" t="str">
        <f t="shared" si="19"/>
        <v>Michigan</v>
      </c>
      <c r="H399" s="3" t="str">
        <f t="shared" si="20"/>
        <v/>
      </c>
      <c r="I399" s="3" t="s">
        <v>847</v>
      </c>
      <c r="J399" s="21" t="str">
        <f>VLOOKUP(I399,'AppURL Category'!$A:$B,2,FALSE)</f>
        <v>Media</v>
      </c>
      <c r="K399" s="9" t="s">
        <v>22</v>
      </c>
      <c r="L399" s="9" t="s">
        <v>47</v>
      </c>
      <c r="M399" s="9">
        <v>70506</v>
      </c>
      <c r="N399" s="9">
        <v>270</v>
      </c>
      <c r="O399" s="9">
        <v>26779</v>
      </c>
      <c r="P399" s="9">
        <v>48902</v>
      </c>
      <c r="Q399" s="9">
        <v>3</v>
      </c>
      <c r="R399" s="9">
        <v>1912.9670000000001</v>
      </c>
      <c r="S399" s="45">
        <v>637.66</v>
      </c>
      <c r="T399" s="23">
        <v>1.11E-2</v>
      </c>
      <c r="U399" s="24">
        <v>7.09</v>
      </c>
      <c r="V399" s="24">
        <v>27.13</v>
      </c>
      <c r="W399" s="23">
        <v>0.38290000000000002</v>
      </c>
      <c r="X399" s="25">
        <v>0.54759999999999998</v>
      </c>
    </row>
    <row r="400" spans="1:24" ht="14.4">
      <c r="A400" s="9" t="s">
        <v>1043</v>
      </c>
      <c r="B400" s="9" t="s">
        <v>38</v>
      </c>
      <c r="C400" s="3" t="s">
        <v>14</v>
      </c>
      <c r="D400" s="3" t="s">
        <v>1655</v>
      </c>
      <c r="E400" s="3" t="s">
        <v>1655</v>
      </c>
      <c r="F400" s="3" t="str">
        <f t="shared" si="18"/>
        <v>California</v>
      </c>
      <c r="G400" s="3" t="str">
        <f t="shared" si="19"/>
        <v/>
      </c>
      <c r="H400" s="3" t="str">
        <f t="shared" si="20"/>
        <v/>
      </c>
      <c r="I400" s="3" t="s">
        <v>847</v>
      </c>
      <c r="J400" s="21" t="str">
        <f>VLOOKUP(I400,'AppURL Category'!$A:$B,2,FALSE)</f>
        <v>Media</v>
      </c>
      <c r="K400" s="9" t="s">
        <v>16</v>
      </c>
      <c r="L400" s="9" t="s">
        <v>23</v>
      </c>
      <c r="M400" s="9">
        <v>921791</v>
      </c>
      <c r="N400" s="9">
        <v>2150</v>
      </c>
      <c r="O400" s="9">
        <v>668449</v>
      </c>
      <c r="P400" s="9">
        <v>852442</v>
      </c>
      <c r="Q400" s="9">
        <v>69</v>
      </c>
      <c r="R400" s="9">
        <v>8042.8980000000001</v>
      </c>
      <c r="S400" s="45">
        <v>116.56</v>
      </c>
      <c r="T400" s="23">
        <v>3.2099999999999997E-2</v>
      </c>
      <c r="U400" s="24">
        <v>3.74</v>
      </c>
      <c r="V400" s="24">
        <v>8.73</v>
      </c>
      <c r="W400" s="23">
        <v>0.23319999999999999</v>
      </c>
      <c r="X400" s="25">
        <v>0.78420000000000001</v>
      </c>
    </row>
    <row r="401" spans="1:24" ht="14.4">
      <c r="A401" s="9" t="s">
        <v>1043</v>
      </c>
      <c r="B401" s="9" t="s">
        <v>38</v>
      </c>
      <c r="C401" s="3" t="s">
        <v>32</v>
      </c>
      <c r="D401" s="3" t="s">
        <v>1655</v>
      </c>
      <c r="E401" s="3" t="s">
        <v>1655</v>
      </c>
      <c r="F401" s="3" t="str">
        <f t="shared" si="18"/>
        <v>Illinois</v>
      </c>
      <c r="G401" s="3" t="str">
        <f t="shared" si="19"/>
        <v/>
      </c>
      <c r="H401" s="3" t="str">
        <f t="shared" si="20"/>
        <v/>
      </c>
      <c r="I401" s="3" t="s">
        <v>847</v>
      </c>
      <c r="J401" s="21" t="str">
        <f>VLOOKUP(I401,'AppURL Category'!$A:$B,2,FALSE)</f>
        <v>Media</v>
      </c>
      <c r="K401" s="9" t="s">
        <v>22</v>
      </c>
      <c r="L401" s="9" t="s">
        <v>23</v>
      </c>
      <c r="M401" s="9">
        <v>4154911</v>
      </c>
      <c r="N401" s="9">
        <v>1254</v>
      </c>
      <c r="O401" s="9">
        <v>2338732</v>
      </c>
      <c r="P401" s="9">
        <v>3445626</v>
      </c>
      <c r="Q401" s="9">
        <v>154</v>
      </c>
      <c r="R401" s="9">
        <v>8038.57</v>
      </c>
      <c r="S401" s="45">
        <v>52.2</v>
      </c>
      <c r="T401" s="23">
        <v>0.12280000000000001</v>
      </c>
      <c r="U401" s="24">
        <v>6.41</v>
      </c>
      <c r="V401" s="24">
        <v>1.93</v>
      </c>
      <c r="W401" s="23">
        <v>3.0200000000000001E-2</v>
      </c>
      <c r="X401" s="25">
        <v>0.67879999999999996</v>
      </c>
    </row>
    <row r="402" spans="1:24" ht="14.4">
      <c r="A402" s="9" t="s">
        <v>1043</v>
      </c>
      <c r="B402" s="9" t="s">
        <v>13</v>
      </c>
      <c r="C402" s="3" t="s">
        <v>1664</v>
      </c>
      <c r="D402" s="3" t="s">
        <v>1665</v>
      </c>
      <c r="E402" s="3" t="s">
        <v>1655</v>
      </c>
      <c r="F402" s="3" t="str">
        <f t="shared" si="18"/>
        <v>Florida</v>
      </c>
      <c r="G402" s="3" t="str">
        <f t="shared" si="19"/>
        <v>Florida</v>
      </c>
      <c r="H402" s="3" t="str">
        <f t="shared" si="20"/>
        <v/>
      </c>
      <c r="I402" s="3" t="s">
        <v>847</v>
      </c>
      <c r="J402" s="21" t="str">
        <f>VLOOKUP(I402,'AppURL Category'!$A:$B,2,FALSE)</f>
        <v>Media</v>
      </c>
      <c r="K402" s="9" t="s">
        <v>16</v>
      </c>
      <c r="L402" s="9" t="s">
        <v>23</v>
      </c>
      <c r="M402" s="9">
        <v>1222302</v>
      </c>
      <c r="N402" s="9">
        <v>3142</v>
      </c>
      <c r="O402" s="9">
        <v>553773</v>
      </c>
      <c r="P402" s="9">
        <v>1120128</v>
      </c>
      <c r="Q402" s="9">
        <v>42</v>
      </c>
      <c r="R402" s="9">
        <v>7880.77</v>
      </c>
      <c r="S402" s="45">
        <v>187.64</v>
      </c>
      <c r="T402" s="23">
        <v>1.34E-2</v>
      </c>
      <c r="U402" s="24">
        <v>2.5099999999999998</v>
      </c>
      <c r="V402" s="24">
        <v>6.45</v>
      </c>
      <c r="W402" s="23">
        <v>0.2571</v>
      </c>
      <c r="X402" s="25">
        <v>0.49440000000000001</v>
      </c>
    </row>
    <row r="403" spans="1:24" ht="14.4">
      <c r="A403" s="9" t="s">
        <v>1043</v>
      </c>
      <c r="B403" s="9" t="s">
        <v>19</v>
      </c>
      <c r="C403" s="3" t="s">
        <v>25</v>
      </c>
      <c r="D403" s="3" t="s">
        <v>1655</v>
      </c>
      <c r="E403" s="3" t="s">
        <v>1655</v>
      </c>
      <c r="F403" s="3" t="str">
        <f t="shared" si="18"/>
        <v>California</v>
      </c>
      <c r="G403" s="3" t="str">
        <f t="shared" si="19"/>
        <v/>
      </c>
      <c r="H403" s="3" t="str">
        <f t="shared" si="20"/>
        <v/>
      </c>
      <c r="I403" s="3" t="s">
        <v>847</v>
      </c>
      <c r="J403" s="21" t="str">
        <f>VLOOKUP(I403,'AppURL Category'!$A:$B,2,FALSE)</f>
        <v>Media</v>
      </c>
      <c r="K403" s="9" t="s">
        <v>16</v>
      </c>
      <c r="L403" s="9" t="s">
        <v>23</v>
      </c>
      <c r="M403" s="9">
        <v>999915</v>
      </c>
      <c r="N403" s="9">
        <v>2748</v>
      </c>
      <c r="O403" s="9">
        <v>618816</v>
      </c>
      <c r="P403" s="9">
        <v>829942</v>
      </c>
      <c r="Q403" s="9">
        <v>23</v>
      </c>
      <c r="R403" s="9">
        <v>7879.317</v>
      </c>
      <c r="S403" s="45">
        <v>342.58</v>
      </c>
      <c r="T403" s="23">
        <v>8.3999999999999995E-3</v>
      </c>
      <c r="U403" s="24">
        <v>2.87</v>
      </c>
      <c r="V403" s="24">
        <v>7.88</v>
      </c>
      <c r="W403" s="23">
        <v>0.27479999999999999</v>
      </c>
      <c r="X403" s="25">
        <v>0.74560000000000004</v>
      </c>
    </row>
    <row r="404" spans="1:24" ht="14.4">
      <c r="A404" s="9" t="s">
        <v>1043</v>
      </c>
      <c r="B404" s="9" t="s">
        <v>38</v>
      </c>
      <c r="C404" s="3" t="s">
        <v>14</v>
      </c>
      <c r="D404" s="3" t="s">
        <v>1655</v>
      </c>
      <c r="E404" s="3" t="s">
        <v>1655</v>
      </c>
      <c r="F404" s="3" t="str">
        <f t="shared" si="18"/>
        <v>California</v>
      </c>
      <c r="G404" s="3" t="str">
        <f t="shared" si="19"/>
        <v/>
      </c>
      <c r="H404" s="3" t="str">
        <f t="shared" si="20"/>
        <v/>
      </c>
      <c r="I404" s="3" t="s">
        <v>847</v>
      </c>
      <c r="J404" s="21" t="str">
        <f>VLOOKUP(I404,'AppURL Category'!$A:$B,2,FALSE)</f>
        <v>Media</v>
      </c>
      <c r="K404" s="9" t="s">
        <v>16</v>
      </c>
      <c r="L404" s="9" t="s">
        <v>23</v>
      </c>
      <c r="M404" s="9">
        <v>1515751</v>
      </c>
      <c r="N404" s="9">
        <v>3874</v>
      </c>
      <c r="O404" s="9">
        <v>1151776</v>
      </c>
      <c r="P404" s="9">
        <v>1396230</v>
      </c>
      <c r="Q404" s="9">
        <v>49</v>
      </c>
      <c r="R404" s="9">
        <v>7850.6440000000002</v>
      </c>
      <c r="S404" s="45">
        <v>160.22</v>
      </c>
      <c r="T404" s="23">
        <v>1.26E-2</v>
      </c>
      <c r="U404" s="24">
        <v>2.0299999999999998</v>
      </c>
      <c r="V404" s="24">
        <v>5.18</v>
      </c>
      <c r="W404" s="23">
        <v>0.25559999999999999</v>
      </c>
      <c r="X404" s="25">
        <v>0.82489999999999997</v>
      </c>
    </row>
    <row r="405" spans="1:24" ht="14.4">
      <c r="A405" s="9" t="s">
        <v>1041</v>
      </c>
      <c r="B405" s="9" t="s">
        <v>29</v>
      </c>
      <c r="C405" s="3" t="s">
        <v>14</v>
      </c>
      <c r="D405" s="3" t="s">
        <v>1655</v>
      </c>
      <c r="E405" s="3" t="s">
        <v>1655</v>
      </c>
      <c r="F405" s="3" t="str">
        <f t="shared" si="18"/>
        <v>California</v>
      </c>
      <c r="G405" s="3" t="str">
        <f t="shared" si="19"/>
        <v/>
      </c>
      <c r="H405" s="3" t="str">
        <f t="shared" si="20"/>
        <v/>
      </c>
      <c r="I405" s="3" t="s">
        <v>989</v>
      </c>
      <c r="J405" s="21" t="str">
        <f>VLOOKUP(I405,'AppURL Category'!$A:$B,2,FALSE)</f>
        <v>Media</v>
      </c>
      <c r="K405" s="9" t="s">
        <v>123</v>
      </c>
      <c r="L405" s="9" t="s">
        <v>23</v>
      </c>
      <c r="M405" s="9">
        <v>1575592</v>
      </c>
      <c r="N405" s="9">
        <v>3874</v>
      </c>
      <c r="O405" s="9">
        <v>1155869</v>
      </c>
      <c r="P405" s="9">
        <v>1447900</v>
      </c>
      <c r="Q405" s="9">
        <v>88</v>
      </c>
      <c r="R405" s="9">
        <v>7818.6480000000001</v>
      </c>
      <c r="S405" s="45">
        <v>88.85</v>
      </c>
      <c r="T405" s="23">
        <v>2.2700000000000001E-2</v>
      </c>
      <c r="U405" s="24">
        <v>2.02</v>
      </c>
      <c r="V405" s="24">
        <v>4.96</v>
      </c>
      <c r="W405" s="23">
        <v>0.24590000000000001</v>
      </c>
      <c r="X405" s="25">
        <v>0.79830000000000001</v>
      </c>
    </row>
    <row r="406" spans="1:24" ht="14.4">
      <c r="A406" s="9" t="s">
        <v>1043</v>
      </c>
      <c r="B406" s="9" t="s">
        <v>19</v>
      </c>
      <c r="C406" s="3" t="s">
        <v>35</v>
      </c>
      <c r="D406" s="3" t="s">
        <v>1655</v>
      </c>
      <c r="E406" s="3" t="s">
        <v>1655</v>
      </c>
      <c r="F406" s="3" t="str">
        <f t="shared" si="18"/>
        <v>Tennessee</v>
      </c>
      <c r="G406" s="3" t="str">
        <f t="shared" si="19"/>
        <v/>
      </c>
      <c r="H406" s="3" t="str">
        <f t="shared" si="20"/>
        <v/>
      </c>
      <c r="I406" s="3" t="s">
        <v>989</v>
      </c>
      <c r="J406" s="21" t="str">
        <f>VLOOKUP(I406,'AppURL Category'!$A:$B,2,FALSE)</f>
        <v>Media</v>
      </c>
      <c r="K406" s="9" t="s">
        <v>22</v>
      </c>
      <c r="L406" s="9" t="s">
        <v>23</v>
      </c>
      <c r="M406" s="9">
        <v>458931</v>
      </c>
      <c r="N406" s="9">
        <v>974</v>
      </c>
      <c r="O406" s="9">
        <v>264325</v>
      </c>
      <c r="P406" s="9">
        <v>378011</v>
      </c>
      <c r="Q406" s="9">
        <v>30</v>
      </c>
      <c r="R406" s="9">
        <v>7462.6779999999999</v>
      </c>
      <c r="S406" s="45">
        <v>248.76</v>
      </c>
      <c r="T406" s="23">
        <v>3.0800000000000001E-2</v>
      </c>
      <c r="U406" s="24">
        <v>7.66</v>
      </c>
      <c r="V406" s="24">
        <v>16.260000000000002</v>
      </c>
      <c r="W406" s="23">
        <v>0.2122</v>
      </c>
      <c r="X406" s="25">
        <v>0.69930000000000003</v>
      </c>
    </row>
    <row r="407" spans="1:24" ht="14.4">
      <c r="A407" s="9" t="s">
        <v>1043</v>
      </c>
      <c r="B407" s="9" t="s">
        <v>38</v>
      </c>
      <c r="C407" s="3" t="s">
        <v>25</v>
      </c>
      <c r="D407" s="3" t="s">
        <v>1655</v>
      </c>
      <c r="E407" s="3" t="s">
        <v>1655</v>
      </c>
      <c r="F407" s="3" t="str">
        <f t="shared" si="18"/>
        <v>California</v>
      </c>
      <c r="G407" s="3" t="str">
        <f t="shared" si="19"/>
        <v/>
      </c>
      <c r="H407" s="3" t="str">
        <f t="shared" si="20"/>
        <v/>
      </c>
      <c r="I407" s="3" t="s">
        <v>989</v>
      </c>
      <c r="J407" s="21" t="str">
        <f>VLOOKUP(I407,'AppURL Category'!$A:$B,2,FALSE)</f>
        <v>Media</v>
      </c>
      <c r="K407" s="9" t="s">
        <v>22</v>
      </c>
      <c r="L407" s="9" t="s">
        <v>23</v>
      </c>
      <c r="M407" s="9">
        <v>1601933</v>
      </c>
      <c r="N407" s="9">
        <v>4265</v>
      </c>
      <c r="O407" s="9">
        <v>1135085</v>
      </c>
      <c r="P407" s="9">
        <v>1487426</v>
      </c>
      <c r="Q407" s="9">
        <v>29</v>
      </c>
      <c r="R407" s="9">
        <v>6785.71</v>
      </c>
      <c r="S407" s="45">
        <v>233.99</v>
      </c>
      <c r="T407" s="23">
        <v>6.7999999999999996E-3</v>
      </c>
      <c r="U407" s="24">
        <v>1.59</v>
      </c>
      <c r="V407" s="24">
        <v>4.24</v>
      </c>
      <c r="W407" s="23">
        <v>0.26619999999999999</v>
      </c>
      <c r="X407" s="25">
        <v>0.7631</v>
      </c>
    </row>
    <row r="408" spans="1:24" ht="14.4">
      <c r="A408" s="9" t="s">
        <v>1043</v>
      </c>
      <c r="B408" s="9" t="s">
        <v>19</v>
      </c>
      <c r="C408" s="3" t="s">
        <v>1662</v>
      </c>
      <c r="D408" s="3" t="s">
        <v>1663</v>
      </c>
      <c r="E408" s="3" t="s">
        <v>1655</v>
      </c>
      <c r="F408" s="3" t="str">
        <f t="shared" si="18"/>
        <v>Florida</v>
      </c>
      <c r="G408" s="3" t="str">
        <f t="shared" si="19"/>
        <v>Florida</v>
      </c>
      <c r="H408" s="3" t="str">
        <f t="shared" si="20"/>
        <v/>
      </c>
      <c r="I408" s="3" t="s">
        <v>989</v>
      </c>
      <c r="J408" s="21" t="str">
        <f>VLOOKUP(I408,'AppURL Category'!$A:$B,2,FALSE)</f>
        <v>Media</v>
      </c>
      <c r="K408" s="9" t="s">
        <v>16</v>
      </c>
      <c r="L408" s="9" t="s">
        <v>23</v>
      </c>
      <c r="M408" s="9">
        <v>26270</v>
      </c>
      <c r="N408" s="9">
        <v>63</v>
      </c>
      <c r="O408" s="9">
        <v>12813</v>
      </c>
      <c r="P408" s="9">
        <v>21893</v>
      </c>
      <c r="Q408" s="9">
        <v>12</v>
      </c>
      <c r="R408" s="9">
        <v>6417.2650000000003</v>
      </c>
      <c r="S408" s="45">
        <v>534.77</v>
      </c>
      <c r="T408" s="23">
        <v>0.1905</v>
      </c>
      <c r="U408" s="24">
        <v>101.86</v>
      </c>
      <c r="V408" s="24">
        <v>244.28</v>
      </c>
      <c r="W408" s="23">
        <v>0.23980000000000001</v>
      </c>
      <c r="X408" s="25">
        <v>0.58530000000000004</v>
      </c>
    </row>
    <row r="409" spans="1:24" ht="14.4">
      <c r="A409" s="9" t="s">
        <v>1041</v>
      </c>
      <c r="B409" s="9" t="s">
        <v>29</v>
      </c>
      <c r="C409" s="3" t="s">
        <v>1666</v>
      </c>
      <c r="D409" s="3" t="s">
        <v>1667</v>
      </c>
      <c r="E409" s="3" t="s">
        <v>1668</v>
      </c>
      <c r="F409" s="3" t="str">
        <f t="shared" si="18"/>
        <v>Florida</v>
      </c>
      <c r="G409" s="3" t="str">
        <f t="shared" si="19"/>
        <v>Florida</v>
      </c>
      <c r="H409" s="3" t="str">
        <f t="shared" si="20"/>
        <v/>
      </c>
      <c r="I409" s="3" t="s">
        <v>989</v>
      </c>
      <c r="J409" s="21" t="str">
        <f>VLOOKUP(I409,'AppURL Category'!$A:$B,2,FALSE)</f>
        <v>Media</v>
      </c>
      <c r="K409" s="9" t="s">
        <v>27</v>
      </c>
      <c r="L409" s="9" t="s">
        <v>23</v>
      </c>
      <c r="M409" s="9">
        <v>12974</v>
      </c>
      <c r="N409" s="9">
        <v>84</v>
      </c>
      <c r="O409" s="9">
        <v>7521</v>
      </c>
      <c r="P409" s="9">
        <v>10959</v>
      </c>
      <c r="Q409" s="9">
        <v>7</v>
      </c>
      <c r="R409" s="9">
        <v>6301.8689999999997</v>
      </c>
      <c r="S409" s="45">
        <v>900.27</v>
      </c>
      <c r="T409" s="23">
        <v>8.3299999999999999E-2</v>
      </c>
      <c r="U409" s="24">
        <v>75.02</v>
      </c>
      <c r="V409" s="24">
        <v>485.73</v>
      </c>
      <c r="W409" s="23">
        <v>0.64739999999999998</v>
      </c>
      <c r="X409" s="25">
        <v>0.68630000000000002</v>
      </c>
    </row>
    <row r="410" spans="1:24" ht="14.4">
      <c r="A410" s="9" t="s">
        <v>1043</v>
      </c>
      <c r="B410" s="9" t="s">
        <v>13</v>
      </c>
      <c r="C410" s="3" t="s">
        <v>32</v>
      </c>
      <c r="D410" s="3" t="s">
        <v>1655</v>
      </c>
      <c r="E410" s="3" t="s">
        <v>1655</v>
      </c>
      <c r="F410" s="3" t="str">
        <f t="shared" si="18"/>
        <v>Illinois</v>
      </c>
      <c r="G410" s="3" t="str">
        <f t="shared" si="19"/>
        <v/>
      </c>
      <c r="H410" s="3" t="str">
        <f t="shared" si="20"/>
        <v/>
      </c>
      <c r="I410" s="3" t="s">
        <v>989</v>
      </c>
      <c r="J410" s="21" t="str">
        <f>VLOOKUP(I410,'AppURL Category'!$A:$B,2,FALSE)</f>
        <v>Media</v>
      </c>
      <c r="K410" s="9" t="s">
        <v>22</v>
      </c>
      <c r="L410" s="9" t="s">
        <v>23</v>
      </c>
      <c r="M410" s="9">
        <v>192201</v>
      </c>
      <c r="N410" s="9">
        <v>489</v>
      </c>
      <c r="O410" s="9">
        <v>113707</v>
      </c>
      <c r="P410" s="9">
        <v>157940</v>
      </c>
      <c r="Q410" s="9">
        <v>3</v>
      </c>
      <c r="R410" s="9">
        <v>6176.0039999999999</v>
      </c>
      <c r="S410" s="45">
        <v>2058.67</v>
      </c>
      <c r="T410" s="23">
        <v>6.1000000000000004E-3</v>
      </c>
      <c r="U410" s="24">
        <v>12.63</v>
      </c>
      <c r="V410" s="24">
        <v>32.130000000000003</v>
      </c>
      <c r="W410" s="23">
        <v>0.25440000000000002</v>
      </c>
      <c r="X410" s="25">
        <v>0.71989999999999998</v>
      </c>
    </row>
    <row r="411" spans="1:24" ht="14.4">
      <c r="A411" s="9" t="s">
        <v>1041</v>
      </c>
      <c r="B411" s="9" t="s">
        <v>19</v>
      </c>
      <c r="C411" s="3" t="s">
        <v>32</v>
      </c>
      <c r="D411" s="3" t="s">
        <v>1655</v>
      </c>
      <c r="E411" s="3" t="s">
        <v>1655</v>
      </c>
      <c r="F411" s="3" t="str">
        <f t="shared" si="18"/>
        <v>Illinois</v>
      </c>
      <c r="G411" s="3" t="str">
        <f t="shared" si="19"/>
        <v/>
      </c>
      <c r="H411" s="3" t="str">
        <f t="shared" si="20"/>
        <v/>
      </c>
      <c r="I411" s="3" t="s">
        <v>989</v>
      </c>
      <c r="J411" s="21" t="str">
        <f>VLOOKUP(I411,'AppURL Category'!$A:$B,2,FALSE)</f>
        <v>Media</v>
      </c>
      <c r="K411" s="9" t="s">
        <v>16</v>
      </c>
      <c r="L411" s="9" t="s">
        <v>17</v>
      </c>
      <c r="M411" s="9">
        <v>29834</v>
      </c>
      <c r="N411" s="9">
        <v>99</v>
      </c>
      <c r="O411" s="9">
        <v>14599</v>
      </c>
      <c r="P411" s="9">
        <v>24656</v>
      </c>
      <c r="Q411" s="9">
        <v>14</v>
      </c>
      <c r="R411" s="9">
        <v>6032.8370000000004</v>
      </c>
      <c r="S411" s="45">
        <v>430.92</v>
      </c>
      <c r="T411" s="23">
        <v>0.1414</v>
      </c>
      <c r="U411" s="24">
        <v>60.94</v>
      </c>
      <c r="V411" s="24">
        <v>202.21</v>
      </c>
      <c r="W411" s="23">
        <v>0.33179999999999998</v>
      </c>
      <c r="X411" s="25">
        <v>0.59209999999999996</v>
      </c>
    </row>
    <row r="412" spans="1:24" ht="14.4">
      <c r="A412" s="9" t="s">
        <v>1041</v>
      </c>
      <c r="B412" s="9" t="s">
        <v>38</v>
      </c>
      <c r="C412" s="3" t="s">
        <v>179</v>
      </c>
      <c r="D412" s="3" t="s">
        <v>1655</v>
      </c>
      <c r="E412" s="3" t="s">
        <v>1655</v>
      </c>
      <c r="F412" s="3" t="str">
        <f t="shared" si="18"/>
        <v>Tennessee</v>
      </c>
      <c r="G412" s="3" t="str">
        <f t="shared" si="19"/>
        <v/>
      </c>
      <c r="H412" s="3" t="str">
        <f t="shared" si="20"/>
        <v/>
      </c>
      <c r="I412" s="3" t="s">
        <v>989</v>
      </c>
      <c r="J412" s="21" t="str">
        <f>VLOOKUP(I412,'AppURL Category'!$A:$B,2,FALSE)</f>
        <v>Media</v>
      </c>
      <c r="K412" s="9" t="s">
        <v>159</v>
      </c>
      <c r="L412" s="9" t="s">
        <v>47</v>
      </c>
      <c r="M412" s="9">
        <v>117518</v>
      </c>
      <c r="N412" s="9">
        <v>299</v>
      </c>
      <c r="O412" s="9">
        <v>66458</v>
      </c>
      <c r="P412" s="9">
        <v>86571</v>
      </c>
      <c r="Q412" s="9">
        <v>1</v>
      </c>
      <c r="R412" s="9">
        <v>5999.9939999999997</v>
      </c>
      <c r="S412" s="45">
        <v>5999.99</v>
      </c>
      <c r="T412" s="23">
        <v>3.3E-3</v>
      </c>
      <c r="U412" s="24">
        <v>20.07</v>
      </c>
      <c r="V412" s="24">
        <v>51.06</v>
      </c>
      <c r="W412" s="23">
        <v>0.25440000000000002</v>
      </c>
      <c r="X412" s="25">
        <v>0.76770000000000005</v>
      </c>
    </row>
    <row r="413" spans="1:24" ht="14.4">
      <c r="A413" s="9" t="s">
        <v>1043</v>
      </c>
      <c r="B413" s="9" t="s">
        <v>19</v>
      </c>
      <c r="C413" s="3" t="s">
        <v>32</v>
      </c>
      <c r="D413" s="3" t="s">
        <v>1655</v>
      </c>
      <c r="E413" s="3" t="s">
        <v>1655</v>
      </c>
      <c r="F413" s="3" t="str">
        <f t="shared" si="18"/>
        <v>Illinois</v>
      </c>
      <c r="G413" s="3" t="str">
        <f t="shared" si="19"/>
        <v/>
      </c>
      <c r="H413" s="3" t="str">
        <f t="shared" si="20"/>
        <v/>
      </c>
      <c r="I413" s="3" t="s">
        <v>989</v>
      </c>
      <c r="J413" s="21" t="str">
        <f>VLOOKUP(I413,'AppURL Category'!$A:$B,2,FALSE)</f>
        <v>Media</v>
      </c>
      <c r="K413" s="9" t="s">
        <v>46</v>
      </c>
      <c r="L413" s="9" t="s">
        <v>23</v>
      </c>
      <c r="M413" s="9">
        <v>3196231</v>
      </c>
      <c r="N413" s="9">
        <v>8745</v>
      </c>
      <c r="O413" s="9">
        <v>2013324</v>
      </c>
      <c r="P413" s="9">
        <v>2669103</v>
      </c>
      <c r="Q413" s="9">
        <v>70</v>
      </c>
      <c r="R413" s="9">
        <v>5756.2709999999997</v>
      </c>
      <c r="S413" s="45">
        <v>82.23</v>
      </c>
      <c r="T413" s="23">
        <v>8.0000000000000002E-3</v>
      </c>
      <c r="U413" s="24">
        <v>0.66</v>
      </c>
      <c r="V413" s="24">
        <v>1.8</v>
      </c>
      <c r="W413" s="23">
        <v>0.27360000000000001</v>
      </c>
      <c r="X413" s="25">
        <v>0.75429999999999997</v>
      </c>
    </row>
    <row r="414" spans="1:24" ht="14.4">
      <c r="A414" s="9" t="s">
        <v>1041</v>
      </c>
      <c r="B414" s="9" t="s">
        <v>38</v>
      </c>
      <c r="C414" s="3" t="s">
        <v>25</v>
      </c>
      <c r="D414" s="3" t="s">
        <v>1655</v>
      </c>
      <c r="E414" s="3" t="s">
        <v>1655</v>
      </c>
      <c r="F414" s="3" t="str">
        <f t="shared" si="18"/>
        <v>California</v>
      </c>
      <c r="G414" s="3" t="str">
        <f t="shared" si="19"/>
        <v/>
      </c>
      <c r="H414" s="3" t="str">
        <f t="shared" si="20"/>
        <v/>
      </c>
      <c r="I414" s="3" t="s">
        <v>989</v>
      </c>
      <c r="J414" s="21" t="str">
        <f>VLOOKUP(I414,'AppURL Category'!$A:$B,2,FALSE)</f>
        <v>Media</v>
      </c>
      <c r="K414" s="9" t="s">
        <v>16</v>
      </c>
      <c r="L414" s="9" t="s">
        <v>23</v>
      </c>
      <c r="M414" s="9">
        <v>109128</v>
      </c>
      <c r="N414" s="9">
        <v>470</v>
      </c>
      <c r="O414" s="9">
        <v>38487</v>
      </c>
      <c r="P414" s="9">
        <v>90615</v>
      </c>
      <c r="Q414" s="9">
        <v>3</v>
      </c>
      <c r="R414" s="9">
        <v>5153.1170000000002</v>
      </c>
      <c r="S414" s="45">
        <v>1717.71</v>
      </c>
      <c r="T414" s="23">
        <v>6.4000000000000003E-3</v>
      </c>
      <c r="U414" s="24">
        <v>10.96</v>
      </c>
      <c r="V414" s="24">
        <v>47.22</v>
      </c>
      <c r="W414" s="23">
        <v>0.43070000000000003</v>
      </c>
      <c r="X414" s="25">
        <v>0.42470000000000002</v>
      </c>
    </row>
    <row r="415" spans="1:24" ht="14.4">
      <c r="A415" s="9" t="s">
        <v>1060</v>
      </c>
      <c r="B415" s="9" t="s">
        <v>13</v>
      </c>
      <c r="C415" s="3" t="s">
        <v>73</v>
      </c>
      <c r="D415" s="3" t="s">
        <v>1655</v>
      </c>
      <c r="E415" s="3" t="s">
        <v>1655</v>
      </c>
      <c r="F415" s="3" t="str">
        <f t="shared" si="18"/>
        <v>New York</v>
      </c>
      <c r="G415" s="3" t="str">
        <f t="shared" si="19"/>
        <v/>
      </c>
      <c r="H415" s="3" t="str">
        <f t="shared" si="20"/>
        <v/>
      </c>
      <c r="I415" s="3" t="s">
        <v>989</v>
      </c>
      <c r="J415" s="21" t="str">
        <f>VLOOKUP(I415,'AppURL Category'!$A:$B,2,FALSE)</f>
        <v>Media</v>
      </c>
      <c r="K415" s="9" t="s">
        <v>27</v>
      </c>
      <c r="L415" s="9" t="s">
        <v>23</v>
      </c>
      <c r="M415" s="9">
        <v>13946</v>
      </c>
      <c r="N415" s="9">
        <v>40</v>
      </c>
      <c r="O415" s="9">
        <v>3142</v>
      </c>
      <c r="P415" s="9">
        <v>8823</v>
      </c>
      <c r="Q415" s="9">
        <v>8</v>
      </c>
      <c r="R415" s="9">
        <v>4920.2349999999997</v>
      </c>
      <c r="S415" s="45">
        <v>615.03</v>
      </c>
      <c r="T415" s="23">
        <v>0.2</v>
      </c>
      <c r="U415" s="24">
        <v>123.01</v>
      </c>
      <c r="V415" s="24">
        <v>352.81</v>
      </c>
      <c r="W415" s="23">
        <v>0.2868</v>
      </c>
      <c r="X415" s="25">
        <v>0.35610000000000003</v>
      </c>
    </row>
    <row r="416" spans="1:24" ht="14.4">
      <c r="A416" s="9" t="s">
        <v>1041</v>
      </c>
      <c r="B416" s="9" t="s">
        <v>19</v>
      </c>
      <c r="C416" s="3" t="s">
        <v>25</v>
      </c>
      <c r="D416" s="3" t="s">
        <v>1655</v>
      </c>
      <c r="E416" s="3" t="s">
        <v>1655</v>
      </c>
      <c r="F416" s="3" t="str">
        <f t="shared" si="18"/>
        <v>California</v>
      </c>
      <c r="G416" s="3" t="str">
        <f t="shared" si="19"/>
        <v/>
      </c>
      <c r="H416" s="3" t="str">
        <f t="shared" si="20"/>
        <v/>
      </c>
      <c r="I416" s="3" t="s">
        <v>989</v>
      </c>
      <c r="J416" s="21" t="str">
        <f>VLOOKUP(I416,'AppURL Category'!$A:$B,2,FALSE)</f>
        <v>Media</v>
      </c>
      <c r="K416" s="9" t="s">
        <v>130</v>
      </c>
      <c r="L416" s="9" t="s">
        <v>23</v>
      </c>
      <c r="M416" s="9">
        <v>335461</v>
      </c>
      <c r="N416" s="9">
        <v>963</v>
      </c>
      <c r="O416" s="9">
        <v>171464</v>
      </c>
      <c r="P416" s="9">
        <v>247450</v>
      </c>
      <c r="Q416" s="9">
        <v>5</v>
      </c>
      <c r="R416" s="9">
        <v>4445.875</v>
      </c>
      <c r="S416" s="45">
        <v>889.18</v>
      </c>
      <c r="T416" s="23">
        <v>5.1999999999999998E-3</v>
      </c>
      <c r="U416" s="24">
        <v>4.62</v>
      </c>
      <c r="V416" s="24">
        <v>13.25</v>
      </c>
      <c r="W416" s="23">
        <v>0.28710000000000002</v>
      </c>
      <c r="X416" s="25">
        <v>0.69289999999999996</v>
      </c>
    </row>
    <row r="417" spans="1:24" ht="14.4">
      <c r="A417" s="9" t="s">
        <v>1043</v>
      </c>
      <c r="B417" s="9" t="s">
        <v>29</v>
      </c>
      <c r="C417" s="3" t="s">
        <v>150</v>
      </c>
      <c r="D417" s="3" t="s">
        <v>1655</v>
      </c>
      <c r="E417" s="3" t="s">
        <v>1655</v>
      </c>
      <c r="F417" s="3" t="str">
        <f t="shared" si="18"/>
        <v>Illinois</v>
      </c>
      <c r="G417" s="3" t="str">
        <f t="shared" si="19"/>
        <v/>
      </c>
      <c r="H417" s="3" t="str">
        <f t="shared" si="20"/>
        <v/>
      </c>
      <c r="I417" s="3" t="s">
        <v>989</v>
      </c>
      <c r="J417" s="21" t="str">
        <f>VLOOKUP(I417,'AppURL Category'!$A:$B,2,FALSE)</f>
        <v>Media</v>
      </c>
      <c r="K417" s="9" t="s">
        <v>16</v>
      </c>
      <c r="L417" s="9" t="s">
        <v>23</v>
      </c>
      <c r="M417" s="9">
        <v>48436</v>
      </c>
      <c r="N417" s="9">
        <v>171</v>
      </c>
      <c r="O417" s="9">
        <v>16543</v>
      </c>
      <c r="P417" s="9">
        <v>42427</v>
      </c>
      <c r="Q417" s="9">
        <v>6</v>
      </c>
      <c r="R417" s="9">
        <v>4386.6480000000001</v>
      </c>
      <c r="S417" s="45">
        <v>731.11</v>
      </c>
      <c r="T417" s="23">
        <v>3.5099999999999999E-2</v>
      </c>
      <c r="U417" s="24">
        <v>25.65</v>
      </c>
      <c r="V417" s="24">
        <v>90.57</v>
      </c>
      <c r="W417" s="23">
        <v>0.35299999999999998</v>
      </c>
      <c r="X417" s="25">
        <v>0.38990000000000002</v>
      </c>
    </row>
    <row r="418" spans="1:24" ht="14.4">
      <c r="A418" s="9" t="s">
        <v>1043</v>
      </c>
      <c r="B418" s="9" t="s">
        <v>29</v>
      </c>
      <c r="C418" s="3" t="s">
        <v>35</v>
      </c>
      <c r="D418" s="3" t="s">
        <v>1655</v>
      </c>
      <c r="E418" s="3" t="s">
        <v>1655</v>
      </c>
      <c r="F418" s="3" t="str">
        <f t="shared" si="18"/>
        <v>Tennessee</v>
      </c>
      <c r="G418" s="3" t="str">
        <f t="shared" si="19"/>
        <v/>
      </c>
      <c r="H418" s="3" t="str">
        <f t="shared" si="20"/>
        <v/>
      </c>
      <c r="I418" s="3" t="s">
        <v>989</v>
      </c>
      <c r="J418" s="21" t="str">
        <f>VLOOKUP(I418,'AppURL Category'!$A:$B,2,FALSE)</f>
        <v>Media</v>
      </c>
      <c r="K418" s="9" t="s">
        <v>16</v>
      </c>
      <c r="L418" s="9" t="s">
        <v>23</v>
      </c>
      <c r="M418" s="9">
        <v>58738</v>
      </c>
      <c r="N418" s="9">
        <v>165</v>
      </c>
      <c r="O418" s="9">
        <v>33538</v>
      </c>
      <c r="P418" s="9">
        <v>47535</v>
      </c>
      <c r="Q418" s="9">
        <v>14</v>
      </c>
      <c r="R418" s="9">
        <v>2801.5839999999998</v>
      </c>
      <c r="S418" s="45">
        <v>200.11</v>
      </c>
      <c r="T418" s="23">
        <v>8.48E-2</v>
      </c>
      <c r="U418" s="24">
        <v>16.98</v>
      </c>
      <c r="V418" s="24">
        <v>47.7</v>
      </c>
      <c r="W418" s="23">
        <v>0.28089999999999998</v>
      </c>
      <c r="X418" s="25">
        <v>0.70550000000000002</v>
      </c>
    </row>
    <row r="419" spans="1:24" ht="14.4">
      <c r="A419" s="9" t="s">
        <v>1043</v>
      </c>
      <c r="B419" s="9" t="s">
        <v>29</v>
      </c>
      <c r="C419" s="3" t="s">
        <v>32</v>
      </c>
      <c r="D419" s="3" t="s">
        <v>1655</v>
      </c>
      <c r="E419" s="3" t="s">
        <v>1655</v>
      </c>
      <c r="F419" s="3" t="str">
        <f t="shared" si="18"/>
        <v>Illinois</v>
      </c>
      <c r="G419" s="3" t="str">
        <f t="shared" si="19"/>
        <v/>
      </c>
      <c r="H419" s="3" t="str">
        <f t="shared" si="20"/>
        <v/>
      </c>
      <c r="I419" s="3" t="s">
        <v>989</v>
      </c>
      <c r="J419" s="21" t="str">
        <f>VLOOKUP(I419,'AppURL Category'!$A:$B,2,FALSE)</f>
        <v>Media</v>
      </c>
      <c r="K419" s="9" t="s">
        <v>16</v>
      </c>
      <c r="L419" s="9" t="s">
        <v>23</v>
      </c>
      <c r="M419" s="9">
        <v>297347</v>
      </c>
      <c r="N419" s="9">
        <v>751</v>
      </c>
      <c r="O419" s="9">
        <v>166412</v>
      </c>
      <c r="P419" s="9">
        <v>251319</v>
      </c>
      <c r="Q419" s="9">
        <v>4</v>
      </c>
      <c r="R419" s="9">
        <v>2255.5219999999999</v>
      </c>
      <c r="S419" s="45">
        <v>563.88</v>
      </c>
      <c r="T419" s="23">
        <v>5.3E-3</v>
      </c>
      <c r="U419" s="24">
        <v>3</v>
      </c>
      <c r="V419" s="24">
        <v>7.59</v>
      </c>
      <c r="W419" s="23">
        <v>0.25259999999999999</v>
      </c>
      <c r="X419" s="25">
        <v>0.66220000000000001</v>
      </c>
    </row>
    <row r="420" spans="1:24" ht="14.4">
      <c r="A420" s="9" t="s">
        <v>1043</v>
      </c>
      <c r="B420" s="9" t="s">
        <v>29</v>
      </c>
      <c r="C420" s="3" t="s">
        <v>32</v>
      </c>
      <c r="D420" s="3" t="s">
        <v>1655</v>
      </c>
      <c r="E420" s="3" t="s">
        <v>1655</v>
      </c>
      <c r="F420" s="3" t="str">
        <f t="shared" si="18"/>
        <v>Illinois</v>
      </c>
      <c r="G420" s="3" t="str">
        <f t="shared" si="19"/>
        <v/>
      </c>
      <c r="H420" s="3" t="str">
        <f t="shared" si="20"/>
        <v/>
      </c>
      <c r="I420" s="3" t="s">
        <v>989</v>
      </c>
      <c r="J420" s="21" t="str">
        <f>VLOOKUP(I420,'AppURL Category'!$A:$B,2,FALSE)</f>
        <v>Media</v>
      </c>
      <c r="K420" s="9" t="s">
        <v>16</v>
      </c>
      <c r="L420" s="9" t="s">
        <v>23</v>
      </c>
      <c r="M420" s="9">
        <v>80456</v>
      </c>
      <c r="N420" s="9">
        <v>204</v>
      </c>
      <c r="O420" s="9">
        <v>46039</v>
      </c>
      <c r="P420" s="9">
        <v>65383</v>
      </c>
      <c r="Q420" s="9">
        <v>3</v>
      </c>
      <c r="R420" s="9">
        <v>2039.8489999999999</v>
      </c>
      <c r="S420" s="45">
        <v>679.95</v>
      </c>
      <c r="T420" s="23">
        <v>1.47E-2</v>
      </c>
      <c r="U420" s="24">
        <v>10</v>
      </c>
      <c r="V420" s="24">
        <v>25.35</v>
      </c>
      <c r="W420" s="23">
        <v>0.25359999999999999</v>
      </c>
      <c r="X420" s="25">
        <v>0.70409999999999995</v>
      </c>
    </row>
    <row r="421" spans="1:24" ht="14.4">
      <c r="A421" s="9" t="s">
        <v>1041</v>
      </c>
      <c r="B421" s="9" t="s">
        <v>38</v>
      </c>
      <c r="C421" s="3" t="s">
        <v>35</v>
      </c>
      <c r="D421" s="3" t="s">
        <v>1655</v>
      </c>
      <c r="E421" s="3" t="s">
        <v>1655</v>
      </c>
      <c r="F421" s="3" t="str">
        <f t="shared" si="18"/>
        <v>Tennessee</v>
      </c>
      <c r="G421" s="3" t="str">
        <f t="shared" si="19"/>
        <v/>
      </c>
      <c r="H421" s="3" t="str">
        <f t="shared" si="20"/>
        <v/>
      </c>
      <c r="I421" s="3" t="s">
        <v>989</v>
      </c>
      <c r="J421" s="21" t="str">
        <f>VLOOKUP(I421,'AppURL Category'!$A:$B,2,FALSE)</f>
        <v>Media</v>
      </c>
      <c r="K421" s="9" t="s">
        <v>16</v>
      </c>
      <c r="L421" s="9" t="s">
        <v>47</v>
      </c>
      <c r="M421" s="9">
        <v>60412</v>
      </c>
      <c r="N421" s="9">
        <v>169</v>
      </c>
      <c r="O421" s="9">
        <v>33457</v>
      </c>
      <c r="P421" s="9">
        <v>52172</v>
      </c>
      <c r="Q421" s="9">
        <v>24</v>
      </c>
      <c r="R421" s="9">
        <v>1679.5730000000001</v>
      </c>
      <c r="S421" s="45">
        <v>69.98</v>
      </c>
      <c r="T421" s="23">
        <v>0.14199999999999999</v>
      </c>
      <c r="U421" s="24">
        <v>9.94</v>
      </c>
      <c r="V421" s="24">
        <v>27.8</v>
      </c>
      <c r="W421" s="23">
        <v>0.2797</v>
      </c>
      <c r="X421" s="25">
        <v>0.64129999999999998</v>
      </c>
    </row>
    <row r="422" spans="1:24" ht="14.4">
      <c r="A422" s="9" t="s">
        <v>1043</v>
      </c>
      <c r="B422" s="9" t="s">
        <v>13</v>
      </c>
      <c r="C422" s="3" t="s">
        <v>429</v>
      </c>
      <c r="D422" s="3" t="s">
        <v>1655</v>
      </c>
      <c r="E422" s="3" t="s">
        <v>1655</v>
      </c>
      <c r="F422" s="3" t="str">
        <f t="shared" si="18"/>
        <v>Mississippi</v>
      </c>
      <c r="G422" s="3" t="str">
        <f t="shared" si="19"/>
        <v/>
      </c>
      <c r="H422" s="3" t="str">
        <f t="shared" si="20"/>
        <v/>
      </c>
      <c r="I422" s="3" t="s">
        <v>989</v>
      </c>
      <c r="J422" s="21" t="str">
        <f>VLOOKUP(I422,'AppURL Category'!$A:$B,2,FALSE)</f>
        <v>Media</v>
      </c>
      <c r="K422" s="9" t="s">
        <v>52</v>
      </c>
      <c r="L422" s="9" t="s">
        <v>23</v>
      </c>
      <c r="M422" s="9">
        <v>171575</v>
      </c>
      <c r="N422" s="9">
        <v>499</v>
      </c>
      <c r="O422" s="9">
        <v>101487</v>
      </c>
      <c r="P422" s="9">
        <v>136036</v>
      </c>
      <c r="Q422" s="9">
        <v>8</v>
      </c>
      <c r="R422" s="9">
        <v>1658.3320000000001</v>
      </c>
      <c r="S422" s="45">
        <v>207.29</v>
      </c>
      <c r="T422" s="23">
        <v>1.6E-2</v>
      </c>
      <c r="U422" s="24">
        <v>3.32</v>
      </c>
      <c r="V422" s="24">
        <v>9.67</v>
      </c>
      <c r="W422" s="23">
        <v>0.2908</v>
      </c>
      <c r="X422" s="25">
        <v>0.746</v>
      </c>
    </row>
    <row r="423" spans="1:24" ht="14.4">
      <c r="A423" s="9" t="s">
        <v>1041</v>
      </c>
      <c r="B423" s="9" t="s">
        <v>29</v>
      </c>
      <c r="C423" s="3" t="s">
        <v>32</v>
      </c>
      <c r="D423" s="3" t="s">
        <v>1655</v>
      </c>
      <c r="E423" s="3" t="s">
        <v>1655</v>
      </c>
      <c r="F423" s="3" t="str">
        <f t="shared" si="18"/>
        <v>Illinois</v>
      </c>
      <c r="G423" s="3" t="str">
        <f t="shared" si="19"/>
        <v/>
      </c>
      <c r="H423" s="3" t="str">
        <f t="shared" si="20"/>
        <v/>
      </c>
      <c r="I423" s="3" t="s">
        <v>989</v>
      </c>
      <c r="J423" s="21" t="str">
        <f>VLOOKUP(I423,'AppURL Category'!$A:$B,2,FALSE)</f>
        <v>Media</v>
      </c>
      <c r="K423" s="9" t="s">
        <v>16</v>
      </c>
      <c r="L423" s="9" t="s">
        <v>23</v>
      </c>
      <c r="M423" s="9">
        <v>554980</v>
      </c>
      <c r="N423" s="9">
        <v>1542</v>
      </c>
      <c r="O423" s="9">
        <v>323498</v>
      </c>
      <c r="P423" s="9">
        <v>467646</v>
      </c>
      <c r="Q423" s="9">
        <v>8</v>
      </c>
      <c r="R423" s="9">
        <v>1600.77</v>
      </c>
      <c r="S423" s="45">
        <v>200.1</v>
      </c>
      <c r="T423" s="23">
        <v>5.1999999999999998E-3</v>
      </c>
      <c r="U423" s="24">
        <v>1.04</v>
      </c>
      <c r="V423" s="24">
        <v>2.88</v>
      </c>
      <c r="W423" s="23">
        <v>0.27779999999999999</v>
      </c>
      <c r="X423" s="25">
        <v>0.69179999999999997</v>
      </c>
    </row>
    <row r="424" spans="1:24" ht="14.4">
      <c r="A424" s="9" t="s">
        <v>1041</v>
      </c>
      <c r="B424" s="9" t="s">
        <v>29</v>
      </c>
      <c r="C424" s="3" t="s">
        <v>14</v>
      </c>
      <c r="D424" s="3" t="s">
        <v>1655</v>
      </c>
      <c r="E424" s="3" t="s">
        <v>1655</v>
      </c>
      <c r="F424" s="3" t="str">
        <f t="shared" si="18"/>
        <v>California</v>
      </c>
      <c r="G424" s="3" t="str">
        <f t="shared" si="19"/>
        <v/>
      </c>
      <c r="H424" s="3" t="str">
        <f t="shared" si="20"/>
        <v/>
      </c>
      <c r="I424" s="3" t="s">
        <v>989</v>
      </c>
      <c r="J424" s="21" t="str">
        <f>VLOOKUP(I424,'AppURL Category'!$A:$B,2,FALSE)</f>
        <v>Media</v>
      </c>
      <c r="K424" s="9" t="s">
        <v>16</v>
      </c>
      <c r="L424" s="9" t="s">
        <v>23</v>
      </c>
      <c r="M424" s="9">
        <v>321263</v>
      </c>
      <c r="N424" s="9">
        <v>852</v>
      </c>
      <c r="O424" s="9">
        <v>172887</v>
      </c>
      <c r="P424" s="9">
        <v>263424</v>
      </c>
      <c r="Q424" s="9">
        <v>6</v>
      </c>
      <c r="R424" s="9">
        <v>1576.0509999999999</v>
      </c>
      <c r="S424" s="45">
        <v>262.68</v>
      </c>
      <c r="T424" s="23">
        <v>7.0000000000000001E-3</v>
      </c>
      <c r="U424" s="24">
        <v>1.85</v>
      </c>
      <c r="V424" s="24">
        <v>4.91</v>
      </c>
      <c r="W424" s="23">
        <v>0.26519999999999999</v>
      </c>
      <c r="X424" s="25">
        <v>0.65629999999999999</v>
      </c>
    </row>
    <row r="425" spans="1:24" ht="14.4">
      <c r="A425" s="9" t="s">
        <v>1041</v>
      </c>
      <c r="B425" s="9" t="s">
        <v>19</v>
      </c>
      <c r="C425" s="3" t="s">
        <v>1686</v>
      </c>
      <c r="D425" s="3" t="s">
        <v>1655</v>
      </c>
      <c r="E425" s="3" t="s">
        <v>1655</v>
      </c>
      <c r="F425" s="3" t="str">
        <f t="shared" si="18"/>
        <v>Tennessee</v>
      </c>
      <c r="G425" s="3" t="str">
        <f t="shared" si="19"/>
        <v/>
      </c>
      <c r="H425" s="3" t="str">
        <f t="shared" si="20"/>
        <v/>
      </c>
      <c r="I425" s="3" t="s">
        <v>989</v>
      </c>
      <c r="J425" s="21" t="str">
        <f>VLOOKUP(I425,'AppURL Category'!$A:$B,2,FALSE)</f>
        <v>Media</v>
      </c>
      <c r="K425" s="9" t="s">
        <v>16</v>
      </c>
      <c r="L425" s="9" t="s">
        <v>23</v>
      </c>
      <c r="M425" s="9">
        <v>311753</v>
      </c>
      <c r="N425" s="9">
        <v>763</v>
      </c>
      <c r="O425" s="9">
        <v>170122</v>
      </c>
      <c r="P425" s="9">
        <v>256841</v>
      </c>
      <c r="Q425" s="9">
        <v>6</v>
      </c>
      <c r="R425" s="9">
        <v>1543.6130000000001</v>
      </c>
      <c r="S425" s="45">
        <v>257.27</v>
      </c>
      <c r="T425" s="23">
        <v>7.9000000000000008E-3</v>
      </c>
      <c r="U425" s="24">
        <v>2.02</v>
      </c>
      <c r="V425" s="24">
        <v>4.95</v>
      </c>
      <c r="W425" s="23">
        <v>0.2447</v>
      </c>
      <c r="X425" s="25">
        <v>0.66239999999999999</v>
      </c>
    </row>
    <row r="426" spans="1:24" ht="14.4">
      <c r="A426" s="9" t="s">
        <v>1041</v>
      </c>
      <c r="B426" s="9" t="s">
        <v>13</v>
      </c>
      <c r="C426" s="3" t="s">
        <v>32</v>
      </c>
      <c r="D426" s="3" t="s">
        <v>1655</v>
      </c>
      <c r="E426" s="3" t="s">
        <v>1655</v>
      </c>
      <c r="F426" s="3" t="str">
        <f t="shared" si="18"/>
        <v>Illinois</v>
      </c>
      <c r="G426" s="3" t="str">
        <f t="shared" si="19"/>
        <v/>
      </c>
      <c r="H426" s="3" t="str">
        <f t="shared" si="20"/>
        <v/>
      </c>
      <c r="I426" s="3" t="s">
        <v>989</v>
      </c>
      <c r="J426" s="21" t="str">
        <f>VLOOKUP(I426,'AppURL Category'!$A:$B,2,FALSE)</f>
        <v>Media</v>
      </c>
      <c r="K426" s="9" t="s">
        <v>27</v>
      </c>
      <c r="L426" s="9" t="s">
        <v>17</v>
      </c>
      <c r="M426" s="9">
        <v>96031</v>
      </c>
      <c r="N426" s="9">
        <v>311</v>
      </c>
      <c r="O426" s="9">
        <v>57187</v>
      </c>
      <c r="P426" s="9">
        <v>78396</v>
      </c>
      <c r="Q426" s="9">
        <v>21</v>
      </c>
      <c r="R426" s="9">
        <v>1508.9079999999999</v>
      </c>
      <c r="S426" s="45">
        <v>71.849999999999994</v>
      </c>
      <c r="T426" s="23">
        <v>6.7500000000000004E-2</v>
      </c>
      <c r="U426" s="24">
        <v>4.8499999999999996</v>
      </c>
      <c r="V426" s="24">
        <v>15.71</v>
      </c>
      <c r="W426" s="23">
        <v>0.32390000000000002</v>
      </c>
      <c r="X426" s="25">
        <v>0.72950000000000004</v>
      </c>
    </row>
    <row r="427" spans="1:24" ht="14.4">
      <c r="A427" s="9" t="s">
        <v>1043</v>
      </c>
      <c r="B427" s="9" t="s">
        <v>13</v>
      </c>
      <c r="C427" s="3" t="s">
        <v>1675</v>
      </c>
      <c r="D427" s="3" t="s">
        <v>1676</v>
      </c>
      <c r="E427" s="3" t="s">
        <v>1655</v>
      </c>
      <c r="F427" s="3" t="str">
        <f t="shared" si="18"/>
        <v>Florida</v>
      </c>
      <c r="G427" s="3" t="str">
        <f t="shared" si="19"/>
        <v>Georgia</v>
      </c>
      <c r="H427" s="3" t="str">
        <f t="shared" si="20"/>
        <v>Georgia</v>
      </c>
      <c r="I427" s="3" t="s">
        <v>989</v>
      </c>
      <c r="J427" s="21" t="str">
        <f>VLOOKUP(I427,'AppURL Category'!$A:$B,2,FALSE)</f>
        <v>Media</v>
      </c>
      <c r="K427" s="9" t="s">
        <v>16</v>
      </c>
      <c r="L427" s="9" t="s">
        <v>23</v>
      </c>
      <c r="M427" s="9">
        <v>47931</v>
      </c>
      <c r="N427" s="9">
        <v>170</v>
      </c>
      <c r="O427" s="9">
        <v>15989</v>
      </c>
      <c r="P427" s="9">
        <v>38916</v>
      </c>
      <c r="Q427" s="9">
        <v>4</v>
      </c>
      <c r="R427" s="9">
        <v>1487.229</v>
      </c>
      <c r="S427" s="45">
        <v>371.81</v>
      </c>
      <c r="T427" s="23">
        <v>2.35E-2</v>
      </c>
      <c r="U427" s="24">
        <v>8.75</v>
      </c>
      <c r="V427" s="24">
        <v>31.03</v>
      </c>
      <c r="W427" s="23">
        <v>0.35470000000000002</v>
      </c>
      <c r="X427" s="25">
        <v>0.41089999999999999</v>
      </c>
    </row>
    <row r="428" spans="1:24" ht="14.4">
      <c r="A428" s="9" t="s">
        <v>1041</v>
      </c>
      <c r="B428" s="9" t="s">
        <v>19</v>
      </c>
      <c r="C428" s="3" t="s">
        <v>637</v>
      </c>
      <c r="D428" s="3" t="s">
        <v>1655</v>
      </c>
      <c r="E428" s="3" t="s">
        <v>1655</v>
      </c>
      <c r="F428" s="3" t="str">
        <f t="shared" si="18"/>
        <v>Louisiana</v>
      </c>
      <c r="G428" s="3" t="str">
        <f t="shared" si="19"/>
        <v/>
      </c>
      <c r="H428" s="3" t="str">
        <f t="shared" si="20"/>
        <v/>
      </c>
      <c r="I428" s="3" t="s">
        <v>989</v>
      </c>
      <c r="J428" s="21" t="str">
        <f>VLOOKUP(I428,'AppURL Category'!$A:$B,2,FALSE)</f>
        <v>Media</v>
      </c>
      <c r="K428" s="9" t="s">
        <v>42</v>
      </c>
      <c r="L428" s="9" t="s">
        <v>23</v>
      </c>
      <c r="M428" s="9">
        <v>177632</v>
      </c>
      <c r="N428" s="9">
        <v>485</v>
      </c>
      <c r="O428" s="9">
        <v>70865</v>
      </c>
      <c r="P428" s="9">
        <v>95871</v>
      </c>
      <c r="Q428" s="9">
        <v>5</v>
      </c>
      <c r="R428" s="9">
        <v>1483.384</v>
      </c>
      <c r="S428" s="45">
        <v>296.68</v>
      </c>
      <c r="T428" s="23">
        <v>1.03E-2</v>
      </c>
      <c r="U428" s="24">
        <v>3.06</v>
      </c>
      <c r="V428" s="24">
        <v>8.35</v>
      </c>
      <c r="W428" s="23">
        <v>0.27300000000000002</v>
      </c>
      <c r="X428" s="25">
        <v>0.73919999999999997</v>
      </c>
    </row>
    <row r="429" spans="1:24" ht="14.4">
      <c r="A429" s="9" t="s">
        <v>1041</v>
      </c>
      <c r="B429" s="9" t="s">
        <v>29</v>
      </c>
      <c r="C429" s="3" t="s">
        <v>79</v>
      </c>
      <c r="D429" s="3" t="s">
        <v>1655</v>
      </c>
      <c r="E429" s="3" t="s">
        <v>1655</v>
      </c>
      <c r="F429" s="3" t="str">
        <f t="shared" si="18"/>
        <v>Florida</v>
      </c>
      <c r="G429" s="3" t="str">
        <f t="shared" si="19"/>
        <v/>
      </c>
      <c r="H429" s="3" t="str">
        <f t="shared" si="20"/>
        <v/>
      </c>
      <c r="I429" s="3" t="s">
        <v>989</v>
      </c>
      <c r="J429" s="21" t="str">
        <f>VLOOKUP(I429,'AppURL Category'!$A:$B,2,FALSE)</f>
        <v>Media</v>
      </c>
      <c r="K429" s="9" t="s">
        <v>16</v>
      </c>
      <c r="L429" s="9" t="s">
        <v>17</v>
      </c>
      <c r="M429" s="9">
        <v>7470</v>
      </c>
      <c r="N429" s="9">
        <v>0</v>
      </c>
      <c r="O429" s="9">
        <v>6753</v>
      </c>
      <c r="P429" s="9">
        <v>7229</v>
      </c>
      <c r="Q429" s="9">
        <v>1</v>
      </c>
      <c r="R429" s="9">
        <v>1738.9949999999999</v>
      </c>
      <c r="S429" s="45">
        <v>1739</v>
      </c>
      <c r="T429" s="23" t="e">
        <v>#DIV/0!</v>
      </c>
      <c r="U429" s="24" t="e">
        <v>#DIV/0!</v>
      </c>
      <c r="V429" s="24">
        <v>232.8</v>
      </c>
      <c r="W429" s="23">
        <v>0</v>
      </c>
      <c r="X429" s="25">
        <v>0.93420000000000003</v>
      </c>
    </row>
    <row r="430" spans="1:24" ht="14.4">
      <c r="A430" s="9" t="s">
        <v>1043</v>
      </c>
      <c r="B430" s="9" t="s">
        <v>13</v>
      </c>
      <c r="C430" s="3" t="s">
        <v>1673</v>
      </c>
      <c r="D430" s="3" t="s">
        <v>1674</v>
      </c>
      <c r="E430" s="3" t="s">
        <v>1655</v>
      </c>
      <c r="F430" s="3" t="str">
        <f t="shared" si="18"/>
        <v>Michigan</v>
      </c>
      <c r="G430" s="3" t="str">
        <f t="shared" si="19"/>
        <v>Michigan</v>
      </c>
      <c r="H430" s="3" t="str">
        <f t="shared" si="20"/>
        <v/>
      </c>
      <c r="I430" s="3" t="s">
        <v>989</v>
      </c>
      <c r="J430" s="21" t="str">
        <f>VLOOKUP(I430,'AppURL Category'!$A:$B,2,FALSE)</f>
        <v>Media</v>
      </c>
      <c r="K430" s="9" t="s">
        <v>27</v>
      </c>
      <c r="L430" s="9" t="s">
        <v>23</v>
      </c>
      <c r="M430" s="9">
        <v>26784</v>
      </c>
      <c r="N430" s="9">
        <v>85</v>
      </c>
      <c r="O430" s="9">
        <v>12708</v>
      </c>
      <c r="P430" s="9">
        <v>22261</v>
      </c>
      <c r="Q430" s="9">
        <v>9</v>
      </c>
      <c r="R430" s="9">
        <v>6643.1620000000003</v>
      </c>
      <c r="S430" s="45">
        <v>738.13</v>
      </c>
      <c r="T430" s="23">
        <v>0.10589999999999999</v>
      </c>
      <c r="U430" s="24">
        <v>78.150000000000006</v>
      </c>
      <c r="V430" s="24">
        <v>248.03</v>
      </c>
      <c r="W430" s="23">
        <v>0.31740000000000002</v>
      </c>
      <c r="X430" s="25">
        <v>0.57089999999999996</v>
      </c>
    </row>
    <row r="431" spans="1:24" ht="14.4">
      <c r="A431" s="9" t="s">
        <v>1043</v>
      </c>
      <c r="B431" s="9" t="s">
        <v>13</v>
      </c>
      <c r="C431" s="3" t="s">
        <v>32</v>
      </c>
      <c r="D431" s="3" t="s">
        <v>1655</v>
      </c>
      <c r="E431" s="3" t="s">
        <v>1655</v>
      </c>
      <c r="F431" s="3" t="str">
        <f t="shared" si="18"/>
        <v>Illinois</v>
      </c>
      <c r="G431" s="3" t="str">
        <f t="shared" si="19"/>
        <v/>
      </c>
      <c r="H431" s="3" t="str">
        <f t="shared" si="20"/>
        <v/>
      </c>
      <c r="I431" s="3" t="s">
        <v>989</v>
      </c>
      <c r="J431" s="21" t="str">
        <f>VLOOKUP(I431,'AppURL Category'!$A:$B,2,FALSE)</f>
        <v>Media</v>
      </c>
      <c r="K431" s="9" t="s">
        <v>16</v>
      </c>
      <c r="L431" s="9" t="s">
        <v>23</v>
      </c>
      <c r="M431" s="9">
        <v>21028</v>
      </c>
      <c r="N431" s="9">
        <v>10</v>
      </c>
      <c r="O431" s="9">
        <v>5781</v>
      </c>
      <c r="P431" s="9">
        <v>16134</v>
      </c>
      <c r="Q431" s="9">
        <v>11</v>
      </c>
      <c r="R431" s="9">
        <v>5101.3220000000001</v>
      </c>
      <c r="S431" s="45">
        <v>463.76</v>
      </c>
      <c r="T431" s="23">
        <v>1.1000000000000001</v>
      </c>
      <c r="U431" s="24">
        <v>510.13</v>
      </c>
      <c r="V431" s="24">
        <v>242.6</v>
      </c>
      <c r="W431" s="23">
        <v>4.7600000000000003E-2</v>
      </c>
      <c r="X431" s="25">
        <v>0.35830000000000001</v>
      </c>
    </row>
    <row r="432" spans="1:24" ht="14.4">
      <c r="A432" s="9" t="s">
        <v>1060</v>
      </c>
      <c r="B432" s="9" t="s">
        <v>13</v>
      </c>
      <c r="C432" s="3" t="s">
        <v>25</v>
      </c>
      <c r="D432" s="3" t="s">
        <v>1655</v>
      </c>
      <c r="E432" s="3" t="s">
        <v>1655</v>
      </c>
      <c r="F432" s="3" t="str">
        <f t="shared" si="18"/>
        <v>California</v>
      </c>
      <c r="G432" s="3" t="str">
        <f t="shared" si="19"/>
        <v/>
      </c>
      <c r="H432" s="3" t="str">
        <f t="shared" si="20"/>
        <v/>
      </c>
      <c r="I432" s="3" t="s">
        <v>135</v>
      </c>
      <c r="J432" s="21" t="str">
        <f>VLOOKUP(I432,'AppURL Category'!$A:$B,2,FALSE)</f>
        <v>Music</v>
      </c>
      <c r="K432" s="9" t="s">
        <v>16</v>
      </c>
      <c r="L432" s="9" t="s">
        <v>23</v>
      </c>
      <c r="M432" s="9">
        <v>9238</v>
      </c>
      <c r="N432" s="9">
        <v>84</v>
      </c>
      <c r="O432" s="9">
        <v>4626</v>
      </c>
      <c r="P432" s="9">
        <v>8264</v>
      </c>
      <c r="Q432" s="9">
        <v>15</v>
      </c>
      <c r="R432" s="9">
        <v>6683.2250000000004</v>
      </c>
      <c r="S432" s="45">
        <v>445.55</v>
      </c>
      <c r="T432" s="23">
        <v>0.17860000000000001</v>
      </c>
      <c r="U432" s="24">
        <v>79.56</v>
      </c>
      <c r="V432" s="24">
        <v>723.45</v>
      </c>
      <c r="W432" s="23">
        <v>0.9093</v>
      </c>
      <c r="X432" s="25">
        <v>0.55979999999999996</v>
      </c>
    </row>
    <row r="433" spans="1:24" ht="14.4">
      <c r="A433" s="9" t="s">
        <v>1043</v>
      </c>
      <c r="B433" s="9" t="s">
        <v>19</v>
      </c>
      <c r="C433" s="3" t="s">
        <v>25</v>
      </c>
      <c r="D433" s="3" t="s">
        <v>1655</v>
      </c>
      <c r="E433" s="3" t="s">
        <v>1655</v>
      </c>
      <c r="F433" s="3" t="str">
        <f t="shared" si="18"/>
        <v>California</v>
      </c>
      <c r="G433" s="3" t="str">
        <f t="shared" si="19"/>
        <v/>
      </c>
      <c r="H433" s="3" t="str">
        <f t="shared" si="20"/>
        <v/>
      </c>
      <c r="I433" s="3" t="s">
        <v>714</v>
      </c>
      <c r="J433" s="21" t="str">
        <f>VLOOKUP(I433,'AppURL Category'!$A:$B,2,FALSE)</f>
        <v>Music</v>
      </c>
      <c r="K433" s="9" t="s">
        <v>22</v>
      </c>
      <c r="L433" s="9" t="s">
        <v>23</v>
      </c>
      <c r="M433" s="9">
        <v>39881</v>
      </c>
      <c r="N433" s="9">
        <v>125</v>
      </c>
      <c r="O433" s="9">
        <v>6331</v>
      </c>
      <c r="P433" s="9">
        <v>36245</v>
      </c>
      <c r="Q433" s="9">
        <v>10</v>
      </c>
      <c r="R433" s="9">
        <v>7098.89</v>
      </c>
      <c r="S433" s="45">
        <v>709.89</v>
      </c>
      <c r="T433" s="23">
        <v>0.08</v>
      </c>
      <c r="U433" s="24">
        <v>56.79</v>
      </c>
      <c r="V433" s="24">
        <v>178</v>
      </c>
      <c r="W433" s="23">
        <v>0.31340000000000001</v>
      </c>
      <c r="X433" s="25">
        <v>0.17469999999999999</v>
      </c>
    </row>
    <row r="434" spans="1:24" ht="14.4">
      <c r="A434" s="9" t="s">
        <v>1041</v>
      </c>
      <c r="B434" s="9" t="s">
        <v>13</v>
      </c>
      <c r="C434" s="3" t="s">
        <v>467</v>
      </c>
      <c r="D434" s="3" t="s">
        <v>1655</v>
      </c>
      <c r="E434" s="3" t="s">
        <v>1655</v>
      </c>
      <c r="F434" s="3" t="str">
        <f t="shared" si="18"/>
        <v>Florida</v>
      </c>
      <c r="G434" s="3" t="str">
        <f t="shared" si="19"/>
        <v/>
      </c>
      <c r="H434" s="3" t="str">
        <f t="shared" si="20"/>
        <v/>
      </c>
      <c r="I434" s="3" t="s">
        <v>714</v>
      </c>
      <c r="J434" s="21" t="str">
        <f>VLOOKUP(I434,'AppURL Category'!$A:$B,2,FALSE)</f>
        <v>Music</v>
      </c>
      <c r="K434" s="9" t="s">
        <v>16</v>
      </c>
      <c r="L434" s="9" t="s">
        <v>23</v>
      </c>
      <c r="M434" s="9">
        <v>10883</v>
      </c>
      <c r="N434" s="9">
        <v>46</v>
      </c>
      <c r="O434" s="9">
        <v>1652</v>
      </c>
      <c r="P434" s="9">
        <v>8869</v>
      </c>
      <c r="Q434" s="9">
        <v>16</v>
      </c>
      <c r="R434" s="9">
        <v>1942.482</v>
      </c>
      <c r="S434" s="45">
        <v>121.41</v>
      </c>
      <c r="T434" s="23">
        <v>0.3478</v>
      </c>
      <c r="U434" s="24">
        <v>42.23</v>
      </c>
      <c r="V434" s="24">
        <v>178.49</v>
      </c>
      <c r="W434" s="23">
        <v>0.42270000000000002</v>
      </c>
      <c r="X434" s="25">
        <v>0.18629999999999999</v>
      </c>
    </row>
    <row r="435" spans="1:24" ht="14.4">
      <c r="A435" s="9" t="s">
        <v>1041</v>
      </c>
      <c r="B435" s="9" t="s">
        <v>13</v>
      </c>
      <c r="C435" s="3" t="s">
        <v>73</v>
      </c>
      <c r="D435" s="3" t="s">
        <v>1655</v>
      </c>
      <c r="E435" s="3" t="s">
        <v>1655</v>
      </c>
      <c r="F435" s="3" t="str">
        <f t="shared" si="18"/>
        <v>New York</v>
      </c>
      <c r="G435" s="3" t="str">
        <f t="shared" si="19"/>
        <v/>
      </c>
      <c r="H435" s="3" t="str">
        <f t="shared" si="20"/>
        <v/>
      </c>
      <c r="I435" s="3" t="s">
        <v>714</v>
      </c>
      <c r="J435" s="21" t="str">
        <f>VLOOKUP(I435,'AppURL Category'!$A:$B,2,FALSE)</f>
        <v>Music</v>
      </c>
      <c r="K435" s="9" t="s">
        <v>16</v>
      </c>
      <c r="L435" s="9" t="s">
        <v>17</v>
      </c>
      <c r="M435" s="9">
        <v>50517</v>
      </c>
      <c r="N435" s="9">
        <v>270</v>
      </c>
      <c r="O435" s="9">
        <v>17179</v>
      </c>
      <c r="P435" s="9">
        <v>48389</v>
      </c>
      <c r="Q435" s="9">
        <v>2</v>
      </c>
      <c r="R435" s="9">
        <v>1718.471</v>
      </c>
      <c r="S435" s="45">
        <v>859.24</v>
      </c>
      <c r="T435" s="23">
        <v>7.4000000000000003E-3</v>
      </c>
      <c r="U435" s="24">
        <v>6.36</v>
      </c>
      <c r="V435" s="24">
        <v>34.020000000000003</v>
      </c>
      <c r="W435" s="23">
        <v>0.53449999999999998</v>
      </c>
      <c r="X435" s="25">
        <v>0.35499999999999998</v>
      </c>
    </row>
    <row r="436" spans="1:24" ht="14.4">
      <c r="A436" s="9" t="s">
        <v>1043</v>
      </c>
      <c r="B436" s="9" t="s">
        <v>13</v>
      </c>
      <c r="C436" s="3" t="s">
        <v>1656</v>
      </c>
      <c r="D436" s="3" t="s">
        <v>1657</v>
      </c>
      <c r="E436" s="3" t="s">
        <v>1655</v>
      </c>
      <c r="F436" s="3" t="str">
        <f t="shared" si="18"/>
        <v>Florida</v>
      </c>
      <c r="G436" s="3" t="str">
        <f t="shared" si="19"/>
        <v>Florida</v>
      </c>
      <c r="H436" s="3" t="str">
        <f t="shared" si="20"/>
        <v/>
      </c>
      <c r="I436" s="3" t="s">
        <v>714</v>
      </c>
      <c r="J436" s="21" t="str">
        <f>VLOOKUP(I436,'AppURL Category'!$A:$B,2,FALSE)</f>
        <v>Music</v>
      </c>
      <c r="K436" s="9" t="s">
        <v>16</v>
      </c>
      <c r="L436" s="9" t="s">
        <v>23</v>
      </c>
      <c r="M436" s="9">
        <v>7248</v>
      </c>
      <c r="N436" s="9">
        <v>10</v>
      </c>
      <c r="O436" s="9">
        <v>3988</v>
      </c>
      <c r="P436" s="9">
        <v>6863</v>
      </c>
      <c r="Q436" s="9">
        <v>7</v>
      </c>
      <c r="R436" s="9">
        <v>1247</v>
      </c>
      <c r="S436" s="45">
        <v>178.14</v>
      </c>
      <c r="T436" s="23">
        <v>0.7</v>
      </c>
      <c r="U436" s="24">
        <v>124.7</v>
      </c>
      <c r="V436" s="24">
        <v>172.05</v>
      </c>
      <c r="W436" s="23">
        <v>0.13800000000000001</v>
      </c>
      <c r="X436" s="25">
        <v>0.58109999999999995</v>
      </c>
    </row>
    <row r="437" spans="1:24" ht="14.4">
      <c r="A437" s="9" t="s">
        <v>1043</v>
      </c>
      <c r="B437" s="9" t="s">
        <v>38</v>
      </c>
      <c r="C437" s="3" t="s">
        <v>25</v>
      </c>
      <c r="D437" s="3" t="s">
        <v>1655</v>
      </c>
      <c r="E437" s="3" t="s">
        <v>1655</v>
      </c>
      <c r="F437" s="3" t="str">
        <f t="shared" si="18"/>
        <v>California</v>
      </c>
      <c r="G437" s="3" t="str">
        <f t="shared" si="19"/>
        <v/>
      </c>
      <c r="H437" s="3" t="str">
        <f t="shared" si="20"/>
        <v/>
      </c>
      <c r="I437" s="3" t="s">
        <v>21</v>
      </c>
      <c r="J437" s="21" t="str">
        <f>VLOOKUP(I437,'AppURL Category'!$A:$B,2,FALSE)</f>
        <v>News</v>
      </c>
      <c r="K437" s="9" t="s">
        <v>27</v>
      </c>
      <c r="L437" s="9" t="s">
        <v>23</v>
      </c>
      <c r="M437" s="9">
        <v>10835</v>
      </c>
      <c r="N437" s="9">
        <v>25</v>
      </c>
      <c r="O437" s="9">
        <v>2888</v>
      </c>
      <c r="P437" s="9">
        <v>10487</v>
      </c>
      <c r="Q437" s="9">
        <v>3</v>
      </c>
      <c r="R437" s="9">
        <v>4704.25</v>
      </c>
      <c r="S437" s="45">
        <v>1568.08</v>
      </c>
      <c r="T437" s="23">
        <v>0.12</v>
      </c>
      <c r="U437" s="24">
        <v>188.17</v>
      </c>
      <c r="V437" s="24">
        <v>434.17</v>
      </c>
      <c r="W437" s="23">
        <v>0.23069999999999999</v>
      </c>
      <c r="X437" s="25">
        <v>0.27539999999999998</v>
      </c>
    </row>
    <row r="438" spans="1:24" ht="14.4">
      <c r="A438" s="9" t="s">
        <v>1041</v>
      </c>
      <c r="B438" s="9" t="s">
        <v>29</v>
      </c>
      <c r="C438" s="3" t="s">
        <v>14</v>
      </c>
      <c r="D438" s="3" t="s">
        <v>1655</v>
      </c>
      <c r="E438" s="3" t="s">
        <v>1655</v>
      </c>
      <c r="F438" s="3" t="str">
        <f t="shared" si="18"/>
        <v>California</v>
      </c>
      <c r="G438" s="3" t="str">
        <f t="shared" si="19"/>
        <v/>
      </c>
      <c r="H438" s="3" t="str">
        <f t="shared" si="20"/>
        <v/>
      </c>
      <c r="I438" s="3" t="s">
        <v>84</v>
      </c>
      <c r="J438" s="21" t="str">
        <f>VLOOKUP(I438,'AppURL Category'!$A:$B,2,FALSE)</f>
        <v>News</v>
      </c>
      <c r="K438" s="9" t="s">
        <v>16</v>
      </c>
      <c r="L438" s="9" t="s">
        <v>23</v>
      </c>
      <c r="M438" s="9">
        <v>11476</v>
      </c>
      <c r="N438" s="9">
        <v>45</v>
      </c>
      <c r="O438" s="9">
        <v>4963</v>
      </c>
      <c r="P438" s="9">
        <v>10991</v>
      </c>
      <c r="Q438" s="9">
        <v>8</v>
      </c>
      <c r="R438" s="9">
        <v>7227.4170000000004</v>
      </c>
      <c r="S438" s="45">
        <v>903.43</v>
      </c>
      <c r="T438" s="23">
        <v>0.17780000000000001</v>
      </c>
      <c r="U438" s="24">
        <v>160.61000000000001</v>
      </c>
      <c r="V438" s="24">
        <v>629.79</v>
      </c>
      <c r="W438" s="23">
        <v>0.3921</v>
      </c>
      <c r="X438" s="25">
        <v>0.4516</v>
      </c>
    </row>
    <row r="439" spans="1:24" ht="14.4">
      <c r="A439" s="9" t="s">
        <v>1043</v>
      </c>
      <c r="B439" s="9" t="s">
        <v>19</v>
      </c>
      <c r="C439" s="3" t="s">
        <v>73</v>
      </c>
      <c r="D439" s="3" t="s">
        <v>1655</v>
      </c>
      <c r="E439" s="3" t="s">
        <v>1655</v>
      </c>
      <c r="F439" s="3" t="str">
        <f t="shared" si="18"/>
        <v>New York</v>
      </c>
      <c r="G439" s="3" t="str">
        <f t="shared" si="19"/>
        <v/>
      </c>
      <c r="H439" s="3" t="str">
        <f t="shared" si="20"/>
        <v/>
      </c>
      <c r="I439" s="3" t="s">
        <v>84</v>
      </c>
      <c r="J439" s="21" t="str">
        <f>VLOOKUP(I439,'AppURL Category'!$A:$B,2,FALSE)</f>
        <v>News</v>
      </c>
      <c r="K439" s="9" t="s">
        <v>16</v>
      </c>
      <c r="L439" s="9" t="s">
        <v>23</v>
      </c>
      <c r="M439" s="9">
        <v>92764</v>
      </c>
      <c r="N439" s="9">
        <v>320</v>
      </c>
      <c r="O439" s="9">
        <v>19625</v>
      </c>
      <c r="P439" s="9">
        <v>76531</v>
      </c>
      <c r="Q439" s="9">
        <v>14</v>
      </c>
      <c r="R439" s="9">
        <v>6730.0129999999999</v>
      </c>
      <c r="S439" s="45">
        <v>480.72</v>
      </c>
      <c r="T439" s="23">
        <v>4.3799999999999999E-2</v>
      </c>
      <c r="U439" s="24">
        <v>21.03</v>
      </c>
      <c r="V439" s="24">
        <v>72.55</v>
      </c>
      <c r="W439" s="23">
        <v>0.34499999999999997</v>
      </c>
      <c r="X439" s="25">
        <v>0.25640000000000002</v>
      </c>
    </row>
    <row r="440" spans="1:24" ht="14.4">
      <c r="A440" s="9" t="s">
        <v>1043</v>
      </c>
      <c r="B440" s="9" t="s">
        <v>19</v>
      </c>
      <c r="C440" s="3" t="s">
        <v>269</v>
      </c>
      <c r="D440" s="3" t="s">
        <v>1655</v>
      </c>
      <c r="E440" s="3" t="s">
        <v>1655</v>
      </c>
      <c r="F440" s="3" t="str">
        <f t="shared" si="18"/>
        <v>Indiana</v>
      </c>
      <c r="G440" s="3" t="str">
        <f t="shared" si="19"/>
        <v/>
      </c>
      <c r="H440" s="3" t="str">
        <f t="shared" si="20"/>
        <v/>
      </c>
      <c r="I440" s="3" t="s">
        <v>100</v>
      </c>
      <c r="J440" s="21" t="str">
        <f>VLOOKUP(I440,'AppURL Category'!$A:$B,2,FALSE)</f>
        <v>News</v>
      </c>
      <c r="K440" s="9" t="s">
        <v>42</v>
      </c>
      <c r="L440" s="9" t="s">
        <v>23</v>
      </c>
      <c r="M440" s="9">
        <v>189571</v>
      </c>
      <c r="N440" s="9">
        <v>500</v>
      </c>
      <c r="O440" s="9">
        <v>130676</v>
      </c>
      <c r="P440" s="9">
        <v>183688</v>
      </c>
      <c r="Q440" s="9">
        <v>39</v>
      </c>
      <c r="R440" s="9">
        <v>6335.9480000000003</v>
      </c>
      <c r="S440" s="45">
        <v>162.46</v>
      </c>
      <c r="T440" s="23">
        <v>7.8E-2</v>
      </c>
      <c r="U440" s="24">
        <v>12.67</v>
      </c>
      <c r="V440" s="24">
        <v>33.42</v>
      </c>
      <c r="W440" s="23">
        <v>0.26379999999999998</v>
      </c>
      <c r="X440" s="25">
        <v>0.71140000000000003</v>
      </c>
    </row>
    <row r="441" spans="1:24" ht="14.4">
      <c r="A441" s="9" t="s">
        <v>1041</v>
      </c>
      <c r="B441" s="9" t="s">
        <v>38</v>
      </c>
      <c r="C441" s="3" t="s">
        <v>1656</v>
      </c>
      <c r="D441" s="3" t="s">
        <v>1657</v>
      </c>
      <c r="E441" s="3" t="s">
        <v>1655</v>
      </c>
      <c r="F441" s="3" t="str">
        <f t="shared" si="18"/>
        <v>Florida</v>
      </c>
      <c r="G441" s="3" t="str">
        <f t="shared" si="19"/>
        <v>Florida</v>
      </c>
      <c r="H441" s="3" t="str">
        <f t="shared" si="20"/>
        <v/>
      </c>
      <c r="I441" s="3" t="s">
        <v>100</v>
      </c>
      <c r="J441" s="21" t="str">
        <f>VLOOKUP(I441,'AppURL Category'!$A:$B,2,FALSE)</f>
        <v>News</v>
      </c>
      <c r="K441" s="9" t="s">
        <v>54</v>
      </c>
      <c r="L441" s="9" t="s">
        <v>23</v>
      </c>
      <c r="M441" s="9">
        <v>14224</v>
      </c>
      <c r="N441" s="9">
        <v>30</v>
      </c>
      <c r="O441" s="9">
        <v>2549</v>
      </c>
      <c r="P441" s="9">
        <v>11974</v>
      </c>
      <c r="Q441" s="9">
        <v>7</v>
      </c>
      <c r="R441" s="9">
        <v>5637.3029999999999</v>
      </c>
      <c r="S441" s="45">
        <v>805.33</v>
      </c>
      <c r="T441" s="23">
        <v>0.23330000000000001</v>
      </c>
      <c r="U441" s="24">
        <v>187.91</v>
      </c>
      <c r="V441" s="24">
        <v>396.32</v>
      </c>
      <c r="W441" s="23">
        <v>0.2109</v>
      </c>
      <c r="X441" s="25">
        <v>0.21290000000000001</v>
      </c>
    </row>
    <row r="442" spans="1:24" ht="14.4">
      <c r="A442" s="9" t="s">
        <v>1041</v>
      </c>
      <c r="B442" s="9" t="s">
        <v>29</v>
      </c>
      <c r="C442" s="3" t="s">
        <v>14</v>
      </c>
      <c r="D442" s="3" t="s">
        <v>1655</v>
      </c>
      <c r="E442" s="3" t="s">
        <v>1655</v>
      </c>
      <c r="F442" s="3" t="str">
        <f t="shared" si="18"/>
        <v>California</v>
      </c>
      <c r="G442" s="3" t="str">
        <f t="shared" si="19"/>
        <v/>
      </c>
      <c r="H442" s="3" t="str">
        <f t="shared" si="20"/>
        <v/>
      </c>
      <c r="I442" s="3" t="s">
        <v>100</v>
      </c>
      <c r="J442" s="21" t="str">
        <f>VLOOKUP(I442,'AppURL Category'!$A:$B,2,FALSE)</f>
        <v>News</v>
      </c>
      <c r="K442" s="9" t="s">
        <v>16</v>
      </c>
      <c r="L442" s="9" t="s">
        <v>23</v>
      </c>
      <c r="M442" s="9">
        <v>183208</v>
      </c>
      <c r="N442" s="9">
        <v>620</v>
      </c>
      <c r="O442" s="9">
        <v>131164</v>
      </c>
      <c r="P442" s="9">
        <v>177952</v>
      </c>
      <c r="Q442" s="9">
        <v>43</v>
      </c>
      <c r="R442" s="9">
        <v>2682.4369999999999</v>
      </c>
      <c r="S442" s="45">
        <v>62.38</v>
      </c>
      <c r="T442" s="23">
        <v>6.9400000000000003E-2</v>
      </c>
      <c r="U442" s="24">
        <v>4.33</v>
      </c>
      <c r="V442" s="24">
        <v>14.64</v>
      </c>
      <c r="W442" s="23">
        <v>0.33839999999999998</v>
      </c>
      <c r="X442" s="25">
        <v>0.73709999999999998</v>
      </c>
    </row>
    <row r="443" spans="1:24" ht="14.4">
      <c r="A443" s="9" t="s">
        <v>1043</v>
      </c>
      <c r="B443" s="9" t="s">
        <v>38</v>
      </c>
      <c r="C443" s="3" t="s">
        <v>73</v>
      </c>
      <c r="D443" s="3" t="s">
        <v>1655</v>
      </c>
      <c r="E443" s="3" t="s">
        <v>1655</v>
      </c>
      <c r="F443" s="3" t="str">
        <f t="shared" si="18"/>
        <v>New York</v>
      </c>
      <c r="G443" s="3" t="str">
        <f t="shared" si="19"/>
        <v/>
      </c>
      <c r="H443" s="3" t="str">
        <f t="shared" si="20"/>
        <v/>
      </c>
      <c r="I443" s="3" t="s">
        <v>100</v>
      </c>
      <c r="J443" s="21" t="str">
        <f>VLOOKUP(I443,'AppURL Category'!$A:$B,2,FALSE)</f>
        <v>News</v>
      </c>
      <c r="K443" s="9" t="s">
        <v>27</v>
      </c>
      <c r="L443" s="9" t="s">
        <v>23</v>
      </c>
      <c r="M443" s="9">
        <v>20486</v>
      </c>
      <c r="N443" s="9">
        <v>42</v>
      </c>
      <c r="O443" s="9">
        <v>14583</v>
      </c>
      <c r="P443" s="9">
        <v>19860</v>
      </c>
      <c r="Q443" s="9">
        <v>2</v>
      </c>
      <c r="R443" s="9">
        <v>1718.5139999999999</v>
      </c>
      <c r="S443" s="45">
        <v>859.26</v>
      </c>
      <c r="T443" s="23">
        <v>4.7600000000000003E-2</v>
      </c>
      <c r="U443" s="24">
        <v>40.92</v>
      </c>
      <c r="V443" s="24">
        <v>83.89</v>
      </c>
      <c r="W443" s="23">
        <v>0.20499999999999999</v>
      </c>
      <c r="X443" s="25">
        <v>0.73429999999999995</v>
      </c>
    </row>
    <row r="444" spans="1:24" ht="14.4">
      <c r="A444" s="9" t="s">
        <v>1041</v>
      </c>
      <c r="B444" s="9" t="s">
        <v>38</v>
      </c>
      <c r="C444" s="3" t="s">
        <v>32</v>
      </c>
      <c r="D444" s="3" t="s">
        <v>1655</v>
      </c>
      <c r="E444" s="3" t="s">
        <v>1655</v>
      </c>
      <c r="F444" s="3" t="str">
        <f t="shared" si="18"/>
        <v>Illinois</v>
      </c>
      <c r="G444" s="3" t="str">
        <f t="shared" si="19"/>
        <v/>
      </c>
      <c r="H444" s="3" t="str">
        <f t="shared" si="20"/>
        <v/>
      </c>
      <c r="I444" s="3" t="s">
        <v>100</v>
      </c>
      <c r="J444" s="21" t="str">
        <f>VLOOKUP(I444,'AppURL Category'!$A:$B,2,FALSE)</f>
        <v>News</v>
      </c>
      <c r="K444" s="9" t="s">
        <v>123</v>
      </c>
      <c r="L444" s="9" t="s">
        <v>23</v>
      </c>
      <c r="M444" s="9">
        <v>15047</v>
      </c>
      <c r="N444" s="9">
        <v>84</v>
      </c>
      <c r="O444" s="9">
        <v>5653</v>
      </c>
      <c r="P444" s="9">
        <v>14459</v>
      </c>
      <c r="Q444" s="9">
        <v>4</v>
      </c>
      <c r="R444" s="9">
        <v>2127.4960000000001</v>
      </c>
      <c r="S444" s="45">
        <v>531.87</v>
      </c>
      <c r="T444" s="23">
        <v>4.7600000000000003E-2</v>
      </c>
      <c r="U444" s="24">
        <v>25.33</v>
      </c>
      <c r="V444" s="24">
        <v>141.38999999999999</v>
      </c>
      <c r="W444" s="23">
        <v>0.55830000000000002</v>
      </c>
      <c r="X444" s="25">
        <v>0.39100000000000001</v>
      </c>
    </row>
    <row r="445" spans="1:24" ht="14.4">
      <c r="A445" s="9" t="s">
        <v>1043</v>
      </c>
      <c r="B445" s="9" t="s">
        <v>13</v>
      </c>
      <c r="C445" s="3" t="s">
        <v>1658</v>
      </c>
      <c r="D445" s="3" t="s">
        <v>1659</v>
      </c>
      <c r="E445" s="3" t="s">
        <v>1655</v>
      </c>
      <c r="F445" s="3" t="str">
        <f t="shared" si="18"/>
        <v>Michigan</v>
      </c>
      <c r="G445" s="3" t="str">
        <f t="shared" si="19"/>
        <v>Michigan</v>
      </c>
      <c r="H445" s="3" t="str">
        <f t="shared" si="20"/>
        <v/>
      </c>
      <c r="I445" s="3" t="s">
        <v>193</v>
      </c>
      <c r="J445" s="21" t="str">
        <f>VLOOKUP(I445,'AppURL Category'!$A:$B,2,FALSE)</f>
        <v>News</v>
      </c>
      <c r="K445" s="9" t="s">
        <v>159</v>
      </c>
      <c r="L445" s="9" t="s">
        <v>23</v>
      </c>
      <c r="M445" s="9">
        <v>41513</v>
      </c>
      <c r="N445" s="9">
        <v>113</v>
      </c>
      <c r="O445" s="9">
        <v>20872</v>
      </c>
      <c r="P445" s="9">
        <v>39250</v>
      </c>
      <c r="Q445" s="9">
        <v>9</v>
      </c>
      <c r="R445" s="9">
        <v>6789.5330000000004</v>
      </c>
      <c r="S445" s="45">
        <v>754.39</v>
      </c>
      <c r="T445" s="23">
        <v>7.9600000000000004E-2</v>
      </c>
      <c r="U445" s="24">
        <v>60.08</v>
      </c>
      <c r="V445" s="24">
        <v>163.55000000000001</v>
      </c>
      <c r="W445" s="23">
        <v>0.2722</v>
      </c>
      <c r="X445" s="25">
        <v>0.53180000000000005</v>
      </c>
    </row>
    <row r="446" spans="1:24" ht="14.4">
      <c r="A446" s="9" t="s">
        <v>1041</v>
      </c>
      <c r="B446" s="9" t="s">
        <v>29</v>
      </c>
      <c r="C446" s="3" t="s">
        <v>32</v>
      </c>
      <c r="D446" s="3" t="s">
        <v>1655</v>
      </c>
      <c r="E446" s="3" t="s">
        <v>1655</v>
      </c>
      <c r="F446" s="3" t="str">
        <f t="shared" si="18"/>
        <v>Illinois</v>
      </c>
      <c r="G446" s="3" t="str">
        <f t="shared" si="19"/>
        <v/>
      </c>
      <c r="H446" s="3" t="str">
        <f t="shared" si="20"/>
        <v/>
      </c>
      <c r="I446" s="3" t="s">
        <v>193</v>
      </c>
      <c r="J446" s="21" t="str">
        <f>VLOOKUP(I446,'AppURL Category'!$A:$B,2,FALSE)</f>
        <v>News</v>
      </c>
      <c r="K446" s="9" t="s">
        <v>27</v>
      </c>
      <c r="L446" s="9" t="s">
        <v>23</v>
      </c>
      <c r="M446" s="9">
        <v>16503</v>
      </c>
      <c r="N446" s="9">
        <v>69</v>
      </c>
      <c r="O446" s="9">
        <v>8595</v>
      </c>
      <c r="P446" s="9">
        <v>14466</v>
      </c>
      <c r="Q446" s="9">
        <v>7</v>
      </c>
      <c r="R446" s="9">
        <v>5714.5240000000003</v>
      </c>
      <c r="S446" s="45">
        <v>816.36</v>
      </c>
      <c r="T446" s="23">
        <v>0.1014</v>
      </c>
      <c r="U446" s="24">
        <v>82.82</v>
      </c>
      <c r="V446" s="24">
        <v>346.27</v>
      </c>
      <c r="W446" s="23">
        <v>0.41810000000000003</v>
      </c>
      <c r="X446" s="25">
        <v>0.59419999999999995</v>
      </c>
    </row>
    <row r="447" spans="1:24" ht="14.4">
      <c r="A447" s="9" t="s">
        <v>1041</v>
      </c>
      <c r="B447" s="9" t="s">
        <v>13</v>
      </c>
      <c r="C447" s="3" t="s">
        <v>14</v>
      </c>
      <c r="D447" s="3" t="s">
        <v>1655</v>
      </c>
      <c r="E447" s="3" t="s">
        <v>1655</v>
      </c>
      <c r="F447" s="3" t="str">
        <f t="shared" si="18"/>
        <v>California</v>
      </c>
      <c r="G447" s="3" t="str">
        <f t="shared" si="19"/>
        <v/>
      </c>
      <c r="H447" s="3" t="str">
        <f t="shared" si="20"/>
        <v/>
      </c>
      <c r="I447" s="3" t="s">
        <v>193</v>
      </c>
      <c r="J447" s="21" t="str">
        <f>VLOOKUP(I447,'AppURL Category'!$A:$B,2,FALSE)</f>
        <v>News</v>
      </c>
      <c r="K447" s="9" t="s">
        <v>16</v>
      </c>
      <c r="L447" s="9" t="s">
        <v>23</v>
      </c>
      <c r="M447" s="9">
        <v>52006</v>
      </c>
      <c r="N447" s="9">
        <v>160</v>
      </c>
      <c r="O447" s="9">
        <v>24711</v>
      </c>
      <c r="P447" s="9">
        <v>48019</v>
      </c>
      <c r="Q447" s="9">
        <v>12</v>
      </c>
      <c r="R447" s="9">
        <v>5200.01</v>
      </c>
      <c r="S447" s="45">
        <v>433.33</v>
      </c>
      <c r="T447" s="23">
        <v>7.4999999999999997E-2</v>
      </c>
      <c r="U447" s="24">
        <v>32.5</v>
      </c>
      <c r="V447" s="24">
        <v>99.99</v>
      </c>
      <c r="W447" s="23">
        <v>0.30769999999999997</v>
      </c>
      <c r="X447" s="25">
        <v>0.51459999999999995</v>
      </c>
    </row>
    <row r="448" spans="1:24" ht="14.4">
      <c r="A448" s="9" t="s">
        <v>1041</v>
      </c>
      <c r="B448" s="9" t="s">
        <v>38</v>
      </c>
      <c r="C448" s="3" t="s">
        <v>1666</v>
      </c>
      <c r="D448" s="3" t="s">
        <v>1667</v>
      </c>
      <c r="E448" s="3" t="s">
        <v>1668</v>
      </c>
      <c r="F448" s="3" t="str">
        <f t="shared" si="18"/>
        <v>Florida</v>
      </c>
      <c r="G448" s="3" t="str">
        <f t="shared" si="19"/>
        <v>Florida</v>
      </c>
      <c r="H448" s="3" t="str">
        <f t="shared" si="20"/>
        <v/>
      </c>
      <c r="I448" s="3" t="s">
        <v>193</v>
      </c>
      <c r="J448" s="21" t="str">
        <f>VLOOKUP(I448,'AppURL Category'!$A:$B,2,FALSE)</f>
        <v>News</v>
      </c>
      <c r="K448" s="9" t="s">
        <v>27</v>
      </c>
      <c r="L448" s="9" t="s">
        <v>23</v>
      </c>
      <c r="M448" s="9">
        <v>8420</v>
      </c>
      <c r="N448" s="9">
        <v>80</v>
      </c>
      <c r="O448" s="9">
        <v>4430</v>
      </c>
      <c r="P448" s="9">
        <v>7869</v>
      </c>
      <c r="Q448" s="9">
        <v>8</v>
      </c>
      <c r="R448" s="9">
        <v>5184.585</v>
      </c>
      <c r="S448" s="45">
        <v>648.07000000000005</v>
      </c>
      <c r="T448" s="23">
        <v>0.1</v>
      </c>
      <c r="U448" s="24">
        <v>64.81</v>
      </c>
      <c r="V448" s="24">
        <v>615.75</v>
      </c>
      <c r="W448" s="23">
        <v>0.95009999999999994</v>
      </c>
      <c r="X448" s="25">
        <v>0.56299999999999994</v>
      </c>
    </row>
    <row r="449" spans="1:24" ht="14.4">
      <c r="A449" s="9" t="s">
        <v>1060</v>
      </c>
      <c r="B449" s="9" t="s">
        <v>13</v>
      </c>
      <c r="C449" s="3" t="s">
        <v>1662</v>
      </c>
      <c r="D449" s="3" t="s">
        <v>1663</v>
      </c>
      <c r="E449" s="3" t="s">
        <v>1655</v>
      </c>
      <c r="F449" s="3" t="str">
        <f t="shared" si="18"/>
        <v>Florida</v>
      </c>
      <c r="G449" s="3" t="str">
        <f t="shared" si="19"/>
        <v>Florida</v>
      </c>
      <c r="H449" s="3" t="str">
        <f t="shared" si="20"/>
        <v/>
      </c>
      <c r="I449" s="3" t="s">
        <v>193</v>
      </c>
      <c r="J449" s="21" t="str">
        <f>VLOOKUP(I449,'AppURL Category'!$A:$B,2,FALSE)</f>
        <v>News</v>
      </c>
      <c r="K449" s="9" t="s">
        <v>16</v>
      </c>
      <c r="L449" s="9" t="s">
        <v>23</v>
      </c>
      <c r="M449" s="9">
        <v>63415</v>
      </c>
      <c r="N449" s="9">
        <v>185</v>
      </c>
      <c r="O449" s="9">
        <v>28161</v>
      </c>
      <c r="P449" s="9">
        <v>59169</v>
      </c>
      <c r="Q449" s="9">
        <v>9</v>
      </c>
      <c r="R449" s="9">
        <v>1924.163</v>
      </c>
      <c r="S449" s="45">
        <v>213.8</v>
      </c>
      <c r="T449" s="23">
        <v>4.8599999999999997E-2</v>
      </c>
      <c r="U449" s="24">
        <v>10.4</v>
      </c>
      <c r="V449" s="24">
        <v>30.34</v>
      </c>
      <c r="W449" s="23">
        <v>0.29170000000000001</v>
      </c>
      <c r="X449" s="25">
        <v>0.47589999999999999</v>
      </c>
    </row>
    <row r="450" spans="1:24" ht="14.4">
      <c r="A450" s="9" t="s">
        <v>1043</v>
      </c>
      <c r="B450" s="9" t="s">
        <v>29</v>
      </c>
      <c r="C450" s="3" t="s">
        <v>14</v>
      </c>
      <c r="D450" s="3" t="s">
        <v>1655</v>
      </c>
      <c r="E450" s="3" t="s">
        <v>1655</v>
      </c>
      <c r="F450" s="3" t="str">
        <f t="shared" si="18"/>
        <v>California</v>
      </c>
      <c r="G450" s="3" t="str">
        <f t="shared" si="19"/>
        <v/>
      </c>
      <c r="H450" s="3" t="str">
        <f t="shared" si="20"/>
        <v/>
      </c>
      <c r="I450" s="3" t="s">
        <v>193</v>
      </c>
      <c r="J450" s="21" t="str">
        <f>VLOOKUP(I450,'AppURL Category'!$A:$B,2,FALSE)</f>
        <v>News</v>
      </c>
      <c r="K450" s="9" t="s">
        <v>22</v>
      </c>
      <c r="L450" s="9" t="s">
        <v>23</v>
      </c>
      <c r="M450" s="9">
        <v>73544</v>
      </c>
      <c r="N450" s="9">
        <v>223</v>
      </c>
      <c r="O450" s="9">
        <v>40405</v>
      </c>
      <c r="P450" s="9">
        <v>67406</v>
      </c>
      <c r="Q450" s="9">
        <v>1</v>
      </c>
      <c r="R450" s="9">
        <v>1465.8720000000001</v>
      </c>
      <c r="S450" s="45">
        <v>1465.87</v>
      </c>
      <c r="T450" s="23">
        <v>4.4999999999999997E-3</v>
      </c>
      <c r="U450" s="24">
        <v>6.57</v>
      </c>
      <c r="V450" s="24">
        <v>19.93</v>
      </c>
      <c r="W450" s="23">
        <v>0.30320000000000003</v>
      </c>
      <c r="X450" s="25">
        <v>0.59940000000000004</v>
      </c>
    </row>
    <row r="451" spans="1:24" ht="14.4">
      <c r="A451" s="9" t="s">
        <v>1043</v>
      </c>
      <c r="B451" s="9" t="s">
        <v>29</v>
      </c>
      <c r="C451" s="3" t="s">
        <v>1658</v>
      </c>
      <c r="D451" s="3" t="s">
        <v>1659</v>
      </c>
      <c r="E451" s="3" t="s">
        <v>1655</v>
      </c>
      <c r="F451" s="3" t="str">
        <f t="shared" ref="F451:F514" si="21">RIGHT(C451,LEN(C451)-FIND(",",C451)-1)</f>
        <v>Michigan</v>
      </c>
      <c r="G451" s="3" t="str">
        <f t="shared" ref="G451:G514" si="22">IFERROR(RIGHT(D451,LEN(D451)-FIND(",",D451)-1),"")</f>
        <v>Michigan</v>
      </c>
      <c r="H451" s="3" t="str">
        <f t="shared" ref="H451:H514" si="23">IF(F451=G451,"",G451)</f>
        <v/>
      </c>
      <c r="I451" s="3" t="s">
        <v>193</v>
      </c>
      <c r="J451" s="21" t="str">
        <f>VLOOKUP(I451,'AppURL Category'!$A:$B,2,FALSE)</f>
        <v>News</v>
      </c>
      <c r="K451" s="9" t="s">
        <v>159</v>
      </c>
      <c r="L451" s="9" t="s">
        <v>23</v>
      </c>
      <c r="M451" s="9">
        <v>16288</v>
      </c>
      <c r="N451" s="9">
        <v>56</v>
      </c>
      <c r="O451" s="9">
        <v>5304</v>
      </c>
      <c r="P451" s="9">
        <v>10731</v>
      </c>
      <c r="Q451" s="9">
        <v>3</v>
      </c>
      <c r="R451" s="9">
        <v>2030.143</v>
      </c>
      <c r="S451" s="45">
        <v>676.71</v>
      </c>
      <c r="T451" s="23">
        <v>5.3600000000000002E-2</v>
      </c>
      <c r="U451" s="24">
        <v>36.25</v>
      </c>
      <c r="V451" s="24">
        <v>124.64</v>
      </c>
      <c r="W451" s="23">
        <v>0.34379999999999999</v>
      </c>
      <c r="X451" s="25">
        <v>0.49430000000000002</v>
      </c>
    </row>
    <row r="452" spans="1:24" ht="14.4">
      <c r="A452" s="9" t="s">
        <v>1041</v>
      </c>
      <c r="B452" s="9" t="s">
        <v>38</v>
      </c>
      <c r="C452" s="3" t="s">
        <v>179</v>
      </c>
      <c r="D452" s="3" t="s">
        <v>1655</v>
      </c>
      <c r="E452" s="3" t="s">
        <v>1655</v>
      </c>
      <c r="F452" s="3" t="str">
        <f t="shared" si="21"/>
        <v>Tennessee</v>
      </c>
      <c r="G452" s="3" t="str">
        <f t="shared" si="22"/>
        <v/>
      </c>
      <c r="H452" s="3" t="str">
        <f t="shared" si="23"/>
        <v/>
      </c>
      <c r="I452" s="3" t="s">
        <v>193</v>
      </c>
      <c r="J452" s="21" t="str">
        <f>VLOOKUP(I452,'AppURL Category'!$A:$B,2,FALSE)</f>
        <v>News</v>
      </c>
      <c r="K452" s="9" t="s">
        <v>16</v>
      </c>
      <c r="L452" s="9" t="s">
        <v>17</v>
      </c>
      <c r="M452" s="9">
        <v>7695</v>
      </c>
      <c r="N452" s="9">
        <v>20</v>
      </c>
      <c r="O452" s="9">
        <v>3481</v>
      </c>
      <c r="P452" s="9">
        <v>7050</v>
      </c>
      <c r="Q452" s="9">
        <v>14</v>
      </c>
      <c r="R452" s="9">
        <v>6727.44</v>
      </c>
      <c r="S452" s="45">
        <v>480.53</v>
      </c>
      <c r="T452" s="23">
        <v>0.7</v>
      </c>
      <c r="U452" s="24">
        <v>336.37</v>
      </c>
      <c r="V452" s="24">
        <v>874.26</v>
      </c>
      <c r="W452" s="23">
        <v>0.25990000000000002</v>
      </c>
      <c r="X452" s="25">
        <v>0.49380000000000002</v>
      </c>
    </row>
    <row r="453" spans="1:24" ht="14.4">
      <c r="A453" s="9" t="s">
        <v>1060</v>
      </c>
      <c r="B453" s="9" t="s">
        <v>13</v>
      </c>
      <c r="C453" s="3" t="s">
        <v>179</v>
      </c>
      <c r="D453" s="3" t="s">
        <v>1655</v>
      </c>
      <c r="E453" s="3" t="s">
        <v>1655</v>
      </c>
      <c r="F453" s="3" t="str">
        <f t="shared" si="21"/>
        <v>Tennessee</v>
      </c>
      <c r="G453" s="3" t="str">
        <f t="shared" si="22"/>
        <v/>
      </c>
      <c r="H453" s="3" t="str">
        <f t="shared" si="23"/>
        <v/>
      </c>
      <c r="I453" s="3" t="s">
        <v>193</v>
      </c>
      <c r="J453" s="21" t="str">
        <f>VLOOKUP(I453,'AppURL Category'!$A:$B,2,FALSE)</f>
        <v>News</v>
      </c>
      <c r="K453" s="9" t="s">
        <v>16</v>
      </c>
      <c r="L453" s="9" t="s">
        <v>23</v>
      </c>
      <c r="M453" s="9">
        <v>15602</v>
      </c>
      <c r="N453" s="9">
        <v>50</v>
      </c>
      <c r="O453" s="9">
        <v>7676</v>
      </c>
      <c r="P453" s="9">
        <v>13775</v>
      </c>
      <c r="Q453" s="9">
        <v>1</v>
      </c>
      <c r="R453" s="9">
        <v>2600.8939999999998</v>
      </c>
      <c r="S453" s="45">
        <v>2600.89</v>
      </c>
      <c r="T453" s="23">
        <v>0.02</v>
      </c>
      <c r="U453" s="24">
        <v>52.02</v>
      </c>
      <c r="V453" s="24">
        <v>166.7</v>
      </c>
      <c r="W453" s="23">
        <v>0.32050000000000001</v>
      </c>
      <c r="X453" s="25">
        <v>0.55720000000000003</v>
      </c>
    </row>
    <row r="454" spans="1:24" ht="14.4">
      <c r="A454" s="9" t="s">
        <v>1041</v>
      </c>
      <c r="B454" s="9" t="s">
        <v>13</v>
      </c>
      <c r="C454" s="3" t="s">
        <v>35</v>
      </c>
      <c r="D454" s="3" t="s">
        <v>1655</v>
      </c>
      <c r="E454" s="3" t="s">
        <v>1655</v>
      </c>
      <c r="F454" s="3" t="str">
        <f t="shared" si="21"/>
        <v>Tennessee</v>
      </c>
      <c r="G454" s="3" t="str">
        <f t="shared" si="22"/>
        <v/>
      </c>
      <c r="H454" s="3" t="str">
        <f t="shared" si="23"/>
        <v/>
      </c>
      <c r="I454" s="3" t="s">
        <v>193</v>
      </c>
      <c r="J454" s="21" t="str">
        <f>VLOOKUP(I454,'AppURL Category'!$A:$B,2,FALSE)</f>
        <v>News</v>
      </c>
      <c r="K454" s="9" t="s">
        <v>54</v>
      </c>
      <c r="L454" s="9" t="s">
        <v>23</v>
      </c>
      <c r="M454" s="9">
        <v>8000</v>
      </c>
      <c r="N454" s="9">
        <v>10</v>
      </c>
      <c r="O454" s="9">
        <v>4400</v>
      </c>
      <c r="P454" s="9">
        <v>6379</v>
      </c>
      <c r="Q454" s="9">
        <v>1</v>
      </c>
      <c r="R454" s="9">
        <v>6159.3670000000002</v>
      </c>
      <c r="S454" s="45">
        <v>6159.37</v>
      </c>
      <c r="T454" s="23">
        <v>0.1</v>
      </c>
      <c r="U454" s="24">
        <v>615.94000000000005</v>
      </c>
      <c r="V454" s="24">
        <v>769.92</v>
      </c>
      <c r="W454" s="23">
        <v>0.125</v>
      </c>
      <c r="X454" s="25">
        <v>0.68979999999999997</v>
      </c>
    </row>
    <row r="455" spans="1:24" ht="14.4">
      <c r="A455" s="9" t="s">
        <v>1043</v>
      </c>
      <c r="B455" s="9" t="s">
        <v>29</v>
      </c>
      <c r="C455" s="3" t="s">
        <v>14</v>
      </c>
      <c r="D455" s="3" t="s">
        <v>1655</v>
      </c>
      <c r="E455" s="3" t="s">
        <v>1655</v>
      </c>
      <c r="F455" s="3" t="str">
        <f t="shared" si="21"/>
        <v>California</v>
      </c>
      <c r="G455" s="3" t="str">
        <f t="shared" si="22"/>
        <v/>
      </c>
      <c r="H455" s="3" t="str">
        <f t="shared" si="23"/>
        <v/>
      </c>
      <c r="I455" s="3" t="s">
        <v>193</v>
      </c>
      <c r="J455" s="21" t="str">
        <f>VLOOKUP(I455,'AppURL Category'!$A:$B,2,FALSE)</f>
        <v>News</v>
      </c>
      <c r="K455" s="9" t="s">
        <v>130</v>
      </c>
      <c r="L455" s="9" t="s">
        <v>23</v>
      </c>
      <c r="M455" s="9">
        <v>13592</v>
      </c>
      <c r="N455" s="9">
        <v>85</v>
      </c>
      <c r="O455" s="9">
        <v>7747</v>
      </c>
      <c r="P455" s="9">
        <v>10690</v>
      </c>
      <c r="Q455" s="9">
        <v>1</v>
      </c>
      <c r="R455" s="9">
        <v>1555.1120000000001</v>
      </c>
      <c r="S455" s="45">
        <v>1555.11</v>
      </c>
      <c r="T455" s="23">
        <v>1.18E-2</v>
      </c>
      <c r="U455" s="24">
        <v>18.3</v>
      </c>
      <c r="V455" s="24">
        <v>114.41</v>
      </c>
      <c r="W455" s="23">
        <v>0.62539999999999996</v>
      </c>
      <c r="X455" s="25">
        <v>0.72470000000000001</v>
      </c>
    </row>
    <row r="456" spans="1:24" ht="14.4">
      <c r="A456" s="9" t="s">
        <v>1043</v>
      </c>
      <c r="B456" s="9" t="s">
        <v>38</v>
      </c>
      <c r="C456" s="3" t="s">
        <v>73</v>
      </c>
      <c r="D456" s="3" t="s">
        <v>1655</v>
      </c>
      <c r="E456" s="3" t="s">
        <v>1655</v>
      </c>
      <c r="F456" s="3" t="str">
        <f t="shared" si="21"/>
        <v>New York</v>
      </c>
      <c r="G456" s="3" t="str">
        <f t="shared" si="22"/>
        <v/>
      </c>
      <c r="H456" s="3" t="str">
        <f t="shared" si="23"/>
        <v/>
      </c>
      <c r="I456" s="3" t="s">
        <v>193</v>
      </c>
      <c r="J456" s="21" t="str">
        <f>VLOOKUP(I456,'AppURL Category'!$A:$B,2,FALSE)</f>
        <v>News</v>
      </c>
      <c r="K456" s="9" t="s">
        <v>22</v>
      </c>
      <c r="L456" s="9" t="s">
        <v>23</v>
      </c>
      <c r="M456" s="9">
        <v>15588</v>
      </c>
      <c r="N456" s="9">
        <v>80</v>
      </c>
      <c r="O456" s="9">
        <v>2089</v>
      </c>
      <c r="P456" s="9">
        <v>14526</v>
      </c>
      <c r="Q456" s="9">
        <v>9</v>
      </c>
      <c r="R456" s="9">
        <v>3518.5329999999999</v>
      </c>
      <c r="S456" s="45">
        <v>390.95</v>
      </c>
      <c r="T456" s="23">
        <v>0.1125</v>
      </c>
      <c r="U456" s="24">
        <v>43.98</v>
      </c>
      <c r="V456" s="24">
        <v>225.72</v>
      </c>
      <c r="W456" s="23">
        <v>0.51319999999999999</v>
      </c>
      <c r="X456" s="25">
        <v>0.14380000000000001</v>
      </c>
    </row>
    <row r="457" spans="1:24" ht="14.4">
      <c r="A457" s="9" t="s">
        <v>1043</v>
      </c>
      <c r="B457" s="9" t="s">
        <v>29</v>
      </c>
      <c r="C457" s="3" t="s">
        <v>25</v>
      </c>
      <c r="D457" s="3" t="s">
        <v>1655</v>
      </c>
      <c r="E457" s="3" t="s">
        <v>1655</v>
      </c>
      <c r="F457" s="3" t="str">
        <f t="shared" si="21"/>
        <v>California</v>
      </c>
      <c r="G457" s="3" t="str">
        <f t="shared" si="22"/>
        <v/>
      </c>
      <c r="H457" s="3" t="str">
        <f t="shared" si="23"/>
        <v/>
      </c>
      <c r="I457" s="3" t="s">
        <v>238</v>
      </c>
      <c r="J457" s="21" t="str">
        <f>VLOOKUP(I457,'AppURL Category'!$A:$B,2,FALSE)</f>
        <v>News</v>
      </c>
      <c r="K457" s="9" t="s">
        <v>16</v>
      </c>
      <c r="L457" s="9" t="s">
        <v>23</v>
      </c>
      <c r="M457" s="9">
        <v>14038</v>
      </c>
      <c r="N457" s="9">
        <v>63</v>
      </c>
      <c r="O457" s="9">
        <v>1600</v>
      </c>
      <c r="P457" s="9">
        <v>11345</v>
      </c>
      <c r="Q457" s="9">
        <v>8</v>
      </c>
      <c r="R457" s="9">
        <v>6368.8630000000003</v>
      </c>
      <c r="S457" s="45">
        <v>796.11</v>
      </c>
      <c r="T457" s="23">
        <v>0.127</v>
      </c>
      <c r="U457" s="24">
        <v>101.09</v>
      </c>
      <c r="V457" s="24">
        <v>453.69</v>
      </c>
      <c r="W457" s="23">
        <v>0.44879999999999998</v>
      </c>
      <c r="X457" s="25">
        <v>0.14099999999999999</v>
      </c>
    </row>
    <row r="458" spans="1:24" ht="14.4">
      <c r="A458" s="9" t="s">
        <v>1060</v>
      </c>
      <c r="B458" s="9" t="s">
        <v>29</v>
      </c>
      <c r="C458" s="3" t="s">
        <v>1664</v>
      </c>
      <c r="D458" s="3" t="s">
        <v>1665</v>
      </c>
      <c r="E458" s="3" t="s">
        <v>1655</v>
      </c>
      <c r="F458" s="3" t="str">
        <f t="shared" si="21"/>
        <v>Florida</v>
      </c>
      <c r="G458" s="3" t="str">
        <f t="shared" si="22"/>
        <v>Florida</v>
      </c>
      <c r="H458" s="3" t="str">
        <f t="shared" si="23"/>
        <v/>
      </c>
      <c r="I458" s="3" t="s">
        <v>238</v>
      </c>
      <c r="J458" s="21" t="str">
        <f>VLOOKUP(I458,'AppURL Category'!$A:$B,2,FALSE)</f>
        <v>News</v>
      </c>
      <c r="K458" s="9" t="s">
        <v>52</v>
      </c>
      <c r="L458" s="9" t="s">
        <v>23</v>
      </c>
      <c r="M458" s="9">
        <v>140359</v>
      </c>
      <c r="N458" s="9">
        <v>352</v>
      </c>
      <c r="O458" s="9">
        <v>76130</v>
      </c>
      <c r="P458" s="9">
        <v>133578</v>
      </c>
      <c r="Q458" s="9">
        <v>26</v>
      </c>
      <c r="R458" s="9">
        <v>6094.6670000000004</v>
      </c>
      <c r="S458" s="45">
        <v>234.41</v>
      </c>
      <c r="T458" s="23">
        <v>7.3899999999999993E-2</v>
      </c>
      <c r="U458" s="24">
        <v>17.309999999999999</v>
      </c>
      <c r="V458" s="24">
        <v>43.42</v>
      </c>
      <c r="W458" s="23">
        <v>0.25080000000000002</v>
      </c>
      <c r="X458" s="25">
        <v>0.56989999999999996</v>
      </c>
    </row>
    <row r="459" spans="1:24" ht="14.4">
      <c r="A459" s="9" t="s">
        <v>1043</v>
      </c>
      <c r="B459" s="9" t="s">
        <v>29</v>
      </c>
      <c r="C459" s="3" t="s">
        <v>32</v>
      </c>
      <c r="D459" s="3" t="s">
        <v>1655</v>
      </c>
      <c r="E459" s="3" t="s">
        <v>1655</v>
      </c>
      <c r="F459" s="3" t="str">
        <f t="shared" si="21"/>
        <v>Illinois</v>
      </c>
      <c r="G459" s="3" t="str">
        <f t="shared" si="22"/>
        <v/>
      </c>
      <c r="H459" s="3" t="str">
        <f t="shared" si="23"/>
        <v/>
      </c>
      <c r="I459" s="3" t="s">
        <v>238</v>
      </c>
      <c r="J459" s="21" t="str">
        <f>VLOOKUP(I459,'AppURL Category'!$A:$B,2,FALSE)</f>
        <v>News</v>
      </c>
      <c r="K459" s="9" t="s">
        <v>16</v>
      </c>
      <c r="L459" s="9" t="s">
        <v>23</v>
      </c>
      <c r="M459" s="9">
        <v>25377</v>
      </c>
      <c r="N459" s="9">
        <v>101</v>
      </c>
      <c r="O459" s="9">
        <v>16698</v>
      </c>
      <c r="P459" s="9">
        <v>23798</v>
      </c>
      <c r="Q459" s="9">
        <v>2</v>
      </c>
      <c r="R459" s="9">
        <v>5175.143</v>
      </c>
      <c r="S459" s="45">
        <v>2587.5700000000002</v>
      </c>
      <c r="T459" s="23">
        <v>1.9800000000000002E-2</v>
      </c>
      <c r="U459" s="24">
        <v>51.24</v>
      </c>
      <c r="V459" s="24">
        <v>203.93</v>
      </c>
      <c r="W459" s="23">
        <v>0.39800000000000002</v>
      </c>
      <c r="X459" s="25">
        <v>0.70169999999999999</v>
      </c>
    </row>
    <row r="460" spans="1:24" ht="14.4">
      <c r="A460" s="9" t="s">
        <v>1043</v>
      </c>
      <c r="B460" s="9" t="s">
        <v>19</v>
      </c>
      <c r="C460" s="3" t="s">
        <v>1664</v>
      </c>
      <c r="D460" s="3" t="s">
        <v>1665</v>
      </c>
      <c r="E460" s="3" t="s">
        <v>1655</v>
      </c>
      <c r="F460" s="3" t="str">
        <f t="shared" si="21"/>
        <v>Florida</v>
      </c>
      <c r="G460" s="3" t="str">
        <f t="shared" si="22"/>
        <v>Florida</v>
      </c>
      <c r="H460" s="3" t="str">
        <f t="shared" si="23"/>
        <v/>
      </c>
      <c r="I460" s="3" t="s">
        <v>238</v>
      </c>
      <c r="J460" s="21" t="str">
        <f>VLOOKUP(I460,'AppURL Category'!$A:$B,2,FALSE)</f>
        <v>News</v>
      </c>
      <c r="K460" s="9" t="s">
        <v>16</v>
      </c>
      <c r="L460" s="9" t="s">
        <v>23</v>
      </c>
      <c r="M460" s="9">
        <v>29092</v>
      </c>
      <c r="N460" s="9">
        <v>75</v>
      </c>
      <c r="O460" s="9">
        <v>16986</v>
      </c>
      <c r="P460" s="9">
        <v>26606</v>
      </c>
      <c r="Q460" s="9">
        <v>15</v>
      </c>
      <c r="R460" s="9">
        <v>1801.058</v>
      </c>
      <c r="S460" s="45">
        <v>120.07</v>
      </c>
      <c r="T460" s="23">
        <v>0.2</v>
      </c>
      <c r="U460" s="24">
        <v>24.01</v>
      </c>
      <c r="V460" s="24">
        <v>61.91</v>
      </c>
      <c r="W460" s="23">
        <v>0.25779999999999997</v>
      </c>
      <c r="X460" s="25">
        <v>0.63839999999999997</v>
      </c>
    </row>
    <row r="461" spans="1:24" ht="14.4">
      <c r="A461" s="9" t="s">
        <v>1041</v>
      </c>
      <c r="B461" s="9" t="s">
        <v>13</v>
      </c>
      <c r="C461" s="3" t="s">
        <v>1671</v>
      </c>
      <c r="D461" s="3" t="s">
        <v>1672</v>
      </c>
      <c r="E461" s="3" t="s">
        <v>1655</v>
      </c>
      <c r="F461" s="3" t="str">
        <f t="shared" si="21"/>
        <v>Florida</v>
      </c>
      <c r="G461" s="3" t="str">
        <f t="shared" si="22"/>
        <v>Florida</v>
      </c>
      <c r="H461" s="3" t="str">
        <f t="shared" si="23"/>
        <v/>
      </c>
      <c r="I461" s="3" t="s">
        <v>238</v>
      </c>
      <c r="J461" s="21" t="str">
        <f>VLOOKUP(I461,'AppURL Category'!$A:$B,2,FALSE)</f>
        <v>News</v>
      </c>
      <c r="K461" s="9" t="s">
        <v>22</v>
      </c>
      <c r="L461" s="9" t="s">
        <v>17</v>
      </c>
      <c r="M461" s="9">
        <v>73567</v>
      </c>
      <c r="N461" s="9">
        <v>197</v>
      </c>
      <c r="O461" s="9">
        <v>28800</v>
      </c>
      <c r="P461" s="9">
        <v>68566</v>
      </c>
      <c r="Q461" s="9">
        <v>2</v>
      </c>
      <c r="R461" s="9">
        <v>1567.366</v>
      </c>
      <c r="S461" s="45">
        <v>783.68</v>
      </c>
      <c r="T461" s="23">
        <v>1.0200000000000001E-2</v>
      </c>
      <c r="U461" s="24">
        <v>7.96</v>
      </c>
      <c r="V461" s="24">
        <v>21.31</v>
      </c>
      <c r="W461" s="23">
        <v>0.26779999999999998</v>
      </c>
      <c r="X461" s="25">
        <v>0.42</v>
      </c>
    </row>
    <row r="462" spans="1:24" ht="14.4">
      <c r="A462" s="9" t="s">
        <v>1043</v>
      </c>
      <c r="B462" s="9" t="s">
        <v>13</v>
      </c>
      <c r="C462" s="3" t="s">
        <v>32</v>
      </c>
      <c r="D462" s="3" t="s">
        <v>1655</v>
      </c>
      <c r="E462" s="3" t="s">
        <v>1655</v>
      </c>
      <c r="F462" s="3" t="str">
        <f t="shared" si="21"/>
        <v>Illinois</v>
      </c>
      <c r="G462" s="3" t="str">
        <f t="shared" si="22"/>
        <v/>
      </c>
      <c r="H462" s="3" t="str">
        <f t="shared" si="23"/>
        <v/>
      </c>
      <c r="I462" s="3" t="s">
        <v>238</v>
      </c>
      <c r="J462" s="21" t="str">
        <f>VLOOKUP(I462,'AppURL Category'!$A:$B,2,FALSE)</f>
        <v>News</v>
      </c>
      <c r="K462" s="9" t="s">
        <v>16</v>
      </c>
      <c r="L462" s="9" t="s">
        <v>23</v>
      </c>
      <c r="M462" s="9">
        <v>152881</v>
      </c>
      <c r="N462" s="9">
        <v>426</v>
      </c>
      <c r="O462" s="9">
        <v>94895</v>
      </c>
      <c r="P462" s="9">
        <v>145113</v>
      </c>
      <c r="Q462" s="9">
        <v>11</v>
      </c>
      <c r="R462" s="9">
        <v>1496.6690000000001</v>
      </c>
      <c r="S462" s="45">
        <v>136.06</v>
      </c>
      <c r="T462" s="23">
        <v>2.58E-2</v>
      </c>
      <c r="U462" s="24">
        <v>3.51</v>
      </c>
      <c r="V462" s="24">
        <v>9.7899999999999991</v>
      </c>
      <c r="W462" s="23">
        <v>0.27860000000000001</v>
      </c>
      <c r="X462" s="25">
        <v>0.65390000000000004</v>
      </c>
    </row>
    <row r="463" spans="1:24" ht="14.4">
      <c r="A463" s="9" t="s">
        <v>1043</v>
      </c>
      <c r="B463" s="9" t="s">
        <v>19</v>
      </c>
      <c r="C463" s="3" t="s">
        <v>32</v>
      </c>
      <c r="D463" s="3" t="s">
        <v>1655</v>
      </c>
      <c r="E463" s="3" t="s">
        <v>1655</v>
      </c>
      <c r="F463" s="3" t="str">
        <f t="shared" si="21"/>
        <v>Illinois</v>
      </c>
      <c r="G463" s="3" t="str">
        <f t="shared" si="22"/>
        <v/>
      </c>
      <c r="H463" s="3" t="str">
        <f t="shared" si="23"/>
        <v/>
      </c>
      <c r="I463" s="3" t="s">
        <v>238</v>
      </c>
      <c r="J463" s="21" t="str">
        <f>VLOOKUP(I463,'AppURL Category'!$A:$B,2,FALSE)</f>
        <v>News</v>
      </c>
      <c r="K463" s="9" t="s">
        <v>16</v>
      </c>
      <c r="L463" s="9" t="s">
        <v>23</v>
      </c>
      <c r="M463" s="9">
        <v>16239</v>
      </c>
      <c r="N463" s="9">
        <v>78</v>
      </c>
      <c r="O463" s="9">
        <v>9375</v>
      </c>
      <c r="P463" s="9">
        <v>15562</v>
      </c>
      <c r="Q463" s="9">
        <v>5</v>
      </c>
      <c r="R463" s="9">
        <v>2387.6860000000001</v>
      </c>
      <c r="S463" s="45">
        <v>477.54</v>
      </c>
      <c r="T463" s="23">
        <v>6.4100000000000004E-2</v>
      </c>
      <c r="U463" s="24">
        <v>30.61</v>
      </c>
      <c r="V463" s="24">
        <v>147.03</v>
      </c>
      <c r="W463" s="23">
        <v>0.4803</v>
      </c>
      <c r="X463" s="25">
        <v>0.60240000000000005</v>
      </c>
    </row>
    <row r="464" spans="1:24" ht="14.4">
      <c r="A464" s="9" t="s">
        <v>1041</v>
      </c>
      <c r="B464" s="9" t="s">
        <v>13</v>
      </c>
      <c r="C464" s="3" t="s">
        <v>32</v>
      </c>
      <c r="D464" s="3" t="s">
        <v>1655</v>
      </c>
      <c r="E464" s="3" t="s">
        <v>1655</v>
      </c>
      <c r="F464" s="3" t="str">
        <f t="shared" si="21"/>
        <v>Illinois</v>
      </c>
      <c r="G464" s="3" t="str">
        <f t="shared" si="22"/>
        <v/>
      </c>
      <c r="H464" s="3" t="str">
        <f t="shared" si="23"/>
        <v/>
      </c>
      <c r="I464" s="3" t="s">
        <v>238</v>
      </c>
      <c r="J464" s="21" t="str">
        <f>VLOOKUP(I464,'AppURL Category'!$A:$B,2,FALSE)</f>
        <v>News</v>
      </c>
      <c r="K464" s="9" t="s">
        <v>42</v>
      </c>
      <c r="L464" s="9" t="s">
        <v>23</v>
      </c>
      <c r="M464" s="9">
        <v>14932</v>
      </c>
      <c r="N464" s="9">
        <v>90</v>
      </c>
      <c r="O464" s="9">
        <v>8947</v>
      </c>
      <c r="P464" s="9">
        <v>14256</v>
      </c>
      <c r="Q464" s="9">
        <v>3</v>
      </c>
      <c r="R464" s="9">
        <v>1724.4179999999999</v>
      </c>
      <c r="S464" s="45">
        <v>574.80999999999995</v>
      </c>
      <c r="T464" s="23">
        <v>3.3300000000000003E-2</v>
      </c>
      <c r="U464" s="24">
        <v>19.16</v>
      </c>
      <c r="V464" s="24">
        <v>115.48</v>
      </c>
      <c r="W464" s="23">
        <v>0.60270000000000001</v>
      </c>
      <c r="X464" s="25">
        <v>0.62760000000000005</v>
      </c>
    </row>
    <row r="465" spans="1:24" ht="14.4">
      <c r="A465" s="9" t="s">
        <v>1041</v>
      </c>
      <c r="B465" s="9" t="s">
        <v>19</v>
      </c>
      <c r="C465" s="3" t="s">
        <v>1656</v>
      </c>
      <c r="D465" s="3" t="s">
        <v>1657</v>
      </c>
      <c r="E465" s="3" t="s">
        <v>1655</v>
      </c>
      <c r="F465" s="3" t="str">
        <f t="shared" si="21"/>
        <v>Florida</v>
      </c>
      <c r="G465" s="3" t="str">
        <f t="shared" si="22"/>
        <v>Florida</v>
      </c>
      <c r="H465" s="3" t="str">
        <f t="shared" si="23"/>
        <v/>
      </c>
      <c r="I465" s="3" t="s">
        <v>264</v>
      </c>
      <c r="J465" s="21" t="str">
        <f>VLOOKUP(I465,'AppURL Category'!$A:$B,2,FALSE)</f>
        <v>News</v>
      </c>
      <c r="K465" s="9" t="s">
        <v>42</v>
      </c>
      <c r="L465" s="9" t="s">
        <v>23</v>
      </c>
      <c r="M465" s="9">
        <v>13823</v>
      </c>
      <c r="N465" s="9">
        <v>58</v>
      </c>
      <c r="O465" s="9">
        <v>10671</v>
      </c>
      <c r="P465" s="9">
        <v>12937</v>
      </c>
      <c r="Q465" s="9">
        <v>3</v>
      </c>
      <c r="R465" s="9">
        <v>1574.71</v>
      </c>
      <c r="S465" s="45">
        <v>524.9</v>
      </c>
      <c r="T465" s="23">
        <v>5.1700000000000003E-2</v>
      </c>
      <c r="U465" s="24">
        <v>27.15</v>
      </c>
      <c r="V465" s="24">
        <v>113.92</v>
      </c>
      <c r="W465" s="23">
        <v>0.41959999999999997</v>
      </c>
      <c r="X465" s="25">
        <v>0.82479999999999998</v>
      </c>
    </row>
    <row r="466" spans="1:24" ht="14.4">
      <c r="A466" s="9" t="s">
        <v>1041</v>
      </c>
      <c r="B466" s="9" t="s">
        <v>13</v>
      </c>
      <c r="C466" s="3" t="s">
        <v>1658</v>
      </c>
      <c r="D466" s="3" t="s">
        <v>1659</v>
      </c>
      <c r="E466" s="3" t="s">
        <v>1655</v>
      </c>
      <c r="F466" s="3" t="str">
        <f t="shared" si="21"/>
        <v>Michigan</v>
      </c>
      <c r="G466" s="3" t="str">
        <f t="shared" si="22"/>
        <v>Michigan</v>
      </c>
      <c r="H466" s="3" t="str">
        <f t="shared" si="23"/>
        <v/>
      </c>
      <c r="I466" s="3" t="s">
        <v>264</v>
      </c>
      <c r="J466" s="21" t="str">
        <f>VLOOKUP(I466,'AppURL Category'!$A:$B,2,FALSE)</f>
        <v>News</v>
      </c>
      <c r="K466" s="9" t="s">
        <v>16</v>
      </c>
      <c r="L466" s="9" t="s">
        <v>23</v>
      </c>
      <c r="M466" s="9">
        <v>11214</v>
      </c>
      <c r="N466" s="9">
        <v>49</v>
      </c>
      <c r="O466" s="9">
        <v>5523</v>
      </c>
      <c r="P466" s="9">
        <v>10267</v>
      </c>
      <c r="Q466" s="9">
        <v>2</v>
      </c>
      <c r="R466" s="9">
        <v>1554.3889999999999</v>
      </c>
      <c r="S466" s="45">
        <v>777.19</v>
      </c>
      <c r="T466" s="23">
        <v>4.0800000000000003E-2</v>
      </c>
      <c r="U466" s="24">
        <v>31.72</v>
      </c>
      <c r="V466" s="24">
        <v>138.61000000000001</v>
      </c>
      <c r="W466" s="23">
        <v>0.437</v>
      </c>
      <c r="X466" s="25">
        <v>0.53790000000000004</v>
      </c>
    </row>
    <row r="467" spans="1:24" ht="14.4">
      <c r="A467" s="9" t="s">
        <v>1043</v>
      </c>
      <c r="B467" s="9" t="s">
        <v>38</v>
      </c>
      <c r="C467" s="3" t="s">
        <v>1687</v>
      </c>
      <c r="D467" s="3" t="s">
        <v>1688</v>
      </c>
      <c r="E467" s="3" t="s">
        <v>1655</v>
      </c>
      <c r="F467" s="3" t="str">
        <f t="shared" si="21"/>
        <v>Mississippi</v>
      </c>
      <c r="G467" s="3" t="str">
        <f t="shared" si="22"/>
        <v>Mississippi</v>
      </c>
      <c r="H467" s="3" t="str">
        <f t="shared" si="23"/>
        <v/>
      </c>
      <c r="I467" s="3" t="s">
        <v>330</v>
      </c>
      <c r="J467" s="21" t="str">
        <f>VLOOKUP(I467,'AppURL Category'!$A:$B,2,FALSE)</f>
        <v>News</v>
      </c>
      <c r="K467" s="9" t="s">
        <v>42</v>
      </c>
      <c r="L467" s="9" t="s">
        <v>23</v>
      </c>
      <c r="M467" s="9">
        <v>19829</v>
      </c>
      <c r="N467" s="9">
        <v>42</v>
      </c>
      <c r="O467" s="9">
        <v>15071</v>
      </c>
      <c r="P467" s="9">
        <v>19095</v>
      </c>
      <c r="Q467" s="9">
        <v>2</v>
      </c>
      <c r="R467" s="9">
        <v>1952.4639999999999</v>
      </c>
      <c r="S467" s="45">
        <v>976.23</v>
      </c>
      <c r="T467" s="23">
        <v>4.7600000000000003E-2</v>
      </c>
      <c r="U467" s="24">
        <v>46.49</v>
      </c>
      <c r="V467" s="24">
        <v>98.47</v>
      </c>
      <c r="W467" s="23">
        <v>0.21179999999999999</v>
      </c>
      <c r="X467" s="25">
        <v>0.7893</v>
      </c>
    </row>
    <row r="468" spans="1:24" ht="14.4">
      <c r="A468" s="9" t="s">
        <v>1043</v>
      </c>
      <c r="B468" s="9" t="s">
        <v>19</v>
      </c>
      <c r="C468" s="3" t="s">
        <v>35</v>
      </c>
      <c r="D468" s="3" t="s">
        <v>1655</v>
      </c>
      <c r="E468" s="3" t="s">
        <v>1655</v>
      </c>
      <c r="F468" s="3" t="str">
        <f t="shared" si="21"/>
        <v>Tennessee</v>
      </c>
      <c r="G468" s="3" t="str">
        <f t="shared" si="22"/>
        <v/>
      </c>
      <c r="H468" s="3" t="str">
        <f t="shared" si="23"/>
        <v/>
      </c>
      <c r="I468" s="3" t="s">
        <v>344</v>
      </c>
      <c r="J468" s="21" t="str">
        <f>VLOOKUP(I468,'AppURL Category'!$A:$B,2,FALSE)</f>
        <v>News</v>
      </c>
      <c r="K468" s="9" t="s">
        <v>52</v>
      </c>
      <c r="L468" s="9" t="s">
        <v>23</v>
      </c>
      <c r="M468" s="9">
        <v>183230</v>
      </c>
      <c r="N468" s="9">
        <v>666</v>
      </c>
      <c r="O468" s="9">
        <v>155260</v>
      </c>
      <c r="P468" s="9">
        <v>169583</v>
      </c>
      <c r="Q468" s="9">
        <v>34</v>
      </c>
      <c r="R468" s="9">
        <v>7863.47</v>
      </c>
      <c r="S468" s="45">
        <v>231.28</v>
      </c>
      <c r="T468" s="23">
        <v>5.11E-2</v>
      </c>
      <c r="U468" s="24">
        <v>11.81</v>
      </c>
      <c r="V468" s="24">
        <v>42.92</v>
      </c>
      <c r="W468" s="23">
        <v>0.36349999999999999</v>
      </c>
      <c r="X468" s="25">
        <v>0.91549999999999998</v>
      </c>
    </row>
    <row r="469" spans="1:24" ht="14.4">
      <c r="A469" s="9" t="s">
        <v>1043</v>
      </c>
      <c r="B469" s="9" t="s">
        <v>38</v>
      </c>
      <c r="C469" s="3" t="s">
        <v>79</v>
      </c>
      <c r="D469" s="3" t="s">
        <v>1655</v>
      </c>
      <c r="E469" s="3" t="s">
        <v>1655</v>
      </c>
      <c r="F469" s="3" t="str">
        <f t="shared" si="21"/>
        <v>Florida</v>
      </c>
      <c r="G469" s="3" t="str">
        <f t="shared" si="22"/>
        <v/>
      </c>
      <c r="H469" s="3" t="str">
        <f t="shared" si="23"/>
        <v/>
      </c>
      <c r="I469" s="3" t="s">
        <v>406</v>
      </c>
      <c r="J469" s="21" t="str">
        <f>VLOOKUP(I469,'AppURL Category'!$A:$B,2,FALSE)</f>
        <v>News</v>
      </c>
      <c r="K469" s="9" t="s">
        <v>123</v>
      </c>
      <c r="L469" s="9" t="s">
        <v>23</v>
      </c>
      <c r="M469" s="9">
        <v>113262</v>
      </c>
      <c r="N469" s="9">
        <v>380</v>
      </c>
      <c r="O469" s="9">
        <v>95762</v>
      </c>
      <c r="P469" s="9">
        <v>104612</v>
      </c>
      <c r="Q469" s="9">
        <v>4</v>
      </c>
      <c r="R469" s="9">
        <v>7443.4830000000002</v>
      </c>
      <c r="S469" s="45">
        <v>1860.87</v>
      </c>
      <c r="T469" s="23">
        <v>1.0500000000000001E-2</v>
      </c>
      <c r="U469" s="24">
        <v>19.59</v>
      </c>
      <c r="V469" s="24">
        <v>65.72</v>
      </c>
      <c r="W469" s="23">
        <v>0.33550000000000002</v>
      </c>
      <c r="X469" s="25">
        <v>0.91539999999999999</v>
      </c>
    </row>
    <row r="470" spans="1:24" ht="14.4">
      <c r="A470" s="9" t="s">
        <v>1041</v>
      </c>
      <c r="B470" s="9" t="s">
        <v>29</v>
      </c>
      <c r="C470" s="3" t="s">
        <v>25</v>
      </c>
      <c r="D470" s="3" t="s">
        <v>1655</v>
      </c>
      <c r="E470" s="3" t="s">
        <v>1655</v>
      </c>
      <c r="F470" s="3" t="str">
        <f t="shared" si="21"/>
        <v>California</v>
      </c>
      <c r="G470" s="3" t="str">
        <f t="shared" si="22"/>
        <v/>
      </c>
      <c r="H470" s="3" t="str">
        <f t="shared" si="23"/>
        <v/>
      </c>
      <c r="I470" s="3" t="s">
        <v>406</v>
      </c>
      <c r="J470" s="21" t="str">
        <f>VLOOKUP(I470,'AppURL Category'!$A:$B,2,FALSE)</f>
        <v>News</v>
      </c>
      <c r="K470" s="9" t="s">
        <v>16</v>
      </c>
      <c r="L470" s="9" t="s">
        <v>23</v>
      </c>
      <c r="M470" s="9">
        <v>75531</v>
      </c>
      <c r="N470" s="9">
        <v>200</v>
      </c>
      <c r="O470" s="9">
        <v>63816</v>
      </c>
      <c r="P470" s="9">
        <v>70011</v>
      </c>
      <c r="Q470" s="9">
        <v>9</v>
      </c>
      <c r="R470" s="9">
        <v>7261.8649999999998</v>
      </c>
      <c r="S470" s="45">
        <v>806.87</v>
      </c>
      <c r="T470" s="23">
        <v>4.4999999999999998E-2</v>
      </c>
      <c r="U470" s="24">
        <v>36.31</v>
      </c>
      <c r="V470" s="24">
        <v>96.14</v>
      </c>
      <c r="W470" s="23">
        <v>0.26479999999999998</v>
      </c>
      <c r="X470" s="25">
        <v>0.91149999999999998</v>
      </c>
    </row>
    <row r="471" spans="1:24" ht="14.4">
      <c r="A471" s="9" t="s">
        <v>1041</v>
      </c>
      <c r="B471" s="9" t="s">
        <v>38</v>
      </c>
      <c r="C471" s="3" t="s">
        <v>14</v>
      </c>
      <c r="D471" s="3" t="s">
        <v>1655</v>
      </c>
      <c r="E471" s="3" t="s">
        <v>1655</v>
      </c>
      <c r="F471" s="3" t="str">
        <f t="shared" si="21"/>
        <v>California</v>
      </c>
      <c r="G471" s="3" t="str">
        <f t="shared" si="22"/>
        <v/>
      </c>
      <c r="H471" s="3" t="str">
        <f t="shared" si="23"/>
        <v/>
      </c>
      <c r="I471" s="3" t="s">
        <v>406</v>
      </c>
      <c r="J471" s="21" t="str">
        <f>VLOOKUP(I471,'AppURL Category'!$A:$B,2,FALSE)</f>
        <v>News</v>
      </c>
      <c r="K471" s="9" t="s">
        <v>16</v>
      </c>
      <c r="L471" s="9" t="s">
        <v>47</v>
      </c>
      <c r="M471" s="9">
        <v>102958</v>
      </c>
      <c r="N471" s="9">
        <v>320</v>
      </c>
      <c r="O471" s="9">
        <v>86884</v>
      </c>
      <c r="P471" s="9">
        <v>94687</v>
      </c>
      <c r="Q471" s="9">
        <v>12</v>
      </c>
      <c r="R471" s="9">
        <v>6624.2209999999995</v>
      </c>
      <c r="S471" s="45">
        <v>552.02</v>
      </c>
      <c r="T471" s="23">
        <v>3.7499999999999999E-2</v>
      </c>
      <c r="U471" s="24">
        <v>20.7</v>
      </c>
      <c r="V471" s="24">
        <v>64.34</v>
      </c>
      <c r="W471" s="23">
        <v>0.31080000000000002</v>
      </c>
      <c r="X471" s="25">
        <v>0.91759999999999997</v>
      </c>
    </row>
    <row r="472" spans="1:24" ht="14.4">
      <c r="A472" s="9" t="s">
        <v>1041</v>
      </c>
      <c r="B472" s="9" t="s">
        <v>19</v>
      </c>
      <c r="C472" s="3" t="s">
        <v>32</v>
      </c>
      <c r="D472" s="3" t="s">
        <v>1655</v>
      </c>
      <c r="E472" s="3" t="s">
        <v>1655</v>
      </c>
      <c r="F472" s="3" t="str">
        <f t="shared" si="21"/>
        <v>Illinois</v>
      </c>
      <c r="G472" s="3" t="str">
        <f t="shared" si="22"/>
        <v/>
      </c>
      <c r="H472" s="3" t="str">
        <f t="shared" si="23"/>
        <v/>
      </c>
      <c r="I472" s="3" t="s">
        <v>406</v>
      </c>
      <c r="J472" s="21" t="str">
        <f>VLOOKUP(I472,'AppURL Category'!$A:$B,2,FALSE)</f>
        <v>News</v>
      </c>
      <c r="K472" s="9" t="s">
        <v>54</v>
      </c>
      <c r="L472" s="9" t="s">
        <v>17</v>
      </c>
      <c r="M472" s="9">
        <v>42755</v>
      </c>
      <c r="N472" s="9">
        <v>117</v>
      </c>
      <c r="O472" s="9">
        <v>36503</v>
      </c>
      <c r="P472" s="9">
        <v>40051</v>
      </c>
      <c r="Q472" s="9">
        <v>12</v>
      </c>
      <c r="R472" s="9">
        <v>6550.3029999999999</v>
      </c>
      <c r="S472" s="45">
        <v>545.86</v>
      </c>
      <c r="T472" s="23">
        <v>0.1026</v>
      </c>
      <c r="U472" s="24">
        <v>55.99</v>
      </c>
      <c r="V472" s="24">
        <v>153.21</v>
      </c>
      <c r="W472" s="23">
        <v>0.2737</v>
      </c>
      <c r="X472" s="25">
        <v>0.91139999999999999</v>
      </c>
    </row>
    <row r="473" spans="1:24" ht="14.4">
      <c r="A473" s="9" t="s">
        <v>1043</v>
      </c>
      <c r="B473" s="9" t="s">
        <v>29</v>
      </c>
      <c r="C473" s="3" t="s">
        <v>1664</v>
      </c>
      <c r="D473" s="3" t="s">
        <v>1665</v>
      </c>
      <c r="E473" s="3" t="s">
        <v>1655</v>
      </c>
      <c r="F473" s="3" t="str">
        <f t="shared" si="21"/>
        <v>Florida</v>
      </c>
      <c r="G473" s="3" t="str">
        <f t="shared" si="22"/>
        <v>Florida</v>
      </c>
      <c r="H473" s="3" t="str">
        <f t="shared" si="23"/>
        <v/>
      </c>
      <c r="I473" s="3" t="s">
        <v>406</v>
      </c>
      <c r="J473" s="21" t="str">
        <f>VLOOKUP(I473,'AppURL Category'!$A:$B,2,FALSE)</f>
        <v>News</v>
      </c>
      <c r="K473" s="9" t="s">
        <v>27</v>
      </c>
      <c r="L473" s="9" t="s">
        <v>23</v>
      </c>
      <c r="M473" s="9">
        <v>264580</v>
      </c>
      <c r="N473" s="9">
        <v>691</v>
      </c>
      <c r="O473" s="9">
        <v>217526</v>
      </c>
      <c r="P473" s="9">
        <v>240731</v>
      </c>
      <c r="Q473" s="9">
        <v>9</v>
      </c>
      <c r="R473" s="9">
        <v>4874.652</v>
      </c>
      <c r="S473" s="45">
        <v>541.63</v>
      </c>
      <c r="T473" s="23">
        <v>1.2999999999999999E-2</v>
      </c>
      <c r="U473" s="24">
        <v>7.05</v>
      </c>
      <c r="V473" s="24">
        <v>18.420000000000002</v>
      </c>
      <c r="W473" s="23">
        <v>0.26119999999999999</v>
      </c>
      <c r="X473" s="25">
        <v>0.90359999999999996</v>
      </c>
    </row>
    <row r="474" spans="1:24" ht="14.4">
      <c r="A474" s="9" t="s">
        <v>1043</v>
      </c>
      <c r="B474" s="9" t="s">
        <v>38</v>
      </c>
      <c r="C474" s="3" t="s">
        <v>1658</v>
      </c>
      <c r="D474" s="3" t="s">
        <v>1659</v>
      </c>
      <c r="E474" s="3" t="s">
        <v>1655</v>
      </c>
      <c r="F474" s="3" t="str">
        <f t="shared" si="21"/>
        <v>Michigan</v>
      </c>
      <c r="G474" s="3" t="str">
        <f t="shared" si="22"/>
        <v>Michigan</v>
      </c>
      <c r="H474" s="3" t="str">
        <f t="shared" si="23"/>
        <v/>
      </c>
      <c r="I474" s="3" t="s">
        <v>406</v>
      </c>
      <c r="J474" s="21" t="str">
        <f>VLOOKUP(I474,'AppURL Category'!$A:$B,2,FALSE)</f>
        <v>News</v>
      </c>
      <c r="K474" s="9" t="s">
        <v>16</v>
      </c>
      <c r="L474" s="9" t="s">
        <v>23</v>
      </c>
      <c r="M474" s="9">
        <v>42833</v>
      </c>
      <c r="N474" s="9">
        <v>120</v>
      </c>
      <c r="O474" s="9">
        <v>37438</v>
      </c>
      <c r="P474" s="9">
        <v>40447</v>
      </c>
      <c r="Q474" s="9">
        <v>9</v>
      </c>
      <c r="R474" s="9">
        <v>2040.9349999999999</v>
      </c>
      <c r="S474" s="45">
        <v>226.77</v>
      </c>
      <c r="T474" s="23">
        <v>7.4999999999999997E-2</v>
      </c>
      <c r="U474" s="24">
        <v>17.010000000000002</v>
      </c>
      <c r="V474" s="24">
        <v>47.65</v>
      </c>
      <c r="W474" s="23">
        <v>0.2802</v>
      </c>
      <c r="X474" s="25">
        <v>0.92559999999999998</v>
      </c>
    </row>
    <row r="475" spans="1:24" ht="14.4">
      <c r="A475" s="9" t="s">
        <v>1043</v>
      </c>
      <c r="B475" s="9" t="s">
        <v>13</v>
      </c>
      <c r="C475" s="3" t="s">
        <v>35</v>
      </c>
      <c r="D475" s="3" t="s">
        <v>1655</v>
      </c>
      <c r="E475" s="3" t="s">
        <v>1655</v>
      </c>
      <c r="F475" s="3" t="str">
        <f t="shared" si="21"/>
        <v>Tennessee</v>
      </c>
      <c r="G475" s="3" t="str">
        <f t="shared" si="22"/>
        <v/>
      </c>
      <c r="H475" s="3" t="str">
        <f t="shared" si="23"/>
        <v/>
      </c>
      <c r="I475" s="3" t="s">
        <v>406</v>
      </c>
      <c r="J475" s="21" t="str">
        <f>VLOOKUP(I475,'AppURL Category'!$A:$B,2,FALSE)</f>
        <v>News</v>
      </c>
      <c r="K475" s="9" t="s">
        <v>42</v>
      </c>
      <c r="L475" s="9" t="s">
        <v>23</v>
      </c>
      <c r="M475" s="9">
        <v>481526</v>
      </c>
      <c r="N475" s="9">
        <v>1235</v>
      </c>
      <c r="O475" s="9">
        <v>396802</v>
      </c>
      <c r="P475" s="9">
        <v>437639</v>
      </c>
      <c r="Q475" s="9">
        <v>23</v>
      </c>
      <c r="R475" s="9">
        <v>2037.866</v>
      </c>
      <c r="S475" s="45">
        <v>88.6</v>
      </c>
      <c r="T475" s="23">
        <v>1.8599999999999998E-2</v>
      </c>
      <c r="U475" s="24">
        <v>1.65</v>
      </c>
      <c r="V475" s="24">
        <v>4.2300000000000004</v>
      </c>
      <c r="W475" s="23">
        <v>0.25650000000000001</v>
      </c>
      <c r="X475" s="25">
        <v>0.90669999999999995</v>
      </c>
    </row>
    <row r="476" spans="1:24" ht="14.4">
      <c r="A476" s="9" t="s">
        <v>1041</v>
      </c>
      <c r="B476" s="9" t="s">
        <v>38</v>
      </c>
      <c r="C476" s="3" t="s">
        <v>73</v>
      </c>
      <c r="D476" s="3" t="s">
        <v>1655</v>
      </c>
      <c r="E476" s="3" t="s">
        <v>1655</v>
      </c>
      <c r="F476" s="3" t="str">
        <f t="shared" si="21"/>
        <v>New York</v>
      </c>
      <c r="G476" s="3" t="str">
        <f t="shared" si="22"/>
        <v/>
      </c>
      <c r="H476" s="3" t="str">
        <f t="shared" si="23"/>
        <v/>
      </c>
      <c r="I476" s="3" t="s">
        <v>406</v>
      </c>
      <c r="J476" s="21" t="str">
        <f>VLOOKUP(I476,'AppURL Category'!$A:$B,2,FALSE)</f>
        <v>News</v>
      </c>
      <c r="K476" s="9" t="s">
        <v>16</v>
      </c>
      <c r="L476" s="9" t="s">
        <v>17</v>
      </c>
      <c r="M476" s="9">
        <v>50183</v>
      </c>
      <c r="N476" s="9">
        <v>199</v>
      </c>
      <c r="O476" s="9">
        <v>41506</v>
      </c>
      <c r="P476" s="9">
        <v>46163</v>
      </c>
      <c r="Q476" s="9">
        <v>15</v>
      </c>
      <c r="R476" s="9">
        <v>1628.883</v>
      </c>
      <c r="S476" s="45">
        <v>108.59</v>
      </c>
      <c r="T476" s="23">
        <v>7.5399999999999995E-2</v>
      </c>
      <c r="U476" s="24">
        <v>8.19</v>
      </c>
      <c r="V476" s="24">
        <v>32.46</v>
      </c>
      <c r="W476" s="23">
        <v>0.39650000000000002</v>
      </c>
      <c r="X476" s="25">
        <v>0.89910000000000001</v>
      </c>
    </row>
    <row r="477" spans="1:24" ht="14.4">
      <c r="A477" s="9" t="s">
        <v>1041</v>
      </c>
      <c r="B477" s="9" t="s">
        <v>38</v>
      </c>
      <c r="C477" s="3" t="s">
        <v>14</v>
      </c>
      <c r="D477" s="3" t="s">
        <v>1655</v>
      </c>
      <c r="E477" s="3" t="s">
        <v>1655</v>
      </c>
      <c r="F477" s="3" t="str">
        <f t="shared" si="21"/>
        <v>California</v>
      </c>
      <c r="G477" s="3" t="str">
        <f t="shared" si="22"/>
        <v/>
      </c>
      <c r="H477" s="3" t="str">
        <f t="shared" si="23"/>
        <v/>
      </c>
      <c r="I477" s="3" t="s">
        <v>406</v>
      </c>
      <c r="J477" s="21" t="str">
        <f>VLOOKUP(I477,'AppURL Category'!$A:$B,2,FALSE)</f>
        <v>News</v>
      </c>
      <c r="K477" s="9" t="s">
        <v>16</v>
      </c>
      <c r="L477" s="9" t="s">
        <v>23</v>
      </c>
      <c r="M477" s="9">
        <v>21088</v>
      </c>
      <c r="N477" s="9">
        <v>60</v>
      </c>
      <c r="O477" s="9">
        <v>17930</v>
      </c>
      <c r="P477" s="9">
        <v>19822</v>
      </c>
      <c r="Q477" s="9">
        <v>4</v>
      </c>
      <c r="R477" s="9">
        <v>1623.682</v>
      </c>
      <c r="S477" s="45">
        <v>405.92</v>
      </c>
      <c r="T477" s="23">
        <v>6.6699999999999995E-2</v>
      </c>
      <c r="U477" s="24">
        <v>27.06</v>
      </c>
      <c r="V477" s="24">
        <v>77</v>
      </c>
      <c r="W477" s="23">
        <v>0.28449999999999998</v>
      </c>
      <c r="X477" s="25">
        <v>0.90459999999999996</v>
      </c>
    </row>
    <row r="478" spans="1:24" ht="14.4">
      <c r="A478" s="9" t="s">
        <v>1041</v>
      </c>
      <c r="B478" s="9" t="s">
        <v>19</v>
      </c>
      <c r="C478" s="3" t="s">
        <v>25</v>
      </c>
      <c r="D478" s="3" t="s">
        <v>1655</v>
      </c>
      <c r="E478" s="3" t="s">
        <v>1655</v>
      </c>
      <c r="F478" s="3" t="str">
        <f t="shared" si="21"/>
        <v>California</v>
      </c>
      <c r="G478" s="3" t="str">
        <f t="shared" si="22"/>
        <v/>
      </c>
      <c r="H478" s="3" t="str">
        <f t="shared" si="23"/>
        <v/>
      </c>
      <c r="I478" s="3" t="s">
        <v>406</v>
      </c>
      <c r="J478" s="21" t="str">
        <f>VLOOKUP(I478,'AppURL Category'!$A:$B,2,FALSE)</f>
        <v>News</v>
      </c>
      <c r="K478" s="9" t="s">
        <v>16</v>
      </c>
      <c r="L478" s="9" t="s">
        <v>23</v>
      </c>
      <c r="M478" s="9">
        <v>284783</v>
      </c>
      <c r="N478" s="9">
        <v>756</v>
      </c>
      <c r="O478" s="9">
        <v>239363</v>
      </c>
      <c r="P478" s="9">
        <v>261467</v>
      </c>
      <c r="Q478" s="9">
        <v>9</v>
      </c>
      <c r="R478" s="9">
        <v>1605.538</v>
      </c>
      <c r="S478" s="45">
        <v>178.39</v>
      </c>
      <c r="T478" s="23">
        <v>1.1900000000000001E-2</v>
      </c>
      <c r="U478" s="24">
        <v>2.12</v>
      </c>
      <c r="V478" s="24">
        <v>5.64</v>
      </c>
      <c r="W478" s="23">
        <v>0.26550000000000001</v>
      </c>
      <c r="X478" s="25">
        <v>0.91549999999999998</v>
      </c>
    </row>
    <row r="479" spans="1:24" ht="14.4">
      <c r="A479" s="9" t="s">
        <v>1043</v>
      </c>
      <c r="B479" s="9" t="s">
        <v>38</v>
      </c>
      <c r="C479" s="3" t="s">
        <v>527</v>
      </c>
      <c r="D479" s="3" t="s">
        <v>1655</v>
      </c>
      <c r="E479" s="3" t="s">
        <v>1655</v>
      </c>
      <c r="F479" s="3" t="str">
        <f t="shared" si="21"/>
        <v>Ohio</v>
      </c>
      <c r="G479" s="3" t="str">
        <f t="shared" si="22"/>
        <v/>
      </c>
      <c r="H479" s="3" t="str">
        <f t="shared" si="23"/>
        <v/>
      </c>
      <c r="I479" s="3" t="s">
        <v>406</v>
      </c>
      <c r="J479" s="21" t="str">
        <f>VLOOKUP(I479,'AppURL Category'!$A:$B,2,FALSE)</f>
        <v>News</v>
      </c>
      <c r="K479" s="9" t="s">
        <v>16</v>
      </c>
      <c r="L479" s="9" t="s">
        <v>23</v>
      </c>
      <c r="M479" s="9">
        <v>21229</v>
      </c>
      <c r="N479" s="9">
        <v>80</v>
      </c>
      <c r="O479" s="9">
        <v>18073</v>
      </c>
      <c r="P479" s="9">
        <v>19655</v>
      </c>
      <c r="Q479" s="9">
        <v>10</v>
      </c>
      <c r="R479" s="9">
        <v>1550.077</v>
      </c>
      <c r="S479" s="45">
        <v>155.01</v>
      </c>
      <c r="T479" s="23">
        <v>0.125</v>
      </c>
      <c r="U479" s="24">
        <v>19.38</v>
      </c>
      <c r="V479" s="24">
        <v>73.02</v>
      </c>
      <c r="W479" s="23">
        <v>0.37680000000000002</v>
      </c>
      <c r="X479" s="25">
        <v>0.91949999999999998</v>
      </c>
    </row>
    <row r="480" spans="1:24" ht="14.4">
      <c r="A480" s="9" t="s">
        <v>1043</v>
      </c>
      <c r="B480" s="9" t="s">
        <v>38</v>
      </c>
      <c r="C480" s="3" t="s">
        <v>210</v>
      </c>
      <c r="D480" s="3" t="s">
        <v>1655</v>
      </c>
      <c r="E480" s="3" t="s">
        <v>1655</v>
      </c>
      <c r="F480" s="3" t="str">
        <f t="shared" si="21"/>
        <v>South Carolina</v>
      </c>
      <c r="G480" s="3" t="str">
        <f t="shared" si="22"/>
        <v/>
      </c>
      <c r="H480" s="3" t="str">
        <f t="shared" si="23"/>
        <v/>
      </c>
      <c r="I480" s="3" t="s">
        <v>445</v>
      </c>
      <c r="J480" s="21" t="str">
        <f>VLOOKUP(I480,'AppURL Category'!$A:$B,2,FALSE)</f>
        <v>News</v>
      </c>
      <c r="K480" s="9" t="s">
        <v>16</v>
      </c>
      <c r="L480" s="9" t="s">
        <v>23</v>
      </c>
      <c r="M480" s="9">
        <v>55274</v>
      </c>
      <c r="N480" s="9">
        <v>219</v>
      </c>
      <c r="O480" s="9">
        <v>47583</v>
      </c>
      <c r="P480" s="9">
        <v>51275</v>
      </c>
      <c r="Q480" s="9">
        <v>3</v>
      </c>
      <c r="R480" s="9">
        <v>1532.758</v>
      </c>
      <c r="S480" s="45">
        <v>510.92</v>
      </c>
      <c r="T480" s="23">
        <v>1.37E-2</v>
      </c>
      <c r="U480" s="24">
        <v>7</v>
      </c>
      <c r="V480" s="24">
        <v>27.73</v>
      </c>
      <c r="W480" s="23">
        <v>0.3962</v>
      </c>
      <c r="X480" s="25">
        <v>0.92800000000000005</v>
      </c>
    </row>
    <row r="481" spans="1:24" ht="14.4">
      <c r="A481" s="9" t="s">
        <v>1043</v>
      </c>
      <c r="B481" s="9" t="s">
        <v>29</v>
      </c>
      <c r="C481" s="3" t="s">
        <v>1664</v>
      </c>
      <c r="D481" s="3" t="s">
        <v>1665</v>
      </c>
      <c r="E481" s="3" t="s">
        <v>1655</v>
      </c>
      <c r="F481" s="3" t="str">
        <f t="shared" si="21"/>
        <v>Florida</v>
      </c>
      <c r="G481" s="3" t="str">
        <f t="shared" si="22"/>
        <v>Florida</v>
      </c>
      <c r="H481" s="3" t="str">
        <f t="shared" si="23"/>
        <v/>
      </c>
      <c r="I481" s="3" t="s">
        <v>447</v>
      </c>
      <c r="J481" s="21" t="str">
        <f>VLOOKUP(I481,'AppURL Category'!$A:$B,2,FALSE)</f>
        <v>News</v>
      </c>
      <c r="K481" s="9" t="s">
        <v>42</v>
      </c>
      <c r="L481" s="9" t="s">
        <v>23</v>
      </c>
      <c r="M481" s="9">
        <v>8278</v>
      </c>
      <c r="N481" s="9">
        <v>40</v>
      </c>
      <c r="O481" s="9">
        <v>6758</v>
      </c>
      <c r="P481" s="9">
        <v>7537</v>
      </c>
      <c r="Q481" s="9">
        <v>1</v>
      </c>
      <c r="R481" s="9">
        <v>1526.297</v>
      </c>
      <c r="S481" s="45">
        <v>1526.3</v>
      </c>
      <c r="T481" s="23">
        <v>2.5000000000000001E-2</v>
      </c>
      <c r="U481" s="24">
        <v>38.159999999999997</v>
      </c>
      <c r="V481" s="24">
        <v>184.38</v>
      </c>
      <c r="W481" s="23">
        <v>0.48320000000000002</v>
      </c>
      <c r="X481" s="25">
        <v>0.89659999999999995</v>
      </c>
    </row>
    <row r="482" spans="1:24" ht="14.4">
      <c r="A482" s="9" t="s">
        <v>1041</v>
      </c>
      <c r="B482" s="9" t="s">
        <v>29</v>
      </c>
      <c r="C482" s="3" t="s">
        <v>25</v>
      </c>
      <c r="D482" s="3" t="s">
        <v>1655</v>
      </c>
      <c r="E482" s="3" t="s">
        <v>1655</v>
      </c>
      <c r="F482" s="3" t="str">
        <f t="shared" si="21"/>
        <v>California</v>
      </c>
      <c r="G482" s="3" t="str">
        <f t="shared" si="22"/>
        <v/>
      </c>
      <c r="H482" s="3" t="str">
        <f t="shared" si="23"/>
        <v/>
      </c>
      <c r="I482" s="3" t="s">
        <v>447</v>
      </c>
      <c r="J482" s="21" t="str">
        <f>VLOOKUP(I482,'AppURL Category'!$A:$B,2,FALSE)</f>
        <v>News</v>
      </c>
      <c r="K482" s="9" t="s">
        <v>27</v>
      </c>
      <c r="L482" s="9" t="s">
        <v>17</v>
      </c>
      <c r="M482" s="9">
        <v>87245</v>
      </c>
      <c r="N482" s="9">
        <v>350</v>
      </c>
      <c r="O482" s="9">
        <v>71903</v>
      </c>
      <c r="P482" s="9">
        <v>80390</v>
      </c>
      <c r="Q482" s="9">
        <v>2</v>
      </c>
      <c r="R482" s="9">
        <v>1500.8389999999999</v>
      </c>
      <c r="S482" s="45">
        <v>750.42</v>
      </c>
      <c r="T482" s="23">
        <v>5.7000000000000002E-3</v>
      </c>
      <c r="U482" s="24">
        <v>4.29</v>
      </c>
      <c r="V482" s="24">
        <v>17.2</v>
      </c>
      <c r="W482" s="23">
        <v>0.4012</v>
      </c>
      <c r="X482" s="25">
        <v>0.89439999999999997</v>
      </c>
    </row>
    <row r="483" spans="1:24" ht="14.4">
      <c r="A483" s="9" t="s">
        <v>1041</v>
      </c>
      <c r="B483" s="9" t="s">
        <v>38</v>
      </c>
      <c r="C483" s="3" t="s">
        <v>32</v>
      </c>
      <c r="D483" s="3" t="s">
        <v>1655</v>
      </c>
      <c r="E483" s="3" t="s">
        <v>1655</v>
      </c>
      <c r="F483" s="3" t="str">
        <f t="shared" si="21"/>
        <v>Illinois</v>
      </c>
      <c r="G483" s="3" t="str">
        <f t="shared" si="22"/>
        <v/>
      </c>
      <c r="H483" s="3" t="str">
        <f t="shared" si="23"/>
        <v/>
      </c>
      <c r="I483" s="3" t="s">
        <v>507</v>
      </c>
      <c r="J483" s="21" t="str">
        <f>VLOOKUP(I483,'AppURL Category'!$A:$B,2,FALSE)</f>
        <v>News</v>
      </c>
      <c r="K483" s="9" t="s">
        <v>16</v>
      </c>
      <c r="L483" s="9" t="s">
        <v>47</v>
      </c>
      <c r="M483" s="9">
        <v>24962</v>
      </c>
      <c r="N483" s="9">
        <v>75</v>
      </c>
      <c r="O483" s="9">
        <v>18450</v>
      </c>
      <c r="P483" s="9">
        <v>24128</v>
      </c>
      <c r="Q483" s="9">
        <v>16</v>
      </c>
      <c r="R483" s="9">
        <v>6809.0559999999996</v>
      </c>
      <c r="S483" s="45">
        <v>425.57</v>
      </c>
      <c r="T483" s="23">
        <v>0.21329999999999999</v>
      </c>
      <c r="U483" s="24">
        <v>90.79</v>
      </c>
      <c r="V483" s="24">
        <v>272.77999999999997</v>
      </c>
      <c r="W483" s="23">
        <v>0.30049999999999999</v>
      </c>
      <c r="X483" s="25">
        <v>0.76470000000000005</v>
      </c>
    </row>
    <row r="484" spans="1:24" ht="14.4">
      <c r="A484" s="9" t="s">
        <v>1041</v>
      </c>
      <c r="B484" s="9" t="s">
        <v>38</v>
      </c>
      <c r="C484" s="3" t="s">
        <v>1671</v>
      </c>
      <c r="D484" s="3" t="s">
        <v>1672</v>
      </c>
      <c r="E484" s="3" t="s">
        <v>1655</v>
      </c>
      <c r="F484" s="3" t="str">
        <f t="shared" si="21"/>
        <v>Florida</v>
      </c>
      <c r="G484" s="3" t="str">
        <f t="shared" si="22"/>
        <v>Florida</v>
      </c>
      <c r="H484" s="3" t="str">
        <f t="shared" si="23"/>
        <v/>
      </c>
      <c r="I484" s="3" t="s">
        <v>507</v>
      </c>
      <c r="J484" s="21" t="str">
        <f>VLOOKUP(I484,'AppURL Category'!$A:$B,2,FALSE)</f>
        <v>News</v>
      </c>
      <c r="K484" s="9" t="s">
        <v>42</v>
      </c>
      <c r="L484" s="9" t="s">
        <v>23</v>
      </c>
      <c r="M484" s="9">
        <v>57168</v>
      </c>
      <c r="N484" s="9">
        <v>160</v>
      </c>
      <c r="O484" s="9">
        <v>43261</v>
      </c>
      <c r="P484" s="9">
        <v>55261</v>
      </c>
      <c r="Q484" s="9">
        <v>12</v>
      </c>
      <c r="R484" s="9">
        <v>5841.1509999999998</v>
      </c>
      <c r="S484" s="45">
        <v>486.76</v>
      </c>
      <c r="T484" s="23">
        <v>7.4999999999999997E-2</v>
      </c>
      <c r="U484" s="24">
        <v>36.51</v>
      </c>
      <c r="V484" s="24">
        <v>102.18</v>
      </c>
      <c r="W484" s="23">
        <v>0.27989999999999998</v>
      </c>
      <c r="X484" s="25">
        <v>0.78280000000000005</v>
      </c>
    </row>
    <row r="485" spans="1:24" ht="14.4">
      <c r="A485" s="9" t="s">
        <v>1041</v>
      </c>
      <c r="B485" s="9" t="s">
        <v>13</v>
      </c>
      <c r="C485" s="3" t="s">
        <v>1664</v>
      </c>
      <c r="D485" s="3" t="s">
        <v>1665</v>
      </c>
      <c r="E485" s="3" t="s">
        <v>1655</v>
      </c>
      <c r="F485" s="3" t="str">
        <f t="shared" si="21"/>
        <v>Florida</v>
      </c>
      <c r="G485" s="3" t="str">
        <f t="shared" si="22"/>
        <v>Florida</v>
      </c>
      <c r="H485" s="3" t="str">
        <f t="shared" si="23"/>
        <v/>
      </c>
      <c r="I485" s="3" t="s">
        <v>507</v>
      </c>
      <c r="J485" s="21" t="str">
        <f>VLOOKUP(I485,'AppURL Category'!$A:$B,2,FALSE)</f>
        <v>News</v>
      </c>
      <c r="K485" s="9" t="s">
        <v>52</v>
      </c>
      <c r="L485" s="9" t="s">
        <v>23</v>
      </c>
      <c r="M485" s="9">
        <v>58477</v>
      </c>
      <c r="N485" s="9">
        <v>135</v>
      </c>
      <c r="O485" s="9">
        <v>43554</v>
      </c>
      <c r="P485" s="9">
        <v>56558</v>
      </c>
      <c r="Q485" s="9">
        <v>19</v>
      </c>
      <c r="R485" s="9">
        <v>5247.6239999999998</v>
      </c>
      <c r="S485" s="45">
        <v>276.19</v>
      </c>
      <c r="T485" s="23">
        <v>0.14069999999999999</v>
      </c>
      <c r="U485" s="24">
        <v>38.869999999999997</v>
      </c>
      <c r="V485" s="24">
        <v>89.74</v>
      </c>
      <c r="W485" s="23">
        <v>0.23089999999999999</v>
      </c>
      <c r="X485" s="25">
        <v>0.77010000000000001</v>
      </c>
    </row>
    <row r="486" spans="1:24" ht="14.4">
      <c r="A486" s="9" t="s">
        <v>1041</v>
      </c>
      <c r="B486" s="9" t="s">
        <v>29</v>
      </c>
      <c r="C486" s="3" t="s">
        <v>1680</v>
      </c>
      <c r="D486" s="3" t="s">
        <v>1793</v>
      </c>
      <c r="E486" s="3" t="s">
        <v>1655</v>
      </c>
      <c r="F486" s="3" t="str">
        <f t="shared" si="21"/>
        <v>Alabama</v>
      </c>
      <c r="G486" s="3" t="str">
        <f t="shared" si="22"/>
        <v>Florida</v>
      </c>
      <c r="H486" s="3" t="str">
        <f t="shared" si="23"/>
        <v>Florida</v>
      </c>
      <c r="I486" s="3" t="s">
        <v>665</v>
      </c>
      <c r="J486" s="21" t="str">
        <f>VLOOKUP(I486,'AppURL Category'!$A:$B,2,FALSE)</f>
        <v>News</v>
      </c>
      <c r="K486" s="9" t="s">
        <v>16</v>
      </c>
      <c r="L486" s="9" t="s">
        <v>23</v>
      </c>
      <c r="M486" s="9">
        <v>13202</v>
      </c>
      <c r="N486" s="9">
        <v>101</v>
      </c>
      <c r="O486" s="9">
        <v>10871</v>
      </c>
      <c r="P486" s="9">
        <v>12885</v>
      </c>
      <c r="Q486" s="9">
        <v>3</v>
      </c>
      <c r="R486" s="9">
        <v>1699.0609999999999</v>
      </c>
      <c r="S486" s="45">
        <v>566.35</v>
      </c>
      <c r="T486" s="23">
        <v>2.9700000000000001E-2</v>
      </c>
      <c r="U486" s="24">
        <v>16.82</v>
      </c>
      <c r="V486" s="24">
        <v>128.69999999999999</v>
      </c>
      <c r="W486" s="23">
        <v>0.76500000000000001</v>
      </c>
      <c r="X486" s="25">
        <v>0.84370000000000001</v>
      </c>
    </row>
    <row r="487" spans="1:24" ht="14.4">
      <c r="A487" s="9" t="s">
        <v>1041</v>
      </c>
      <c r="B487" s="9" t="s">
        <v>38</v>
      </c>
      <c r="C487" s="3" t="s">
        <v>1664</v>
      </c>
      <c r="D487" s="3" t="s">
        <v>1665</v>
      </c>
      <c r="E487" s="3" t="s">
        <v>1655</v>
      </c>
      <c r="F487" s="3" t="str">
        <f t="shared" si="21"/>
        <v>Florida</v>
      </c>
      <c r="G487" s="3" t="str">
        <f t="shared" si="22"/>
        <v>Florida</v>
      </c>
      <c r="H487" s="3" t="str">
        <f t="shared" si="23"/>
        <v/>
      </c>
      <c r="I487" s="3" t="s">
        <v>665</v>
      </c>
      <c r="J487" s="21" t="str">
        <f>VLOOKUP(I487,'AppURL Category'!$A:$B,2,FALSE)</f>
        <v>News</v>
      </c>
      <c r="K487" s="9" t="s">
        <v>46</v>
      </c>
      <c r="L487" s="9" t="s">
        <v>23</v>
      </c>
      <c r="M487" s="9">
        <v>8187</v>
      </c>
      <c r="N487" s="9">
        <v>20</v>
      </c>
      <c r="O487" s="9">
        <v>4888</v>
      </c>
      <c r="P487" s="9">
        <v>7510</v>
      </c>
      <c r="Q487" s="9">
        <v>3</v>
      </c>
      <c r="R487" s="9">
        <v>6980.2290000000003</v>
      </c>
      <c r="S487" s="45">
        <v>2326.7399999999998</v>
      </c>
      <c r="T487" s="23">
        <v>0.15</v>
      </c>
      <c r="U487" s="24">
        <v>349.01</v>
      </c>
      <c r="V487" s="24">
        <v>852.6</v>
      </c>
      <c r="W487" s="23">
        <v>0.24429999999999999</v>
      </c>
      <c r="X487" s="25">
        <v>0.65090000000000003</v>
      </c>
    </row>
    <row r="488" spans="1:24" ht="14.4">
      <c r="A488" s="9" t="s">
        <v>1041</v>
      </c>
      <c r="B488" s="9" t="s">
        <v>19</v>
      </c>
      <c r="C488" s="3" t="s">
        <v>79</v>
      </c>
      <c r="D488" s="3" t="s">
        <v>1655</v>
      </c>
      <c r="E488" s="3" t="s">
        <v>1655</v>
      </c>
      <c r="F488" s="3" t="str">
        <f t="shared" si="21"/>
        <v>Florida</v>
      </c>
      <c r="G488" s="3" t="str">
        <f t="shared" si="22"/>
        <v/>
      </c>
      <c r="H488" s="3" t="str">
        <f t="shared" si="23"/>
        <v/>
      </c>
      <c r="I488" s="3" t="s">
        <v>665</v>
      </c>
      <c r="J488" s="21" t="str">
        <f>VLOOKUP(I488,'AppURL Category'!$A:$B,2,FALSE)</f>
        <v>News</v>
      </c>
      <c r="K488" s="9" t="s">
        <v>22</v>
      </c>
      <c r="L488" s="9" t="s">
        <v>23</v>
      </c>
      <c r="M488" s="9">
        <v>21280</v>
      </c>
      <c r="N488" s="9">
        <v>70</v>
      </c>
      <c r="O488" s="9">
        <v>15309</v>
      </c>
      <c r="P488" s="9">
        <v>20244</v>
      </c>
      <c r="Q488" s="9">
        <v>6</v>
      </c>
      <c r="R488" s="9">
        <v>6837.5110000000004</v>
      </c>
      <c r="S488" s="45">
        <v>1139.5899999999999</v>
      </c>
      <c r="T488" s="23">
        <v>8.5699999999999998E-2</v>
      </c>
      <c r="U488" s="24">
        <v>97.68</v>
      </c>
      <c r="V488" s="24">
        <v>321.31</v>
      </c>
      <c r="W488" s="23">
        <v>0.32890000000000003</v>
      </c>
      <c r="X488" s="25">
        <v>0.75619999999999998</v>
      </c>
    </row>
    <row r="489" spans="1:24" ht="14.4">
      <c r="A489" s="9" t="s">
        <v>1043</v>
      </c>
      <c r="B489" s="9" t="s">
        <v>19</v>
      </c>
      <c r="C489" s="3" t="s">
        <v>115</v>
      </c>
      <c r="D489" s="3" t="s">
        <v>1655</v>
      </c>
      <c r="E489" s="3" t="s">
        <v>1655</v>
      </c>
      <c r="F489" s="3" t="str">
        <f t="shared" si="21"/>
        <v>Georgia</v>
      </c>
      <c r="G489" s="3" t="str">
        <f t="shared" si="22"/>
        <v/>
      </c>
      <c r="H489" s="3" t="str">
        <f t="shared" si="23"/>
        <v/>
      </c>
      <c r="I489" s="3" t="s">
        <v>665</v>
      </c>
      <c r="J489" s="21" t="str">
        <f>VLOOKUP(I489,'AppURL Category'!$A:$B,2,FALSE)</f>
        <v>News</v>
      </c>
      <c r="K489" s="9" t="s">
        <v>16</v>
      </c>
      <c r="L489" s="9" t="s">
        <v>23</v>
      </c>
      <c r="M489" s="9">
        <v>81567</v>
      </c>
      <c r="N489" s="9">
        <v>440</v>
      </c>
      <c r="O489" s="9">
        <v>53264</v>
      </c>
      <c r="P489" s="9">
        <v>68123</v>
      </c>
      <c r="Q489" s="9">
        <v>4</v>
      </c>
      <c r="R489" s="9">
        <v>6392.4719999999998</v>
      </c>
      <c r="S489" s="45">
        <v>1598.12</v>
      </c>
      <c r="T489" s="23">
        <v>9.1000000000000004E-3</v>
      </c>
      <c r="U489" s="24">
        <v>14.53</v>
      </c>
      <c r="V489" s="24">
        <v>78.37</v>
      </c>
      <c r="W489" s="23">
        <v>0.53939999999999999</v>
      </c>
      <c r="X489" s="25">
        <v>0.78190000000000004</v>
      </c>
    </row>
    <row r="490" spans="1:24" ht="14.4">
      <c r="A490" s="9" t="s">
        <v>1041</v>
      </c>
      <c r="B490" s="9" t="s">
        <v>13</v>
      </c>
      <c r="C490" s="3" t="s">
        <v>1684</v>
      </c>
      <c r="D490" s="3" t="s">
        <v>1685</v>
      </c>
      <c r="E490" s="3" t="s">
        <v>1655</v>
      </c>
      <c r="F490" s="3" t="str">
        <f t="shared" si="21"/>
        <v>Illinois</v>
      </c>
      <c r="G490" s="3" t="str">
        <f t="shared" si="22"/>
        <v>Illinois</v>
      </c>
      <c r="H490" s="3" t="str">
        <f t="shared" si="23"/>
        <v/>
      </c>
      <c r="I490" s="3" t="s">
        <v>665</v>
      </c>
      <c r="J490" s="21" t="str">
        <f>VLOOKUP(I490,'AppURL Category'!$A:$B,2,FALSE)</f>
        <v>News</v>
      </c>
      <c r="K490" s="9" t="s">
        <v>16</v>
      </c>
      <c r="L490" s="9" t="s">
        <v>23</v>
      </c>
      <c r="M490" s="9">
        <v>17620</v>
      </c>
      <c r="N490" s="9">
        <v>52</v>
      </c>
      <c r="O490" s="9">
        <v>11197</v>
      </c>
      <c r="P490" s="9">
        <v>16687</v>
      </c>
      <c r="Q490" s="9">
        <v>9</v>
      </c>
      <c r="R490" s="9">
        <v>2407.7939999999999</v>
      </c>
      <c r="S490" s="45">
        <v>267.52999999999997</v>
      </c>
      <c r="T490" s="23">
        <v>0.1731</v>
      </c>
      <c r="U490" s="24">
        <v>46.3</v>
      </c>
      <c r="V490" s="24">
        <v>136.65</v>
      </c>
      <c r="W490" s="23">
        <v>0.29509999999999997</v>
      </c>
      <c r="X490" s="25">
        <v>0.67100000000000004</v>
      </c>
    </row>
    <row r="491" spans="1:24" ht="14.4">
      <c r="A491" s="9" t="s">
        <v>1041</v>
      </c>
      <c r="B491" s="9" t="s">
        <v>19</v>
      </c>
      <c r="C491" s="3" t="s">
        <v>14</v>
      </c>
      <c r="D491" s="3" t="s">
        <v>1655</v>
      </c>
      <c r="E491" s="3" t="s">
        <v>1655</v>
      </c>
      <c r="F491" s="3" t="str">
        <f t="shared" si="21"/>
        <v>California</v>
      </c>
      <c r="G491" s="3" t="str">
        <f t="shared" si="22"/>
        <v/>
      </c>
      <c r="H491" s="3" t="str">
        <f t="shared" si="23"/>
        <v/>
      </c>
      <c r="I491" s="3" t="s">
        <v>665</v>
      </c>
      <c r="J491" s="21" t="str">
        <f>VLOOKUP(I491,'AppURL Category'!$A:$B,2,FALSE)</f>
        <v>News</v>
      </c>
      <c r="K491" s="9" t="s">
        <v>16</v>
      </c>
      <c r="L491" s="9" t="s">
        <v>47</v>
      </c>
      <c r="M491" s="9">
        <v>31625</v>
      </c>
      <c r="N491" s="9">
        <v>99</v>
      </c>
      <c r="O491" s="9">
        <v>23764</v>
      </c>
      <c r="P491" s="9">
        <v>29364</v>
      </c>
      <c r="Q491" s="9">
        <v>6</v>
      </c>
      <c r="R491" s="9">
        <v>2360.5549999999998</v>
      </c>
      <c r="S491" s="45">
        <v>393.43</v>
      </c>
      <c r="T491" s="23">
        <v>6.0600000000000001E-2</v>
      </c>
      <c r="U491" s="24">
        <v>23.84</v>
      </c>
      <c r="V491" s="24">
        <v>74.64</v>
      </c>
      <c r="W491" s="23">
        <v>0.313</v>
      </c>
      <c r="X491" s="25">
        <v>0.80930000000000002</v>
      </c>
    </row>
    <row r="492" spans="1:24" ht="14.4">
      <c r="A492" s="9" t="s">
        <v>1043</v>
      </c>
      <c r="B492" s="9" t="s">
        <v>29</v>
      </c>
      <c r="C492" s="3" t="s">
        <v>79</v>
      </c>
      <c r="D492" s="3" t="s">
        <v>1655</v>
      </c>
      <c r="E492" s="3" t="s">
        <v>1655</v>
      </c>
      <c r="F492" s="3" t="str">
        <f t="shared" si="21"/>
        <v>Florida</v>
      </c>
      <c r="G492" s="3" t="str">
        <f t="shared" si="22"/>
        <v/>
      </c>
      <c r="H492" s="3" t="str">
        <f t="shared" si="23"/>
        <v/>
      </c>
      <c r="I492" s="3" t="s">
        <v>677</v>
      </c>
      <c r="J492" s="21" t="str">
        <f>VLOOKUP(I492,'AppURL Category'!$A:$B,2,FALSE)</f>
        <v>News</v>
      </c>
      <c r="K492" s="9" t="s">
        <v>163</v>
      </c>
      <c r="L492" s="9" t="s">
        <v>23</v>
      </c>
      <c r="M492" s="9">
        <v>22175</v>
      </c>
      <c r="N492" s="9">
        <v>140</v>
      </c>
      <c r="O492" s="9">
        <v>14910</v>
      </c>
      <c r="P492" s="9">
        <v>20074</v>
      </c>
      <c r="Q492" s="9">
        <v>6</v>
      </c>
      <c r="R492" s="9">
        <v>1909.277</v>
      </c>
      <c r="S492" s="45">
        <v>318.20999999999998</v>
      </c>
      <c r="T492" s="23">
        <v>4.2900000000000001E-2</v>
      </c>
      <c r="U492" s="24">
        <v>13.64</v>
      </c>
      <c r="V492" s="24">
        <v>86.1</v>
      </c>
      <c r="W492" s="23">
        <v>0.63129999999999997</v>
      </c>
      <c r="X492" s="25">
        <v>0.74280000000000002</v>
      </c>
    </row>
    <row r="493" spans="1:24" ht="14.4">
      <c r="A493" s="9" t="s">
        <v>1043</v>
      </c>
      <c r="B493" s="9" t="s">
        <v>13</v>
      </c>
      <c r="C493" s="3" t="s">
        <v>32</v>
      </c>
      <c r="D493" s="3" t="s">
        <v>1655</v>
      </c>
      <c r="E493" s="3" t="s">
        <v>1655</v>
      </c>
      <c r="F493" s="3" t="str">
        <f t="shared" si="21"/>
        <v>Illinois</v>
      </c>
      <c r="G493" s="3" t="str">
        <f t="shared" si="22"/>
        <v/>
      </c>
      <c r="H493" s="3" t="str">
        <f t="shared" si="23"/>
        <v/>
      </c>
      <c r="I493" s="3" t="s">
        <v>677</v>
      </c>
      <c r="J493" s="21" t="str">
        <f>VLOOKUP(I493,'AppURL Category'!$A:$B,2,FALSE)</f>
        <v>News</v>
      </c>
      <c r="K493" s="9" t="s">
        <v>314</v>
      </c>
      <c r="L493" s="9" t="s">
        <v>23</v>
      </c>
      <c r="M493" s="9">
        <v>56927</v>
      </c>
      <c r="N493" s="9">
        <v>165</v>
      </c>
      <c r="O493" s="9">
        <v>20980</v>
      </c>
      <c r="P493" s="9">
        <v>55050</v>
      </c>
      <c r="Q493" s="9">
        <v>5</v>
      </c>
      <c r="R493" s="9">
        <v>2463.8220000000001</v>
      </c>
      <c r="S493" s="45">
        <v>492.76</v>
      </c>
      <c r="T493" s="23">
        <v>3.0300000000000001E-2</v>
      </c>
      <c r="U493" s="24">
        <v>14.93</v>
      </c>
      <c r="V493" s="24">
        <v>43.28</v>
      </c>
      <c r="W493" s="23">
        <v>0.2898</v>
      </c>
      <c r="X493" s="25">
        <v>0.38109999999999999</v>
      </c>
    </row>
    <row r="494" spans="1:24" ht="14.4">
      <c r="A494" s="9" t="s">
        <v>1043</v>
      </c>
      <c r="B494" s="9" t="s">
        <v>19</v>
      </c>
      <c r="C494" s="3" t="s">
        <v>1664</v>
      </c>
      <c r="D494" s="3" t="s">
        <v>1665</v>
      </c>
      <c r="E494" s="3" t="s">
        <v>1655</v>
      </c>
      <c r="F494" s="3" t="str">
        <f t="shared" si="21"/>
        <v>Florida</v>
      </c>
      <c r="G494" s="3" t="str">
        <f t="shared" si="22"/>
        <v>Florida</v>
      </c>
      <c r="H494" s="3" t="str">
        <f t="shared" si="23"/>
        <v/>
      </c>
      <c r="I494" s="3" t="s">
        <v>682</v>
      </c>
      <c r="J494" s="21" t="str">
        <f>VLOOKUP(I494,'AppURL Category'!$A:$B,2,FALSE)</f>
        <v>News</v>
      </c>
      <c r="K494" s="9" t="s">
        <v>27</v>
      </c>
      <c r="L494" s="9" t="s">
        <v>23</v>
      </c>
      <c r="M494" s="9">
        <v>20165</v>
      </c>
      <c r="N494" s="9">
        <v>60</v>
      </c>
      <c r="O494" s="9">
        <v>6601</v>
      </c>
      <c r="P494" s="9">
        <v>18909</v>
      </c>
      <c r="Q494" s="9">
        <v>10</v>
      </c>
      <c r="R494" s="9">
        <v>1743.079</v>
      </c>
      <c r="S494" s="45">
        <v>174.31</v>
      </c>
      <c r="T494" s="23">
        <v>0.16669999999999999</v>
      </c>
      <c r="U494" s="24">
        <v>29.05</v>
      </c>
      <c r="V494" s="24">
        <v>86.44</v>
      </c>
      <c r="W494" s="23">
        <v>0.29749999999999999</v>
      </c>
      <c r="X494" s="25">
        <v>0.34910000000000002</v>
      </c>
    </row>
    <row r="495" spans="1:24" ht="14.4">
      <c r="A495" s="9" t="s">
        <v>1041</v>
      </c>
      <c r="B495" s="9" t="s">
        <v>19</v>
      </c>
      <c r="C495" s="3" t="s">
        <v>1664</v>
      </c>
      <c r="D495" s="3" t="s">
        <v>1665</v>
      </c>
      <c r="E495" s="3" t="s">
        <v>1655</v>
      </c>
      <c r="F495" s="3" t="str">
        <f t="shared" si="21"/>
        <v>Florida</v>
      </c>
      <c r="G495" s="3" t="str">
        <f t="shared" si="22"/>
        <v>Florida</v>
      </c>
      <c r="H495" s="3" t="str">
        <f t="shared" si="23"/>
        <v/>
      </c>
      <c r="I495" s="3" t="s">
        <v>682</v>
      </c>
      <c r="J495" s="21" t="str">
        <f>VLOOKUP(I495,'AppURL Category'!$A:$B,2,FALSE)</f>
        <v>News</v>
      </c>
      <c r="K495" s="9" t="s">
        <v>16</v>
      </c>
      <c r="L495" s="9" t="s">
        <v>47</v>
      </c>
      <c r="M495" s="9">
        <v>22501</v>
      </c>
      <c r="N495" s="9">
        <v>120</v>
      </c>
      <c r="O495" s="9">
        <v>13003</v>
      </c>
      <c r="P495" s="9">
        <v>21286</v>
      </c>
      <c r="Q495" s="9">
        <v>9</v>
      </c>
      <c r="R495" s="9">
        <v>1522.518</v>
      </c>
      <c r="S495" s="45">
        <v>169.17</v>
      </c>
      <c r="T495" s="23">
        <v>7.4999999999999997E-2</v>
      </c>
      <c r="U495" s="24">
        <v>12.69</v>
      </c>
      <c r="V495" s="24">
        <v>67.66</v>
      </c>
      <c r="W495" s="23">
        <v>0.5333</v>
      </c>
      <c r="X495" s="25">
        <v>0.6109</v>
      </c>
    </row>
    <row r="496" spans="1:24" ht="14.4">
      <c r="A496" s="9" t="s">
        <v>1041</v>
      </c>
      <c r="B496" s="9" t="s">
        <v>13</v>
      </c>
      <c r="C496" s="3" t="s">
        <v>1658</v>
      </c>
      <c r="D496" s="3" t="s">
        <v>1659</v>
      </c>
      <c r="E496" s="3" t="s">
        <v>1655</v>
      </c>
      <c r="F496" s="3" t="str">
        <f t="shared" si="21"/>
        <v>Michigan</v>
      </c>
      <c r="G496" s="3" t="str">
        <f t="shared" si="22"/>
        <v>Michigan</v>
      </c>
      <c r="H496" s="3" t="str">
        <f t="shared" si="23"/>
        <v/>
      </c>
      <c r="I496" s="3" t="s">
        <v>682</v>
      </c>
      <c r="J496" s="21" t="str">
        <f>VLOOKUP(I496,'AppURL Category'!$A:$B,2,FALSE)</f>
        <v>News</v>
      </c>
      <c r="K496" s="9" t="s">
        <v>123</v>
      </c>
      <c r="L496" s="9" t="s">
        <v>17</v>
      </c>
      <c r="M496" s="9">
        <v>123430</v>
      </c>
      <c r="N496" s="9">
        <v>360</v>
      </c>
      <c r="O496" s="9">
        <v>45294</v>
      </c>
      <c r="P496" s="9">
        <v>77646</v>
      </c>
      <c r="Q496" s="9">
        <v>15</v>
      </c>
      <c r="R496" s="9">
        <v>6808.5630000000001</v>
      </c>
      <c r="S496" s="45">
        <v>453.9</v>
      </c>
      <c r="T496" s="23">
        <v>4.1700000000000001E-2</v>
      </c>
      <c r="U496" s="24">
        <v>18.91</v>
      </c>
      <c r="V496" s="24">
        <v>55.16</v>
      </c>
      <c r="W496" s="23">
        <v>0.29170000000000001</v>
      </c>
      <c r="X496" s="25">
        <v>0.58330000000000004</v>
      </c>
    </row>
    <row r="497" spans="1:24" ht="14.4">
      <c r="A497" s="9" t="s">
        <v>1043</v>
      </c>
      <c r="B497" s="9" t="s">
        <v>13</v>
      </c>
      <c r="C497" s="3" t="s">
        <v>1673</v>
      </c>
      <c r="D497" s="3" t="s">
        <v>1674</v>
      </c>
      <c r="E497" s="3" t="s">
        <v>1655</v>
      </c>
      <c r="F497" s="3" t="str">
        <f t="shared" si="21"/>
        <v>Michigan</v>
      </c>
      <c r="G497" s="3" t="str">
        <f t="shared" si="22"/>
        <v>Michigan</v>
      </c>
      <c r="H497" s="3" t="str">
        <f t="shared" si="23"/>
        <v/>
      </c>
      <c r="I497" s="3" t="s">
        <v>682</v>
      </c>
      <c r="J497" s="21" t="str">
        <f>VLOOKUP(I497,'AppURL Category'!$A:$B,2,FALSE)</f>
        <v>News</v>
      </c>
      <c r="K497" s="9" t="s">
        <v>16</v>
      </c>
      <c r="L497" s="9" t="s">
        <v>23</v>
      </c>
      <c r="M497" s="9">
        <v>268811</v>
      </c>
      <c r="N497" s="9">
        <v>799</v>
      </c>
      <c r="O497" s="9">
        <v>95989</v>
      </c>
      <c r="P497" s="9">
        <v>173923</v>
      </c>
      <c r="Q497" s="9">
        <v>4</v>
      </c>
      <c r="R497" s="9">
        <v>2549.1149999999998</v>
      </c>
      <c r="S497" s="45">
        <v>637.28</v>
      </c>
      <c r="T497" s="23">
        <v>5.0000000000000001E-3</v>
      </c>
      <c r="U497" s="24">
        <v>3.19</v>
      </c>
      <c r="V497" s="24">
        <v>9.48</v>
      </c>
      <c r="W497" s="23">
        <v>0.29720000000000002</v>
      </c>
      <c r="X497" s="25">
        <v>0.55189999999999995</v>
      </c>
    </row>
    <row r="498" spans="1:24" ht="14.4">
      <c r="A498" s="9" t="s">
        <v>1041</v>
      </c>
      <c r="B498" s="9" t="s">
        <v>38</v>
      </c>
      <c r="C498" s="3" t="s">
        <v>115</v>
      </c>
      <c r="D498" s="3" t="s">
        <v>1655</v>
      </c>
      <c r="E498" s="3" t="s">
        <v>1655</v>
      </c>
      <c r="F498" s="3" t="str">
        <f t="shared" si="21"/>
        <v>Georgia</v>
      </c>
      <c r="G498" s="3" t="str">
        <f t="shared" si="22"/>
        <v/>
      </c>
      <c r="H498" s="3" t="str">
        <f t="shared" si="23"/>
        <v/>
      </c>
      <c r="I498" s="3" t="s">
        <v>682</v>
      </c>
      <c r="J498" s="21" t="str">
        <f>VLOOKUP(I498,'AppURL Category'!$A:$B,2,FALSE)</f>
        <v>News</v>
      </c>
      <c r="K498" s="9" t="s">
        <v>42</v>
      </c>
      <c r="L498" s="9" t="s">
        <v>47</v>
      </c>
      <c r="M498" s="9">
        <v>16669</v>
      </c>
      <c r="N498" s="9">
        <v>26</v>
      </c>
      <c r="O498" s="9">
        <v>10961</v>
      </c>
      <c r="P498" s="9">
        <v>15451</v>
      </c>
      <c r="Q498" s="9">
        <v>5</v>
      </c>
      <c r="R498" s="9">
        <v>1658.3589999999999</v>
      </c>
      <c r="S498" s="45">
        <v>331.67</v>
      </c>
      <c r="T498" s="23">
        <v>0.1923</v>
      </c>
      <c r="U498" s="24">
        <v>63.78</v>
      </c>
      <c r="V498" s="24">
        <v>99.49</v>
      </c>
      <c r="W498" s="23">
        <v>0.156</v>
      </c>
      <c r="X498" s="25">
        <v>0.70940000000000003</v>
      </c>
    </row>
    <row r="499" spans="1:24" ht="14.4">
      <c r="A499" s="9" t="s">
        <v>1041</v>
      </c>
      <c r="B499" s="9" t="s">
        <v>13</v>
      </c>
      <c r="C499" s="3" t="s">
        <v>1658</v>
      </c>
      <c r="D499" s="3" t="s">
        <v>1659</v>
      </c>
      <c r="E499" s="3" t="s">
        <v>1655</v>
      </c>
      <c r="F499" s="3" t="str">
        <f t="shared" si="21"/>
        <v>Michigan</v>
      </c>
      <c r="G499" s="3" t="str">
        <f t="shared" si="22"/>
        <v>Michigan</v>
      </c>
      <c r="H499" s="3" t="str">
        <f t="shared" si="23"/>
        <v/>
      </c>
      <c r="I499" s="3" t="s">
        <v>682</v>
      </c>
      <c r="J499" s="21" t="str">
        <f>VLOOKUP(I499,'AppURL Category'!$A:$B,2,FALSE)</f>
        <v>News</v>
      </c>
      <c r="K499" s="9" t="s">
        <v>16</v>
      </c>
      <c r="L499" s="9" t="s">
        <v>23</v>
      </c>
      <c r="M499" s="9">
        <v>9130</v>
      </c>
      <c r="N499" s="9">
        <v>33</v>
      </c>
      <c r="O499" s="9">
        <v>3721</v>
      </c>
      <c r="P499" s="9">
        <v>5564</v>
      </c>
      <c r="Q499" s="9">
        <v>1</v>
      </c>
      <c r="R499" s="9">
        <v>1655.7929999999999</v>
      </c>
      <c r="S499" s="45">
        <v>1655.79</v>
      </c>
      <c r="T499" s="23">
        <v>3.0300000000000001E-2</v>
      </c>
      <c r="U499" s="24">
        <v>50.18</v>
      </c>
      <c r="V499" s="24">
        <v>181.36</v>
      </c>
      <c r="W499" s="23">
        <v>0.3614</v>
      </c>
      <c r="X499" s="25">
        <v>0.66879999999999995</v>
      </c>
    </row>
    <row r="500" spans="1:24" ht="14.4">
      <c r="A500" s="9" t="s">
        <v>1041</v>
      </c>
      <c r="B500" s="9" t="s">
        <v>38</v>
      </c>
      <c r="C500" s="3" t="s">
        <v>1664</v>
      </c>
      <c r="D500" s="3" t="s">
        <v>1665</v>
      </c>
      <c r="E500" s="3" t="s">
        <v>1655</v>
      </c>
      <c r="F500" s="3" t="str">
        <f t="shared" si="21"/>
        <v>Florida</v>
      </c>
      <c r="G500" s="3" t="str">
        <f t="shared" si="22"/>
        <v>Florida</v>
      </c>
      <c r="H500" s="3" t="str">
        <f t="shared" si="23"/>
        <v/>
      </c>
      <c r="I500" s="3" t="s">
        <v>689</v>
      </c>
      <c r="J500" s="21" t="str">
        <f>VLOOKUP(I500,'AppURL Category'!$A:$B,2,FALSE)</f>
        <v>News</v>
      </c>
      <c r="K500" s="9" t="s">
        <v>16</v>
      </c>
      <c r="L500" s="9" t="s">
        <v>23</v>
      </c>
      <c r="M500" s="9">
        <v>8097</v>
      </c>
      <c r="N500" s="9">
        <v>20</v>
      </c>
      <c r="O500" s="9">
        <v>4942</v>
      </c>
      <c r="P500" s="9">
        <v>6868</v>
      </c>
      <c r="Q500" s="9">
        <v>1</v>
      </c>
      <c r="R500" s="9">
        <v>6177.4650000000001</v>
      </c>
      <c r="S500" s="45">
        <v>6177.47</v>
      </c>
      <c r="T500" s="23">
        <v>0.05</v>
      </c>
      <c r="U500" s="24">
        <v>308.87</v>
      </c>
      <c r="V500" s="24">
        <v>762.93</v>
      </c>
      <c r="W500" s="23">
        <v>0.247</v>
      </c>
      <c r="X500" s="25">
        <v>0.71960000000000002</v>
      </c>
    </row>
    <row r="501" spans="1:24" ht="14.4">
      <c r="A501" s="9" t="s">
        <v>1041</v>
      </c>
      <c r="B501" s="9" t="s">
        <v>19</v>
      </c>
      <c r="C501" s="3" t="s">
        <v>14</v>
      </c>
      <c r="D501" s="3" t="s">
        <v>1655</v>
      </c>
      <c r="E501" s="3" t="s">
        <v>1655</v>
      </c>
      <c r="F501" s="3" t="str">
        <f t="shared" si="21"/>
        <v>California</v>
      </c>
      <c r="G501" s="3" t="str">
        <f t="shared" si="22"/>
        <v/>
      </c>
      <c r="H501" s="3" t="str">
        <f t="shared" si="23"/>
        <v/>
      </c>
      <c r="I501" s="3" t="s">
        <v>689</v>
      </c>
      <c r="J501" s="21" t="str">
        <f>VLOOKUP(I501,'AppURL Category'!$A:$B,2,FALSE)</f>
        <v>News</v>
      </c>
      <c r="K501" s="9" t="s">
        <v>27</v>
      </c>
      <c r="L501" s="9" t="s">
        <v>47</v>
      </c>
      <c r="M501" s="9">
        <v>65243</v>
      </c>
      <c r="N501" s="9">
        <v>120</v>
      </c>
      <c r="O501" s="9">
        <v>39543</v>
      </c>
      <c r="P501" s="9">
        <v>54290</v>
      </c>
      <c r="Q501" s="9">
        <v>4</v>
      </c>
      <c r="R501" s="9">
        <v>3754.6849999999999</v>
      </c>
      <c r="S501" s="45">
        <v>938.67</v>
      </c>
      <c r="T501" s="23">
        <v>3.3300000000000003E-2</v>
      </c>
      <c r="U501" s="24">
        <v>31.29</v>
      </c>
      <c r="V501" s="24">
        <v>57.55</v>
      </c>
      <c r="W501" s="23">
        <v>0.18390000000000001</v>
      </c>
      <c r="X501" s="25">
        <v>0.72840000000000005</v>
      </c>
    </row>
    <row r="502" spans="1:24" ht="14.4">
      <c r="A502" s="9" t="s">
        <v>1041</v>
      </c>
      <c r="B502" s="9" t="s">
        <v>13</v>
      </c>
      <c r="C502" s="3" t="s">
        <v>35</v>
      </c>
      <c r="D502" s="3" t="s">
        <v>1655</v>
      </c>
      <c r="E502" s="3" t="s">
        <v>1655</v>
      </c>
      <c r="F502" s="3" t="str">
        <f t="shared" si="21"/>
        <v>Tennessee</v>
      </c>
      <c r="G502" s="3" t="str">
        <f t="shared" si="22"/>
        <v/>
      </c>
      <c r="H502" s="3" t="str">
        <f t="shared" si="23"/>
        <v/>
      </c>
      <c r="I502" s="3" t="s">
        <v>728</v>
      </c>
      <c r="J502" s="21" t="str">
        <f>VLOOKUP(I502,'AppURL Category'!$A:$B,2,FALSE)</f>
        <v>News</v>
      </c>
      <c r="K502" s="9" t="s">
        <v>16</v>
      </c>
      <c r="L502" s="9" t="s">
        <v>23</v>
      </c>
      <c r="M502" s="9">
        <v>224877</v>
      </c>
      <c r="N502" s="9">
        <v>805</v>
      </c>
      <c r="O502" s="9">
        <v>121175</v>
      </c>
      <c r="P502" s="9">
        <v>213280</v>
      </c>
      <c r="Q502" s="9">
        <v>11</v>
      </c>
      <c r="R502" s="9">
        <v>7360.9930000000004</v>
      </c>
      <c r="S502" s="45">
        <v>669.18</v>
      </c>
      <c r="T502" s="23">
        <v>1.37E-2</v>
      </c>
      <c r="U502" s="24">
        <v>9.14</v>
      </c>
      <c r="V502" s="24">
        <v>32.729999999999997</v>
      </c>
      <c r="W502" s="23">
        <v>0.35799999999999998</v>
      </c>
      <c r="X502" s="25">
        <v>0.56810000000000005</v>
      </c>
    </row>
    <row r="503" spans="1:24" ht="14.4">
      <c r="A503" s="9" t="s">
        <v>1041</v>
      </c>
      <c r="B503" s="9" t="s">
        <v>19</v>
      </c>
      <c r="C503" s="3" t="s">
        <v>73</v>
      </c>
      <c r="D503" s="3" t="s">
        <v>1655</v>
      </c>
      <c r="E503" s="3" t="s">
        <v>1655</v>
      </c>
      <c r="F503" s="3" t="str">
        <f t="shared" si="21"/>
        <v>New York</v>
      </c>
      <c r="G503" s="3" t="str">
        <f t="shared" si="22"/>
        <v/>
      </c>
      <c r="H503" s="3" t="str">
        <f t="shared" si="23"/>
        <v/>
      </c>
      <c r="I503" s="3" t="s">
        <v>728</v>
      </c>
      <c r="J503" s="21" t="str">
        <f>VLOOKUP(I503,'AppURL Category'!$A:$B,2,FALSE)</f>
        <v>News</v>
      </c>
      <c r="K503" s="9" t="s">
        <v>27</v>
      </c>
      <c r="L503" s="9" t="s">
        <v>47</v>
      </c>
      <c r="M503" s="9">
        <v>109372</v>
      </c>
      <c r="N503" s="9">
        <v>364</v>
      </c>
      <c r="O503" s="9">
        <v>58336</v>
      </c>
      <c r="P503" s="9">
        <v>103569</v>
      </c>
      <c r="Q503" s="9">
        <v>21</v>
      </c>
      <c r="R503" s="9">
        <v>6928.0060000000003</v>
      </c>
      <c r="S503" s="45">
        <v>329.91</v>
      </c>
      <c r="T503" s="23">
        <v>5.7700000000000001E-2</v>
      </c>
      <c r="U503" s="24">
        <v>19.03</v>
      </c>
      <c r="V503" s="24">
        <v>63.34</v>
      </c>
      <c r="W503" s="23">
        <v>0.33279999999999998</v>
      </c>
      <c r="X503" s="25">
        <v>0.56330000000000002</v>
      </c>
    </row>
    <row r="504" spans="1:24" ht="14.4">
      <c r="A504" s="9" t="s">
        <v>1043</v>
      </c>
      <c r="B504" s="9" t="s">
        <v>19</v>
      </c>
      <c r="C504" s="3" t="s">
        <v>179</v>
      </c>
      <c r="D504" s="3" t="s">
        <v>1655</v>
      </c>
      <c r="E504" s="3" t="s">
        <v>1655</v>
      </c>
      <c r="F504" s="3" t="str">
        <f t="shared" si="21"/>
        <v>Tennessee</v>
      </c>
      <c r="G504" s="3" t="str">
        <f t="shared" si="22"/>
        <v/>
      </c>
      <c r="H504" s="3" t="str">
        <f t="shared" si="23"/>
        <v/>
      </c>
      <c r="I504" s="3" t="s">
        <v>774</v>
      </c>
      <c r="J504" s="21" t="str">
        <f>VLOOKUP(I504,'AppURL Category'!$A:$B,2,FALSE)</f>
        <v>News</v>
      </c>
      <c r="K504" s="9" t="s">
        <v>54</v>
      </c>
      <c r="L504" s="9" t="s">
        <v>23</v>
      </c>
      <c r="M504" s="9">
        <v>44889</v>
      </c>
      <c r="N504" s="9">
        <v>125</v>
      </c>
      <c r="O504" s="9">
        <v>17477</v>
      </c>
      <c r="P504" s="9">
        <v>38621</v>
      </c>
      <c r="Q504" s="9">
        <v>25</v>
      </c>
      <c r="R504" s="9">
        <v>6644.9539999999997</v>
      </c>
      <c r="S504" s="45">
        <v>265.8</v>
      </c>
      <c r="T504" s="23">
        <v>0.2</v>
      </c>
      <c r="U504" s="24">
        <v>53.16</v>
      </c>
      <c r="V504" s="24">
        <v>148.03</v>
      </c>
      <c r="W504" s="23">
        <v>0.27850000000000003</v>
      </c>
      <c r="X504" s="25">
        <v>0.45250000000000001</v>
      </c>
    </row>
    <row r="505" spans="1:24" ht="14.4">
      <c r="A505" s="9" t="s">
        <v>1043</v>
      </c>
      <c r="B505" s="9" t="s">
        <v>13</v>
      </c>
      <c r="C505" s="3" t="s">
        <v>200</v>
      </c>
      <c r="D505" s="3" t="s">
        <v>1655</v>
      </c>
      <c r="E505" s="3" t="s">
        <v>1655</v>
      </c>
      <c r="F505" s="3" t="str">
        <f t="shared" si="21"/>
        <v>Michigan</v>
      </c>
      <c r="G505" s="3" t="str">
        <f t="shared" si="22"/>
        <v/>
      </c>
      <c r="H505" s="3" t="str">
        <f t="shared" si="23"/>
        <v/>
      </c>
      <c r="I505" s="3" t="s">
        <v>774</v>
      </c>
      <c r="J505" s="21" t="str">
        <f>VLOOKUP(I505,'AppURL Category'!$A:$B,2,FALSE)</f>
        <v>News</v>
      </c>
      <c r="K505" s="9" t="s">
        <v>123</v>
      </c>
      <c r="L505" s="9" t="s">
        <v>23</v>
      </c>
      <c r="M505" s="9">
        <v>42459</v>
      </c>
      <c r="N505" s="9">
        <v>121</v>
      </c>
      <c r="O505" s="9">
        <v>15187</v>
      </c>
      <c r="P505" s="9">
        <v>37408</v>
      </c>
      <c r="Q505" s="9">
        <v>11</v>
      </c>
      <c r="R505" s="9">
        <v>6321.4920000000002</v>
      </c>
      <c r="S505" s="45">
        <v>574.67999999999995</v>
      </c>
      <c r="T505" s="23">
        <v>9.0899999999999995E-2</v>
      </c>
      <c r="U505" s="24">
        <v>52.24</v>
      </c>
      <c r="V505" s="24">
        <v>148.88</v>
      </c>
      <c r="W505" s="23">
        <v>0.28499999999999998</v>
      </c>
      <c r="X505" s="25">
        <v>0.40600000000000003</v>
      </c>
    </row>
    <row r="506" spans="1:24" ht="14.4">
      <c r="A506" s="9" t="s">
        <v>1041</v>
      </c>
      <c r="B506" s="9" t="s">
        <v>19</v>
      </c>
      <c r="C506" s="3" t="s">
        <v>1664</v>
      </c>
      <c r="D506" s="3" t="s">
        <v>1665</v>
      </c>
      <c r="E506" s="3" t="s">
        <v>1655</v>
      </c>
      <c r="F506" s="3" t="str">
        <f t="shared" si="21"/>
        <v>Florida</v>
      </c>
      <c r="G506" s="3" t="str">
        <f t="shared" si="22"/>
        <v>Florida</v>
      </c>
      <c r="H506" s="3" t="str">
        <f t="shared" si="23"/>
        <v/>
      </c>
      <c r="I506" s="3" t="s">
        <v>799</v>
      </c>
      <c r="J506" s="21" t="str">
        <f>VLOOKUP(I506,'AppURL Category'!$A:$B,2,FALSE)</f>
        <v>News</v>
      </c>
      <c r="K506" s="9" t="s">
        <v>123</v>
      </c>
      <c r="L506" s="9" t="s">
        <v>23</v>
      </c>
      <c r="M506" s="9">
        <v>69928</v>
      </c>
      <c r="N506" s="9">
        <v>210</v>
      </c>
      <c r="O506" s="9">
        <v>30196</v>
      </c>
      <c r="P506" s="9">
        <v>62327</v>
      </c>
      <c r="Q506" s="9">
        <v>9</v>
      </c>
      <c r="R506" s="9">
        <v>6318.4129999999996</v>
      </c>
      <c r="S506" s="45">
        <v>702.05</v>
      </c>
      <c r="T506" s="23">
        <v>4.2900000000000001E-2</v>
      </c>
      <c r="U506" s="24">
        <v>30.09</v>
      </c>
      <c r="V506" s="24">
        <v>90.36</v>
      </c>
      <c r="W506" s="23">
        <v>0.30030000000000001</v>
      </c>
      <c r="X506" s="25">
        <v>0.48449999999999999</v>
      </c>
    </row>
    <row r="507" spans="1:24" ht="14.4">
      <c r="A507" s="9" t="s">
        <v>1043</v>
      </c>
      <c r="B507" s="9" t="s">
        <v>29</v>
      </c>
      <c r="C507" s="3" t="s">
        <v>14</v>
      </c>
      <c r="D507" s="3" t="s">
        <v>1655</v>
      </c>
      <c r="E507" s="3" t="s">
        <v>1655</v>
      </c>
      <c r="F507" s="3" t="str">
        <f t="shared" si="21"/>
        <v>California</v>
      </c>
      <c r="G507" s="3" t="str">
        <f t="shared" si="22"/>
        <v/>
      </c>
      <c r="H507" s="3" t="str">
        <f t="shared" si="23"/>
        <v/>
      </c>
      <c r="I507" s="3" t="s">
        <v>886</v>
      </c>
      <c r="J507" s="21" t="str">
        <f>VLOOKUP(I507,'AppURL Category'!$A:$B,2,FALSE)</f>
        <v>News</v>
      </c>
      <c r="K507" s="9" t="s">
        <v>16</v>
      </c>
      <c r="L507" s="9" t="s">
        <v>23</v>
      </c>
      <c r="M507" s="9">
        <v>40859</v>
      </c>
      <c r="N507" s="9">
        <v>144</v>
      </c>
      <c r="O507" s="9">
        <v>17695</v>
      </c>
      <c r="P507" s="9">
        <v>37108</v>
      </c>
      <c r="Q507" s="9">
        <v>4</v>
      </c>
      <c r="R507" s="9">
        <v>6130.3680000000004</v>
      </c>
      <c r="S507" s="45">
        <v>1532.59</v>
      </c>
      <c r="T507" s="23">
        <v>2.7799999999999998E-2</v>
      </c>
      <c r="U507" s="24">
        <v>42.57</v>
      </c>
      <c r="V507" s="24">
        <v>150.04</v>
      </c>
      <c r="W507" s="23">
        <v>0.35239999999999999</v>
      </c>
      <c r="X507" s="25">
        <v>0.47689999999999999</v>
      </c>
    </row>
    <row r="508" spans="1:24" ht="14.4">
      <c r="A508" s="9" t="s">
        <v>1041</v>
      </c>
      <c r="B508" s="9" t="s">
        <v>38</v>
      </c>
      <c r="C508" s="3" t="s">
        <v>32</v>
      </c>
      <c r="D508" s="3" t="s">
        <v>1655</v>
      </c>
      <c r="E508" s="3" t="s">
        <v>1655</v>
      </c>
      <c r="F508" s="3" t="str">
        <f t="shared" si="21"/>
        <v>Illinois</v>
      </c>
      <c r="G508" s="3" t="str">
        <f t="shared" si="22"/>
        <v/>
      </c>
      <c r="H508" s="3" t="str">
        <f t="shared" si="23"/>
        <v/>
      </c>
      <c r="I508" s="3" t="s">
        <v>886</v>
      </c>
      <c r="J508" s="21" t="str">
        <f>VLOOKUP(I508,'AppURL Category'!$A:$B,2,FALSE)</f>
        <v>News</v>
      </c>
      <c r="K508" s="9" t="s">
        <v>123</v>
      </c>
      <c r="L508" s="9" t="s">
        <v>47</v>
      </c>
      <c r="M508" s="9">
        <v>16978</v>
      </c>
      <c r="N508" s="9">
        <v>30</v>
      </c>
      <c r="O508" s="9">
        <v>8367</v>
      </c>
      <c r="P508" s="9">
        <v>15731</v>
      </c>
      <c r="Q508" s="9">
        <v>9</v>
      </c>
      <c r="R508" s="9">
        <v>5886.0709999999999</v>
      </c>
      <c r="S508" s="45">
        <v>654.01</v>
      </c>
      <c r="T508" s="23">
        <v>0.3</v>
      </c>
      <c r="U508" s="24">
        <v>196.2</v>
      </c>
      <c r="V508" s="24">
        <v>346.69</v>
      </c>
      <c r="W508" s="23">
        <v>0.1767</v>
      </c>
      <c r="X508" s="25">
        <v>0.53190000000000004</v>
      </c>
    </row>
    <row r="509" spans="1:24" ht="14.4">
      <c r="A509" s="9" t="s">
        <v>1043</v>
      </c>
      <c r="B509" s="9" t="s">
        <v>13</v>
      </c>
      <c r="C509" s="3" t="s">
        <v>1664</v>
      </c>
      <c r="D509" s="3" t="s">
        <v>1665</v>
      </c>
      <c r="E509" s="3" t="s">
        <v>1655</v>
      </c>
      <c r="F509" s="3" t="str">
        <f t="shared" si="21"/>
        <v>Florida</v>
      </c>
      <c r="G509" s="3" t="str">
        <f t="shared" si="22"/>
        <v>Florida</v>
      </c>
      <c r="H509" s="3" t="str">
        <f t="shared" si="23"/>
        <v/>
      </c>
      <c r="I509" s="3" t="s">
        <v>896</v>
      </c>
      <c r="J509" s="21" t="str">
        <f>VLOOKUP(I509,'AppURL Category'!$A:$B,2,FALSE)</f>
        <v>News</v>
      </c>
      <c r="K509" s="9" t="s">
        <v>42</v>
      </c>
      <c r="L509" s="9" t="s">
        <v>23</v>
      </c>
      <c r="M509" s="9">
        <v>14581</v>
      </c>
      <c r="N509" s="9">
        <v>45</v>
      </c>
      <c r="O509" s="9">
        <v>3821</v>
      </c>
      <c r="P509" s="9">
        <v>12741</v>
      </c>
      <c r="Q509" s="9">
        <v>6</v>
      </c>
      <c r="R509" s="9">
        <v>5296.97</v>
      </c>
      <c r="S509" s="45">
        <v>882.83</v>
      </c>
      <c r="T509" s="23">
        <v>0.1333</v>
      </c>
      <c r="U509" s="24">
        <v>117.71</v>
      </c>
      <c r="V509" s="24">
        <v>363.28</v>
      </c>
      <c r="W509" s="23">
        <v>0.30859999999999999</v>
      </c>
      <c r="X509" s="25">
        <v>0.2999</v>
      </c>
    </row>
    <row r="510" spans="1:24" ht="14.4">
      <c r="A510" s="9" t="s">
        <v>1041</v>
      </c>
      <c r="B510" s="9" t="s">
        <v>38</v>
      </c>
      <c r="C510" s="3" t="s">
        <v>32</v>
      </c>
      <c r="D510" s="3" t="s">
        <v>1655</v>
      </c>
      <c r="E510" s="3" t="s">
        <v>1655</v>
      </c>
      <c r="F510" s="3" t="str">
        <f t="shared" si="21"/>
        <v>Illinois</v>
      </c>
      <c r="G510" s="3" t="str">
        <f t="shared" si="22"/>
        <v/>
      </c>
      <c r="H510" s="3" t="str">
        <f t="shared" si="23"/>
        <v/>
      </c>
      <c r="I510" s="3" t="s">
        <v>896</v>
      </c>
      <c r="J510" s="21" t="str">
        <f>VLOOKUP(I510,'AppURL Category'!$A:$B,2,FALSE)</f>
        <v>News</v>
      </c>
      <c r="K510" s="9" t="s">
        <v>27</v>
      </c>
      <c r="L510" s="9" t="s">
        <v>17</v>
      </c>
      <c r="M510" s="9">
        <v>10815</v>
      </c>
      <c r="N510" s="9">
        <v>25</v>
      </c>
      <c r="O510" s="9">
        <v>4321</v>
      </c>
      <c r="P510" s="9">
        <v>9646</v>
      </c>
      <c r="Q510" s="9">
        <v>2</v>
      </c>
      <c r="R510" s="9">
        <v>4921.5950000000003</v>
      </c>
      <c r="S510" s="45">
        <v>2460.8000000000002</v>
      </c>
      <c r="T510" s="23">
        <v>0.08</v>
      </c>
      <c r="U510" s="24">
        <v>196.86</v>
      </c>
      <c r="V510" s="24">
        <v>455.07</v>
      </c>
      <c r="W510" s="23">
        <v>0.23119999999999999</v>
      </c>
      <c r="X510" s="25">
        <v>0.44800000000000001</v>
      </c>
    </row>
    <row r="511" spans="1:24" ht="14.4">
      <c r="A511" s="9" t="s">
        <v>1041</v>
      </c>
      <c r="B511" s="9" t="s">
        <v>38</v>
      </c>
      <c r="C511" s="3" t="s">
        <v>236</v>
      </c>
      <c r="D511" s="3" t="s">
        <v>1655</v>
      </c>
      <c r="E511" s="3" t="s">
        <v>1655</v>
      </c>
      <c r="F511" s="3" t="str">
        <f t="shared" si="21"/>
        <v>Tennessee</v>
      </c>
      <c r="G511" s="3" t="str">
        <f t="shared" si="22"/>
        <v/>
      </c>
      <c r="H511" s="3" t="str">
        <f t="shared" si="23"/>
        <v/>
      </c>
      <c r="I511" s="3" t="s">
        <v>896</v>
      </c>
      <c r="J511" s="21" t="str">
        <f>VLOOKUP(I511,'AppURL Category'!$A:$B,2,FALSE)</f>
        <v>News</v>
      </c>
      <c r="K511" s="9" t="s">
        <v>54</v>
      </c>
      <c r="L511" s="9" t="s">
        <v>17</v>
      </c>
      <c r="M511" s="9">
        <v>114194</v>
      </c>
      <c r="N511" s="9">
        <v>380</v>
      </c>
      <c r="O511" s="9">
        <v>50923</v>
      </c>
      <c r="P511" s="9">
        <v>104074</v>
      </c>
      <c r="Q511" s="9">
        <v>2</v>
      </c>
      <c r="R511" s="9">
        <v>4036.0889999999999</v>
      </c>
      <c r="S511" s="45">
        <v>2018.04</v>
      </c>
      <c r="T511" s="23">
        <v>5.3E-3</v>
      </c>
      <c r="U511" s="24">
        <v>10.62</v>
      </c>
      <c r="V511" s="24">
        <v>35.340000000000003</v>
      </c>
      <c r="W511" s="23">
        <v>0.33279999999999998</v>
      </c>
      <c r="X511" s="25">
        <v>0.48930000000000001</v>
      </c>
    </row>
    <row r="512" spans="1:24" ht="14.4">
      <c r="A512" s="9" t="s">
        <v>1041</v>
      </c>
      <c r="B512" s="9" t="s">
        <v>13</v>
      </c>
      <c r="C512" s="3" t="s">
        <v>1684</v>
      </c>
      <c r="D512" s="3" t="s">
        <v>1685</v>
      </c>
      <c r="E512" s="3" t="s">
        <v>1655</v>
      </c>
      <c r="F512" s="3" t="str">
        <f t="shared" si="21"/>
        <v>Illinois</v>
      </c>
      <c r="G512" s="3" t="str">
        <f t="shared" si="22"/>
        <v>Illinois</v>
      </c>
      <c r="H512" s="3" t="str">
        <f t="shared" si="23"/>
        <v/>
      </c>
      <c r="I512" s="3" t="s">
        <v>896</v>
      </c>
      <c r="J512" s="21" t="str">
        <f>VLOOKUP(I512,'AppURL Category'!$A:$B,2,FALSE)</f>
        <v>News</v>
      </c>
      <c r="K512" s="9" t="s">
        <v>16</v>
      </c>
      <c r="L512" s="9" t="s">
        <v>23</v>
      </c>
      <c r="M512" s="9">
        <v>15449</v>
      </c>
      <c r="N512" s="9">
        <v>50</v>
      </c>
      <c r="O512" s="9">
        <v>4595</v>
      </c>
      <c r="P512" s="9">
        <v>13765</v>
      </c>
      <c r="Q512" s="9">
        <v>1</v>
      </c>
      <c r="R512" s="9">
        <v>3122.9430000000002</v>
      </c>
      <c r="S512" s="45">
        <v>3122.94</v>
      </c>
      <c r="T512" s="23">
        <v>0.02</v>
      </c>
      <c r="U512" s="24">
        <v>62.46</v>
      </c>
      <c r="V512" s="24">
        <v>202.15</v>
      </c>
      <c r="W512" s="23">
        <v>0.3236</v>
      </c>
      <c r="X512" s="25">
        <v>0.33379999999999999</v>
      </c>
    </row>
    <row r="513" spans="1:24" ht="14.4">
      <c r="A513" s="9" t="s">
        <v>1041</v>
      </c>
      <c r="B513" s="9" t="s">
        <v>29</v>
      </c>
      <c r="C513" s="3" t="s">
        <v>73</v>
      </c>
      <c r="D513" s="3" t="s">
        <v>1655</v>
      </c>
      <c r="E513" s="3" t="s">
        <v>1655</v>
      </c>
      <c r="F513" s="3" t="str">
        <f t="shared" si="21"/>
        <v>New York</v>
      </c>
      <c r="G513" s="3" t="str">
        <f t="shared" si="22"/>
        <v/>
      </c>
      <c r="H513" s="3" t="str">
        <f t="shared" si="23"/>
        <v/>
      </c>
      <c r="I513" s="3" t="s">
        <v>896</v>
      </c>
      <c r="J513" s="21" t="str">
        <f>VLOOKUP(I513,'AppURL Category'!$A:$B,2,FALSE)</f>
        <v>News</v>
      </c>
      <c r="K513" s="9" t="s">
        <v>189</v>
      </c>
      <c r="L513" s="9" t="s">
        <v>23</v>
      </c>
      <c r="M513" s="9">
        <v>114267</v>
      </c>
      <c r="N513" s="9">
        <v>110</v>
      </c>
      <c r="O513" s="9">
        <v>60964</v>
      </c>
      <c r="P513" s="9">
        <v>108301</v>
      </c>
      <c r="Q513" s="9">
        <v>5</v>
      </c>
      <c r="R513" s="9">
        <v>2679.154</v>
      </c>
      <c r="S513" s="45">
        <v>535.83000000000004</v>
      </c>
      <c r="T513" s="23">
        <v>4.5499999999999999E-2</v>
      </c>
      <c r="U513" s="24">
        <v>24.36</v>
      </c>
      <c r="V513" s="24">
        <v>23.45</v>
      </c>
      <c r="W513" s="23">
        <v>9.6299999999999997E-2</v>
      </c>
      <c r="X513" s="25">
        <v>0.56289999999999996</v>
      </c>
    </row>
    <row r="514" spans="1:24" ht="14.4">
      <c r="A514" s="9" t="s">
        <v>1041</v>
      </c>
      <c r="B514" s="9" t="s">
        <v>13</v>
      </c>
      <c r="C514" s="3" t="s">
        <v>168</v>
      </c>
      <c r="D514" s="3" t="s">
        <v>1655</v>
      </c>
      <c r="E514" s="3" t="s">
        <v>1655</v>
      </c>
      <c r="F514" s="3" t="str">
        <f t="shared" si="21"/>
        <v>Tennessee</v>
      </c>
      <c r="G514" s="3" t="str">
        <f t="shared" si="22"/>
        <v/>
      </c>
      <c r="H514" s="3" t="str">
        <f t="shared" si="23"/>
        <v/>
      </c>
      <c r="I514" s="3" t="s">
        <v>904</v>
      </c>
      <c r="J514" s="21" t="str">
        <f>VLOOKUP(I514,'AppURL Category'!$A:$B,2,FALSE)</f>
        <v>News</v>
      </c>
      <c r="K514" s="9" t="s">
        <v>22</v>
      </c>
      <c r="L514" s="9" t="s">
        <v>17</v>
      </c>
      <c r="M514" s="9">
        <v>65043</v>
      </c>
      <c r="N514" s="9">
        <v>160</v>
      </c>
      <c r="O514" s="9">
        <v>25871</v>
      </c>
      <c r="P514" s="9">
        <v>53969</v>
      </c>
      <c r="Q514" s="9">
        <v>4</v>
      </c>
      <c r="R514" s="9">
        <v>2347.9189999999999</v>
      </c>
      <c r="S514" s="45">
        <v>586.98</v>
      </c>
      <c r="T514" s="23">
        <v>2.5000000000000001E-2</v>
      </c>
      <c r="U514" s="24">
        <v>14.67</v>
      </c>
      <c r="V514" s="24">
        <v>36.1</v>
      </c>
      <c r="W514" s="23">
        <v>0.246</v>
      </c>
      <c r="X514" s="25">
        <v>0.47939999999999999</v>
      </c>
    </row>
    <row r="515" spans="1:24" ht="14.4">
      <c r="A515" s="9" t="s">
        <v>1043</v>
      </c>
      <c r="B515" s="9" t="s">
        <v>19</v>
      </c>
      <c r="C515" s="3" t="s">
        <v>32</v>
      </c>
      <c r="D515" s="3" t="s">
        <v>1655</v>
      </c>
      <c r="E515" s="3" t="s">
        <v>1655</v>
      </c>
      <c r="F515" s="3" t="str">
        <f t="shared" ref="F515:F578" si="24">RIGHT(C515,LEN(C515)-FIND(",",C515)-1)</f>
        <v>Illinois</v>
      </c>
      <c r="G515" s="3" t="str">
        <f t="shared" ref="G515:G578" si="25">IFERROR(RIGHT(D515,LEN(D515)-FIND(",",D515)-1),"")</f>
        <v/>
      </c>
      <c r="H515" s="3" t="str">
        <f t="shared" ref="H515:H578" si="26">IF(F515=G515,"",G515)</f>
        <v/>
      </c>
      <c r="I515" s="3" t="s">
        <v>913</v>
      </c>
      <c r="J515" s="21" t="str">
        <f>VLOOKUP(I515,'AppURL Category'!$A:$B,2,FALSE)</f>
        <v>News</v>
      </c>
      <c r="K515" s="9" t="s">
        <v>16</v>
      </c>
      <c r="L515" s="9" t="s">
        <v>23</v>
      </c>
      <c r="M515" s="9">
        <v>85280</v>
      </c>
      <c r="N515" s="9">
        <v>211</v>
      </c>
      <c r="O515" s="9">
        <v>35860</v>
      </c>
      <c r="P515" s="9">
        <v>79837</v>
      </c>
      <c r="Q515" s="9">
        <v>5</v>
      </c>
      <c r="R515" s="9">
        <v>2217.9319999999998</v>
      </c>
      <c r="S515" s="45">
        <v>443.59</v>
      </c>
      <c r="T515" s="23">
        <v>2.3699999999999999E-2</v>
      </c>
      <c r="U515" s="24">
        <v>10.51</v>
      </c>
      <c r="V515" s="24">
        <v>26.01</v>
      </c>
      <c r="W515" s="23">
        <v>0.24740000000000001</v>
      </c>
      <c r="X515" s="25">
        <v>0.44919999999999999</v>
      </c>
    </row>
    <row r="516" spans="1:24" ht="14.4">
      <c r="A516" s="9" t="s">
        <v>1043</v>
      </c>
      <c r="B516" s="9" t="s">
        <v>13</v>
      </c>
      <c r="C516" s="3" t="s">
        <v>32</v>
      </c>
      <c r="D516" s="3" t="s">
        <v>1655</v>
      </c>
      <c r="E516" s="3" t="s">
        <v>1655</v>
      </c>
      <c r="F516" s="3" t="str">
        <f t="shared" si="24"/>
        <v>Illinois</v>
      </c>
      <c r="G516" s="3" t="str">
        <f t="shared" si="25"/>
        <v/>
      </c>
      <c r="H516" s="3" t="str">
        <f t="shared" si="26"/>
        <v/>
      </c>
      <c r="I516" s="3" t="s">
        <v>978</v>
      </c>
      <c r="J516" s="21" t="str">
        <f>VLOOKUP(I516,'AppURL Category'!$A:$B,2,FALSE)</f>
        <v>News</v>
      </c>
      <c r="K516" s="9" t="s">
        <v>42</v>
      </c>
      <c r="L516" s="9" t="s">
        <v>23</v>
      </c>
      <c r="M516" s="9">
        <v>51515</v>
      </c>
      <c r="N516" s="9">
        <v>144</v>
      </c>
      <c r="O516" s="9">
        <v>18304</v>
      </c>
      <c r="P516" s="9">
        <v>44891</v>
      </c>
      <c r="Q516" s="9">
        <v>14</v>
      </c>
      <c r="R516" s="9">
        <v>2160.3069999999998</v>
      </c>
      <c r="S516" s="45">
        <v>154.31</v>
      </c>
      <c r="T516" s="23">
        <v>9.7199999999999995E-2</v>
      </c>
      <c r="U516" s="24">
        <v>15</v>
      </c>
      <c r="V516" s="24">
        <v>41.94</v>
      </c>
      <c r="W516" s="23">
        <v>0.27950000000000003</v>
      </c>
      <c r="X516" s="25">
        <v>0.40770000000000001</v>
      </c>
    </row>
    <row r="517" spans="1:24" ht="14.4">
      <c r="A517" s="9" t="s">
        <v>1043</v>
      </c>
      <c r="B517" s="9" t="s">
        <v>38</v>
      </c>
      <c r="C517" s="3" t="s">
        <v>1666</v>
      </c>
      <c r="D517" s="3" t="s">
        <v>1667</v>
      </c>
      <c r="E517" s="3" t="s">
        <v>1668</v>
      </c>
      <c r="F517" s="3" t="str">
        <f t="shared" si="24"/>
        <v>Florida</v>
      </c>
      <c r="G517" s="3" t="str">
        <f t="shared" si="25"/>
        <v>Florida</v>
      </c>
      <c r="H517" s="3" t="str">
        <f t="shared" si="26"/>
        <v/>
      </c>
      <c r="I517" s="3" t="s">
        <v>283</v>
      </c>
      <c r="J517" s="21" t="str">
        <f>VLOOKUP(I517,'AppURL Category'!$A:$B,2,FALSE)</f>
        <v>Productivity</v>
      </c>
      <c r="K517" s="9" t="s">
        <v>27</v>
      </c>
      <c r="L517" s="9" t="s">
        <v>23</v>
      </c>
      <c r="M517" s="9">
        <v>43666</v>
      </c>
      <c r="N517" s="9">
        <v>133</v>
      </c>
      <c r="O517" s="9">
        <v>18513</v>
      </c>
      <c r="P517" s="9">
        <v>40506</v>
      </c>
      <c r="Q517" s="9">
        <v>18</v>
      </c>
      <c r="R517" s="9">
        <v>1980.394</v>
      </c>
      <c r="S517" s="45">
        <v>110.02</v>
      </c>
      <c r="T517" s="23">
        <v>0.1353</v>
      </c>
      <c r="U517" s="24">
        <v>14.89</v>
      </c>
      <c r="V517" s="24">
        <v>45.35</v>
      </c>
      <c r="W517" s="23">
        <v>0.30459999999999998</v>
      </c>
      <c r="X517" s="25">
        <v>0.45700000000000002</v>
      </c>
    </row>
    <row r="518" spans="1:24" ht="14.4">
      <c r="A518" s="9" t="s">
        <v>1041</v>
      </c>
      <c r="B518" s="9" t="s">
        <v>29</v>
      </c>
      <c r="C518" s="3" t="s">
        <v>32</v>
      </c>
      <c r="D518" s="3" t="s">
        <v>1655</v>
      </c>
      <c r="E518" s="3" t="s">
        <v>1655</v>
      </c>
      <c r="F518" s="3" t="str">
        <f t="shared" si="24"/>
        <v>Illinois</v>
      </c>
      <c r="G518" s="3" t="str">
        <f t="shared" si="25"/>
        <v/>
      </c>
      <c r="H518" s="3" t="str">
        <f t="shared" si="26"/>
        <v/>
      </c>
      <c r="I518" s="3" t="s">
        <v>808</v>
      </c>
      <c r="J518" s="21" t="str">
        <f>VLOOKUP(I518,'AppURL Category'!$A:$B,2,FALSE)</f>
        <v>Productivity</v>
      </c>
      <c r="K518" s="9" t="s">
        <v>16</v>
      </c>
      <c r="L518" s="9" t="s">
        <v>17</v>
      </c>
      <c r="M518" s="9">
        <v>48892</v>
      </c>
      <c r="N518" s="9">
        <v>110</v>
      </c>
      <c r="O518" s="9">
        <v>32060</v>
      </c>
      <c r="P518" s="9">
        <v>45251</v>
      </c>
      <c r="Q518" s="9">
        <v>9</v>
      </c>
      <c r="R518" s="9">
        <v>1978.61</v>
      </c>
      <c r="S518" s="45">
        <v>219.85</v>
      </c>
      <c r="T518" s="23">
        <v>8.1799999999999998E-2</v>
      </c>
      <c r="U518" s="24">
        <v>17.989999999999998</v>
      </c>
      <c r="V518" s="24">
        <v>40.47</v>
      </c>
      <c r="W518" s="23">
        <v>0.22500000000000001</v>
      </c>
      <c r="X518" s="25">
        <v>0.70850000000000002</v>
      </c>
    </row>
    <row r="519" spans="1:24" ht="14.4">
      <c r="A519" s="9" t="s">
        <v>1043</v>
      </c>
      <c r="B519" s="9" t="s">
        <v>13</v>
      </c>
      <c r="C519" s="3" t="s">
        <v>1664</v>
      </c>
      <c r="D519" s="3" t="s">
        <v>1665</v>
      </c>
      <c r="E519" s="3" t="s">
        <v>1655</v>
      </c>
      <c r="F519" s="3" t="str">
        <f t="shared" si="24"/>
        <v>Florida</v>
      </c>
      <c r="G519" s="3" t="str">
        <f t="shared" si="25"/>
        <v>Florida</v>
      </c>
      <c r="H519" s="3" t="str">
        <f t="shared" si="26"/>
        <v/>
      </c>
      <c r="I519" s="3" t="s">
        <v>808</v>
      </c>
      <c r="J519" s="21" t="str">
        <f>VLOOKUP(I519,'AppURL Category'!$A:$B,2,FALSE)</f>
        <v>Productivity</v>
      </c>
      <c r="K519" s="9" t="s">
        <v>16</v>
      </c>
      <c r="L519" s="9" t="s">
        <v>23</v>
      </c>
      <c r="M519" s="9">
        <v>104814</v>
      </c>
      <c r="N519" s="9">
        <v>369</v>
      </c>
      <c r="O519" s="9">
        <v>55984</v>
      </c>
      <c r="P519" s="9">
        <v>99432</v>
      </c>
      <c r="Q519" s="9">
        <v>5</v>
      </c>
      <c r="R519" s="9">
        <v>1942.848</v>
      </c>
      <c r="S519" s="45">
        <v>388.57</v>
      </c>
      <c r="T519" s="23">
        <v>1.3599999999999999E-2</v>
      </c>
      <c r="U519" s="24">
        <v>5.27</v>
      </c>
      <c r="V519" s="24">
        <v>18.54</v>
      </c>
      <c r="W519" s="23">
        <v>0.35210000000000002</v>
      </c>
      <c r="X519" s="25">
        <v>0.56299999999999994</v>
      </c>
    </row>
    <row r="520" spans="1:24" ht="14.4">
      <c r="A520" s="9" t="s">
        <v>1043</v>
      </c>
      <c r="B520" s="9" t="s">
        <v>38</v>
      </c>
      <c r="C520" s="3" t="s">
        <v>25</v>
      </c>
      <c r="D520" s="3" t="s">
        <v>1655</v>
      </c>
      <c r="E520" s="3" t="s">
        <v>1655</v>
      </c>
      <c r="F520" s="3" t="str">
        <f t="shared" si="24"/>
        <v>California</v>
      </c>
      <c r="G520" s="3" t="str">
        <f t="shared" si="25"/>
        <v/>
      </c>
      <c r="H520" s="3" t="str">
        <f t="shared" si="26"/>
        <v/>
      </c>
      <c r="I520" s="3" t="s">
        <v>808</v>
      </c>
      <c r="J520" s="21" t="str">
        <f>VLOOKUP(I520,'AppURL Category'!$A:$B,2,FALSE)</f>
        <v>Productivity</v>
      </c>
      <c r="K520" s="9" t="s">
        <v>27</v>
      </c>
      <c r="L520" s="9" t="s">
        <v>23</v>
      </c>
      <c r="M520" s="9">
        <v>64577</v>
      </c>
      <c r="N520" s="9">
        <v>240</v>
      </c>
      <c r="O520" s="9">
        <v>37732</v>
      </c>
      <c r="P520" s="9">
        <v>60357</v>
      </c>
      <c r="Q520" s="9">
        <v>11</v>
      </c>
      <c r="R520" s="9">
        <v>1801.3489999999999</v>
      </c>
      <c r="S520" s="45">
        <v>163.76</v>
      </c>
      <c r="T520" s="23">
        <v>4.58E-2</v>
      </c>
      <c r="U520" s="24">
        <v>7.51</v>
      </c>
      <c r="V520" s="24">
        <v>27.89</v>
      </c>
      <c r="W520" s="23">
        <v>0.37159999999999999</v>
      </c>
      <c r="X520" s="25">
        <v>0.62509999999999999</v>
      </c>
    </row>
    <row r="521" spans="1:24" ht="14.4">
      <c r="A521" s="9" t="s">
        <v>1041</v>
      </c>
      <c r="B521" s="9" t="s">
        <v>19</v>
      </c>
      <c r="C521" s="3" t="s">
        <v>35</v>
      </c>
      <c r="D521" s="3" t="s">
        <v>1655</v>
      </c>
      <c r="E521" s="3" t="s">
        <v>1655</v>
      </c>
      <c r="F521" s="3" t="str">
        <f t="shared" si="24"/>
        <v>Tennessee</v>
      </c>
      <c r="G521" s="3" t="str">
        <f t="shared" si="25"/>
        <v/>
      </c>
      <c r="H521" s="3" t="str">
        <f t="shared" si="26"/>
        <v/>
      </c>
      <c r="I521" s="3" t="s">
        <v>808</v>
      </c>
      <c r="J521" s="21" t="str">
        <f>VLOOKUP(I521,'AppURL Category'!$A:$B,2,FALSE)</f>
        <v>Productivity</v>
      </c>
      <c r="K521" s="9" t="s">
        <v>27</v>
      </c>
      <c r="L521" s="9" t="s">
        <v>17</v>
      </c>
      <c r="M521" s="9">
        <v>49412</v>
      </c>
      <c r="N521" s="9">
        <v>170</v>
      </c>
      <c r="O521" s="9">
        <v>22155</v>
      </c>
      <c r="P521" s="9">
        <v>43802</v>
      </c>
      <c r="Q521" s="9">
        <v>3</v>
      </c>
      <c r="R521" s="9">
        <v>1595.6590000000001</v>
      </c>
      <c r="S521" s="45">
        <v>531.89</v>
      </c>
      <c r="T521" s="23">
        <v>1.7600000000000001E-2</v>
      </c>
      <c r="U521" s="24">
        <v>9.39</v>
      </c>
      <c r="V521" s="24">
        <v>32.29</v>
      </c>
      <c r="W521" s="23">
        <v>0.34399999999999997</v>
      </c>
      <c r="X521" s="25">
        <v>0.50580000000000003</v>
      </c>
    </row>
    <row r="522" spans="1:24" ht="14.4">
      <c r="A522" s="9" t="s">
        <v>1041</v>
      </c>
      <c r="B522" s="9" t="s">
        <v>13</v>
      </c>
      <c r="C522" s="3" t="s">
        <v>1658</v>
      </c>
      <c r="D522" s="3" t="s">
        <v>1659</v>
      </c>
      <c r="E522" s="3" t="s">
        <v>1655</v>
      </c>
      <c r="F522" s="3" t="str">
        <f t="shared" si="24"/>
        <v>Michigan</v>
      </c>
      <c r="G522" s="3" t="str">
        <f t="shared" si="25"/>
        <v>Michigan</v>
      </c>
      <c r="H522" s="3" t="str">
        <f t="shared" si="26"/>
        <v/>
      </c>
      <c r="I522" s="3" t="s">
        <v>808</v>
      </c>
      <c r="J522" s="21" t="str">
        <f>VLOOKUP(I522,'AppURL Category'!$A:$B,2,FALSE)</f>
        <v>Productivity</v>
      </c>
      <c r="K522" s="9" t="s">
        <v>22</v>
      </c>
      <c r="L522" s="9" t="s">
        <v>17</v>
      </c>
      <c r="M522" s="9">
        <v>11269</v>
      </c>
      <c r="N522" s="9">
        <v>63</v>
      </c>
      <c r="O522" s="9">
        <v>4992</v>
      </c>
      <c r="P522" s="9">
        <v>10245</v>
      </c>
      <c r="Q522" s="9">
        <v>3</v>
      </c>
      <c r="R522" s="9">
        <v>1576.3889999999999</v>
      </c>
      <c r="S522" s="45">
        <v>525.46</v>
      </c>
      <c r="T522" s="23">
        <v>4.7600000000000003E-2</v>
      </c>
      <c r="U522" s="24">
        <v>25.02</v>
      </c>
      <c r="V522" s="24">
        <v>139.88999999999999</v>
      </c>
      <c r="W522" s="23">
        <v>0.55910000000000004</v>
      </c>
      <c r="X522" s="25">
        <v>0.48730000000000001</v>
      </c>
    </row>
    <row r="523" spans="1:24" ht="14.4">
      <c r="A523" s="9" t="s">
        <v>1043</v>
      </c>
      <c r="B523" s="9" t="s">
        <v>13</v>
      </c>
      <c r="C523" s="3" t="s">
        <v>73</v>
      </c>
      <c r="D523" s="3" t="s">
        <v>1655</v>
      </c>
      <c r="E523" s="3" t="s">
        <v>1655</v>
      </c>
      <c r="F523" s="3" t="str">
        <f t="shared" si="24"/>
        <v>New York</v>
      </c>
      <c r="G523" s="3" t="str">
        <f t="shared" si="25"/>
        <v/>
      </c>
      <c r="H523" s="3" t="str">
        <f t="shared" si="26"/>
        <v/>
      </c>
      <c r="I523" s="3" t="s">
        <v>808</v>
      </c>
      <c r="J523" s="21" t="str">
        <f>VLOOKUP(I523,'AppURL Category'!$A:$B,2,FALSE)</f>
        <v>Productivity</v>
      </c>
      <c r="K523" s="9" t="s">
        <v>27</v>
      </c>
      <c r="L523" s="9" t="s">
        <v>23</v>
      </c>
      <c r="M523" s="9">
        <v>15318</v>
      </c>
      <c r="N523" s="9">
        <v>30</v>
      </c>
      <c r="O523" s="9">
        <v>5928</v>
      </c>
      <c r="P523" s="9">
        <v>13298</v>
      </c>
      <c r="Q523" s="9">
        <v>19</v>
      </c>
      <c r="R523" s="9">
        <v>1570.297</v>
      </c>
      <c r="S523" s="45">
        <v>82.65</v>
      </c>
      <c r="T523" s="23">
        <v>0.63329999999999997</v>
      </c>
      <c r="U523" s="24">
        <v>52.34</v>
      </c>
      <c r="V523" s="24">
        <v>102.51</v>
      </c>
      <c r="W523" s="23">
        <v>0.1958</v>
      </c>
      <c r="X523" s="25">
        <v>0.44579999999999997</v>
      </c>
    </row>
    <row r="524" spans="1:24" ht="14.4">
      <c r="A524" s="9" t="s">
        <v>1060</v>
      </c>
      <c r="B524" s="9" t="s">
        <v>38</v>
      </c>
      <c r="C524" s="3" t="s">
        <v>25</v>
      </c>
      <c r="D524" s="3" t="s">
        <v>1655</v>
      </c>
      <c r="E524" s="3" t="s">
        <v>1655</v>
      </c>
      <c r="F524" s="3" t="str">
        <f t="shared" si="24"/>
        <v>California</v>
      </c>
      <c r="G524" s="3" t="str">
        <f t="shared" si="25"/>
        <v/>
      </c>
      <c r="H524" s="3" t="str">
        <f t="shared" si="26"/>
        <v/>
      </c>
      <c r="I524" s="3" t="s">
        <v>815</v>
      </c>
      <c r="J524" s="21" t="str">
        <f>VLOOKUP(I524,'AppURL Category'!$A:$B,2,FALSE)</f>
        <v>Productivity</v>
      </c>
      <c r="K524" s="9" t="s">
        <v>27</v>
      </c>
      <c r="L524" s="9" t="s">
        <v>23</v>
      </c>
      <c r="M524" s="9">
        <v>10819</v>
      </c>
      <c r="N524" s="9">
        <v>20</v>
      </c>
      <c r="O524" s="9">
        <v>4168</v>
      </c>
      <c r="P524" s="9">
        <v>9768</v>
      </c>
      <c r="Q524" s="9">
        <v>2</v>
      </c>
      <c r="R524" s="9">
        <v>1504.329</v>
      </c>
      <c r="S524" s="45">
        <v>752.16</v>
      </c>
      <c r="T524" s="23">
        <v>0.1</v>
      </c>
      <c r="U524" s="24">
        <v>75.22</v>
      </c>
      <c r="V524" s="24">
        <v>139.05000000000001</v>
      </c>
      <c r="W524" s="23">
        <v>0.18490000000000001</v>
      </c>
      <c r="X524" s="25">
        <v>0.42670000000000002</v>
      </c>
    </row>
    <row r="525" spans="1:24" ht="14.4">
      <c r="A525" s="9" t="s">
        <v>1041</v>
      </c>
      <c r="B525" s="9" t="s">
        <v>13</v>
      </c>
      <c r="C525" s="3" t="s">
        <v>1658</v>
      </c>
      <c r="D525" s="3" t="s">
        <v>1659</v>
      </c>
      <c r="E525" s="3" t="s">
        <v>1655</v>
      </c>
      <c r="F525" s="3" t="str">
        <f t="shared" si="24"/>
        <v>Michigan</v>
      </c>
      <c r="G525" s="3" t="str">
        <f t="shared" si="25"/>
        <v>Michigan</v>
      </c>
      <c r="H525" s="3" t="str">
        <f t="shared" si="26"/>
        <v/>
      </c>
      <c r="I525" s="3" t="s">
        <v>815</v>
      </c>
      <c r="J525" s="21" t="str">
        <f>VLOOKUP(I525,'AppURL Category'!$A:$B,2,FALSE)</f>
        <v>Productivity</v>
      </c>
      <c r="K525" s="9" t="s">
        <v>27</v>
      </c>
      <c r="L525" s="9" t="s">
        <v>23</v>
      </c>
      <c r="M525" s="9">
        <v>30714</v>
      </c>
      <c r="N525" s="9">
        <v>111</v>
      </c>
      <c r="O525" s="9">
        <v>12531</v>
      </c>
      <c r="P525" s="9">
        <v>28461</v>
      </c>
      <c r="Q525" s="9">
        <v>9</v>
      </c>
      <c r="R525" s="9">
        <v>1503.4839999999999</v>
      </c>
      <c r="S525" s="45">
        <v>167.05</v>
      </c>
      <c r="T525" s="23">
        <v>8.1100000000000005E-2</v>
      </c>
      <c r="U525" s="24">
        <v>13.54</v>
      </c>
      <c r="V525" s="24">
        <v>48.95</v>
      </c>
      <c r="W525" s="23">
        <v>0.3614</v>
      </c>
      <c r="X525" s="25">
        <v>0.44030000000000002</v>
      </c>
    </row>
    <row r="526" spans="1:24" ht="14.4">
      <c r="A526" s="9" t="s">
        <v>1043</v>
      </c>
      <c r="B526" s="9" t="s">
        <v>13</v>
      </c>
      <c r="C526" s="3" t="s">
        <v>14</v>
      </c>
      <c r="D526" s="3" t="s">
        <v>1655</v>
      </c>
      <c r="E526" s="3" t="s">
        <v>1655</v>
      </c>
      <c r="F526" s="3" t="str">
        <f t="shared" si="24"/>
        <v>California</v>
      </c>
      <c r="G526" s="3" t="str">
        <f t="shared" si="25"/>
        <v/>
      </c>
      <c r="H526" s="3" t="str">
        <f t="shared" si="26"/>
        <v/>
      </c>
      <c r="I526" s="3" t="s">
        <v>815</v>
      </c>
      <c r="J526" s="21" t="str">
        <f>VLOOKUP(I526,'AppURL Category'!$A:$B,2,FALSE)</f>
        <v>Productivity</v>
      </c>
      <c r="K526" s="9" t="s">
        <v>46</v>
      </c>
      <c r="L526" s="9" t="s">
        <v>23</v>
      </c>
      <c r="M526" s="9">
        <v>37617</v>
      </c>
      <c r="N526" s="9">
        <v>85</v>
      </c>
      <c r="O526" s="9">
        <v>5092</v>
      </c>
      <c r="P526" s="9">
        <v>34373</v>
      </c>
      <c r="Q526" s="9">
        <v>6</v>
      </c>
      <c r="R526" s="9">
        <v>1608.883</v>
      </c>
      <c r="S526" s="45">
        <v>268.14999999999998</v>
      </c>
      <c r="T526" s="23">
        <v>7.0599999999999996E-2</v>
      </c>
      <c r="U526" s="24">
        <v>18.93</v>
      </c>
      <c r="V526" s="24">
        <v>42.77</v>
      </c>
      <c r="W526" s="23">
        <v>0.22600000000000001</v>
      </c>
      <c r="X526" s="25">
        <v>0.14810000000000001</v>
      </c>
    </row>
    <row r="527" spans="1:24" ht="14.4">
      <c r="A527" s="9" t="s">
        <v>1041</v>
      </c>
      <c r="B527" s="9" t="s">
        <v>19</v>
      </c>
      <c r="C527" s="3" t="s">
        <v>1664</v>
      </c>
      <c r="D527" s="3" t="s">
        <v>1665</v>
      </c>
      <c r="E527" s="3" t="s">
        <v>1655</v>
      </c>
      <c r="F527" s="3" t="str">
        <f t="shared" si="24"/>
        <v>Florida</v>
      </c>
      <c r="G527" s="3" t="str">
        <f t="shared" si="25"/>
        <v>Florida</v>
      </c>
      <c r="H527" s="3" t="str">
        <f t="shared" si="26"/>
        <v/>
      </c>
      <c r="I527" s="3" t="s">
        <v>815</v>
      </c>
      <c r="J527" s="21" t="str">
        <f>VLOOKUP(I527,'AppURL Category'!$A:$B,2,FALSE)</f>
        <v>Productivity</v>
      </c>
      <c r="K527" s="9" t="s">
        <v>16</v>
      </c>
      <c r="L527" s="9" t="s">
        <v>47</v>
      </c>
      <c r="M527" s="9">
        <v>219088</v>
      </c>
      <c r="N527" s="9">
        <v>541</v>
      </c>
      <c r="O527" s="9">
        <v>75638</v>
      </c>
      <c r="P527" s="9">
        <v>153987</v>
      </c>
      <c r="Q527" s="9">
        <v>17</v>
      </c>
      <c r="R527" s="9">
        <v>6761.0739999999996</v>
      </c>
      <c r="S527" s="45">
        <v>397.71</v>
      </c>
      <c r="T527" s="23">
        <v>3.1399999999999997E-2</v>
      </c>
      <c r="U527" s="24">
        <v>12.5</v>
      </c>
      <c r="V527" s="24">
        <v>30.86</v>
      </c>
      <c r="W527" s="23">
        <v>0.24690000000000001</v>
      </c>
      <c r="X527" s="25">
        <v>0.49120000000000003</v>
      </c>
    </row>
    <row r="528" spans="1:24" ht="14.4">
      <c r="A528" s="9" t="s">
        <v>1041</v>
      </c>
      <c r="B528" s="9" t="s">
        <v>29</v>
      </c>
      <c r="C528" s="3" t="s">
        <v>1656</v>
      </c>
      <c r="D528" s="3" t="s">
        <v>1657</v>
      </c>
      <c r="E528" s="3" t="s">
        <v>1655</v>
      </c>
      <c r="F528" s="3" t="str">
        <f t="shared" si="24"/>
        <v>Florida</v>
      </c>
      <c r="G528" s="3" t="str">
        <f t="shared" si="25"/>
        <v>Florida</v>
      </c>
      <c r="H528" s="3" t="str">
        <f t="shared" si="26"/>
        <v/>
      </c>
      <c r="I528" s="3" t="s">
        <v>815</v>
      </c>
      <c r="J528" s="21" t="str">
        <f>VLOOKUP(I528,'AppURL Category'!$A:$B,2,FALSE)</f>
        <v>Productivity</v>
      </c>
      <c r="K528" s="9" t="s">
        <v>27</v>
      </c>
      <c r="L528" s="9" t="s">
        <v>23</v>
      </c>
      <c r="M528" s="9">
        <v>15277</v>
      </c>
      <c r="N528" s="9">
        <v>69</v>
      </c>
      <c r="O528" s="9">
        <v>3089</v>
      </c>
      <c r="P528" s="9">
        <v>13644</v>
      </c>
      <c r="Q528" s="9">
        <v>4</v>
      </c>
      <c r="R528" s="9">
        <v>1904.5640000000001</v>
      </c>
      <c r="S528" s="45">
        <v>476.14</v>
      </c>
      <c r="T528" s="23">
        <v>5.8000000000000003E-2</v>
      </c>
      <c r="U528" s="24">
        <v>27.6</v>
      </c>
      <c r="V528" s="24">
        <v>124.67</v>
      </c>
      <c r="W528" s="23">
        <v>0.45169999999999999</v>
      </c>
      <c r="X528" s="25">
        <v>0.22639999999999999</v>
      </c>
    </row>
    <row r="529" spans="1:24" ht="14.4">
      <c r="A529" s="9" t="s">
        <v>1041</v>
      </c>
      <c r="B529" s="9" t="s">
        <v>38</v>
      </c>
      <c r="C529" s="3" t="s">
        <v>200</v>
      </c>
      <c r="D529" s="3" t="s">
        <v>1655</v>
      </c>
      <c r="E529" s="3" t="s">
        <v>1655</v>
      </c>
      <c r="F529" s="3" t="str">
        <f t="shared" si="24"/>
        <v>Michigan</v>
      </c>
      <c r="G529" s="3" t="str">
        <f t="shared" si="25"/>
        <v/>
      </c>
      <c r="H529" s="3" t="str">
        <f t="shared" si="26"/>
        <v/>
      </c>
      <c r="I529" s="3" t="s">
        <v>815</v>
      </c>
      <c r="J529" s="21" t="str">
        <f>VLOOKUP(I529,'AppURL Category'!$A:$B,2,FALSE)</f>
        <v>Productivity</v>
      </c>
      <c r="K529" s="9" t="s">
        <v>16</v>
      </c>
      <c r="L529" s="9" t="s">
        <v>47</v>
      </c>
      <c r="M529" s="9">
        <v>34278</v>
      </c>
      <c r="N529" s="9">
        <v>100</v>
      </c>
      <c r="O529" s="9">
        <v>3704</v>
      </c>
      <c r="P529" s="9">
        <v>30227</v>
      </c>
      <c r="Q529" s="9">
        <v>6</v>
      </c>
      <c r="R529" s="9">
        <v>1689.0830000000001</v>
      </c>
      <c r="S529" s="45">
        <v>281.51</v>
      </c>
      <c r="T529" s="23">
        <v>0.06</v>
      </c>
      <c r="U529" s="24">
        <v>16.89</v>
      </c>
      <c r="V529" s="24">
        <v>49.28</v>
      </c>
      <c r="W529" s="23">
        <v>0.29170000000000001</v>
      </c>
      <c r="X529" s="25">
        <v>0.1225</v>
      </c>
    </row>
    <row r="530" spans="1:24" ht="14.4">
      <c r="A530" s="9" t="s">
        <v>1041</v>
      </c>
      <c r="B530" s="9" t="s">
        <v>29</v>
      </c>
      <c r="C530" s="3" t="s">
        <v>73</v>
      </c>
      <c r="D530" s="3" t="s">
        <v>1655</v>
      </c>
      <c r="E530" s="3" t="s">
        <v>1655</v>
      </c>
      <c r="F530" s="3" t="str">
        <f t="shared" si="24"/>
        <v>New York</v>
      </c>
      <c r="G530" s="3" t="str">
        <f t="shared" si="25"/>
        <v/>
      </c>
      <c r="H530" s="3" t="str">
        <f t="shared" si="26"/>
        <v/>
      </c>
      <c r="I530" s="3" t="s">
        <v>815</v>
      </c>
      <c r="J530" s="21" t="str">
        <f>VLOOKUP(I530,'AppURL Category'!$A:$B,2,FALSE)</f>
        <v>Productivity</v>
      </c>
      <c r="K530" s="9" t="s">
        <v>54</v>
      </c>
      <c r="L530" s="9" t="s">
        <v>23</v>
      </c>
      <c r="M530" s="9">
        <v>13382</v>
      </c>
      <c r="N530" s="9">
        <v>68</v>
      </c>
      <c r="O530" s="9">
        <v>3340</v>
      </c>
      <c r="P530" s="9">
        <v>11662</v>
      </c>
      <c r="Q530" s="9">
        <v>1</v>
      </c>
      <c r="R530" s="9">
        <v>1447.9269999999999</v>
      </c>
      <c r="S530" s="45">
        <v>1447.93</v>
      </c>
      <c r="T530" s="23">
        <v>1.47E-2</v>
      </c>
      <c r="U530" s="24">
        <v>21.29</v>
      </c>
      <c r="V530" s="24">
        <v>108.2</v>
      </c>
      <c r="W530" s="23">
        <v>0.5081</v>
      </c>
      <c r="X530" s="25">
        <v>0.28639999999999999</v>
      </c>
    </row>
    <row r="531" spans="1:24" ht="14.4">
      <c r="A531" s="9" t="s">
        <v>1043</v>
      </c>
      <c r="B531" s="9" t="s">
        <v>19</v>
      </c>
      <c r="C531" s="3" t="s">
        <v>1689</v>
      </c>
      <c r="D531" s="3" t="s">
        <v>1690</v>
      </c>
      <c r="E531" s="3" t="s">
        <v>1655</v>
      </c>
      <c r="F531" s="3" t="str">
        <f t="shared" si="24"/>
        <v>Arkansas</v>
      </c>
      <c r="G531" s="3" t="str">
        <f t="shared" si="25"/>
        <v>Arkansas</v>
      </c>
      <c r="H531" s="3" t="str">
        <f t="shared" si="26"/>
        <v/>
      </c>
      <c r="I531" s="3" t="s">
        <v>815</v>
      </c>
      <c r="J531" s="21" t="str">
        <f>VLOOKUP(I531,'AppURL Category'!$A:$B,2,FALSE)</f>
        <v>Productivity</v>
      </c>
      <c r="K531" s="9" t="s">
        <v>42</v>
      </c>
      <c r="L531" s="9" t="s">
        <v>23</v>
      </c>
      <c r="M531" s="9">
        <v>9319</v>
      </c>
      <c r="N531" s="9">
        <v>30</v>
      </c>
      <c r="O531" s="9">
        <v>6193</v>
      </c>
      <c r="P531" s="9">
        <v>8682</v>
      </c>
      <c r="Q531" s="9">
        <v>12</v>
      </c>
      <c r="R531" s="9">
        <v>4594.6040000000003</v>
      </c>
      <c r="S531" s="45">
        <v>382.88</v>
      </c>
      <c r="T531" s="23">
        <v>0.4</v>
      </c>
      <c r="U531" s="24">
        <v>153.15</v>
      </c>
      <c r="V531" s="24">
        <v>493.04</v>
      </c>
      <c r="W531" s="23">
        <v>0.32190000000000002</v>
      </c>
      <c r="X531" s="25">
        <v>0.71330000000000005</v>
      </c>
    </row>
    <row r="532" spans="1:24" ht="14.4">
      <c r="A532" s="9" t="s">
        <v>1043</v>
      </c>
      <c r="B532" s="9" t="s">
        <v>29</v>
      </c>
      <c r="C532" s="3" t="s">
        <v>32</v>
      </c>
      <c r="D532" s="3" t="s">
        <v>1655</v>
      </c>
      <c r="E532" s="3" t="s">
        <v>1655</v>
      </c>
      <c r="F532" s="3" t="str">
        <f t="shared" si="24"/>
        <v>Illinois</v>
      </c>
      <c r="G532" s="3" t="str">
        <f t="shared" si="25"/>
        <v/>
      </c>
      <c r="H532" s="3" t="str">
        <f t="shared" si="26"/>
        <v/>
      </c>
      <c r="I532" s="3" t="s">
        <v>862</v>
      </c>
      <c r="J532" s="21" t="str">
        <f>VLOOKUP(I532,'AppURL Category'!$A:$B,2,FALSE)</f>
        <v>Productivity</v>
      </c>
      <c r="K532" s="9" t="s">
        <v>75</v>
      </c>
      <c r="L532" s="9" t="s">
        <v>23</v>
      </c>
      <c r="M532" s="9">
        <v>16791</v>
      </c>
      <c r="N532" s="9">
        <v>40</v>
      </c>
      <c r="O532" s="9">
        <v>11402</v>
      </c>
      <c r="P532" s="9">
        <v>14231</v>
      </c>
      <c r="Q532" s="9">
        <v>3</v>
      </c>
      <c r="R532" s="9">
        <v>1522.5119999999999</v>
      </c>
      <c r="S532" s="45">
        <v>507.5</v>
      </c>
      <c r="T532" s="23">
        <v>7.4999999999999997E-2</v>
      </c>
      <c r="U532" s="24">
        <v>38.06</v>
      </c>
      <c r="V532" s="24">
        <v>90.67</v>
      </c>
      <c r="W532" s="23">
        <v>0.2382</v>
      </c>
      <c r="X532" s="25">
        <v>0.80120000000000002</v>
      </c>
    </row>
    <row r="533" spans="1:24" ht="14.4">
      <c r="A533" s="9" t="s">
        <v>1043</v>
      </c>
      <c r="B533" s="9" t="s">
        <v>29</v>
      </c>
      <c r="C533" s="3" t="s">
        <v>73</v>
      </c>
      <c r="D533" s="3" t="s">
        <v>1655</v>
      </c>
      <c r="E533" s="3" t="s">
        <v>1655</v>
      </c>
      <c r="F533" s="3" t="str">
        <f t="shared" si="24"/>
        <v>New York</v>
      </c>
      <c r="G533" s="3" t="str">
        <f t="shared" si="25"/>
        <v/>
      </c>
      <c r="H533" s="3" t="str">
        <f t="shared" si="26"/>
        <v/>
      </c>
      <c r="I533" s="3" t="s">
        <v>274</v>
      </c>
      <c r="J533" s="21" t="str">
        <f>VLOOKUP(I533,'AppURL Category'!$A:$B,2,FALSE)</f>
        <v>Real Estate</v>
      </c>
      <c r="K533" s="9" t="s">
        <v>130</v>
      </c>
      <c r="L533" s="9" t="s">
        <v>23</v>
      </c>
      <c r="M533" s="9">
        <v>19334</v>
      </c>
      <c r="N533" s="9">
        <v>40</v>
      </c>
      <c r="O533" s="9">
        <v>8673</v>
      </c>
      <c r="P533" s="9">
        <v>18578</v>
      </c>
      <c r="Q533" s="9">
        <v>11</v>
      </c>
      <c r="R533" s="9">
        <v>7292.1350000000002</v>
      </c>
      <c r="S533" s="45">
        <v>662.92</v>
      </c>
      <c r="T533" s="23">
        <v>0.27500000000000002</v>
      </c>
      <c r="U533" s="24">
        <v>182.3</v>
      </c>
      <c r="V533" s="24">
        <v>377.17</v>
      </c>
      <c r="W533" s="23">
        <v>0.2069</v>
      </c>
      <c r="X533" s="25">
        <v>0.46679999999999999</v>
      </c>
    </row>
    <row r="534" spans="1:24" ht="14.4">
      <c r="A534" s="9" t="s">
        <v>1043</v>
      </c>
      <c r="B534" s="9" t="s">
        <v>19</v>
      </c>
      <c r="C534" s="3" t="s">
        <v>73</v>
      </c>
      <c r="D534" s="3" t="s">
        <v>1655</v>
      </c>
      <c r="E534" s="3" t="s">
        <v>1655</v>
      </c>
      <c r="F534" s="3" t="str">
        <f t="shared" si="24"/>
        <v>New York</v>
      </c>
      <c r="G534" s="3" t="str">
        <f t="shared" si="25"/>
        <v/>
      </c>
      <c r="H534" s="3" t="str">
        <f t="shared" si="26"/>
        <v/>
      </c>
      <c r="I534" s="3" t="s">
        <v>274</v>
      </c>
      <c r="J534" s="21" t="str">
        <f>VLOOKUP(I534,'AppURL Category'!$A:$B,2,FALSE)</f>
        <v>Real Estate</v>
      </c>
      <c r="K534" s="9" t="s">
        <v>16</v>
      </c>
      <c r="L534" s="9" t="s">
        <v>23</v>
      </c>
      <c r="M534" s="9">
        <v>25835</v>
      </c>
      <c r="N534" s="9">
        <v>69</v>
      </c>
      <c r="O534" s="9">
        <v>3753</v>
      </c>
      <c r="P534" s="9">
        <v>20808</v>
      </c>
      <c r="Q534" s="9">
        <v>11</v>
      </c>
      <c r="R534" s="9">
        <v>5751.9120000000003</v>
      </c>
      <c r="S534" s="45">
        <v>522.9</v>
      </c>
      <c r="T534" s="23">
        <v>0.15939999999999999</v>
      </c>
      <c r="U534" s="24">
        <v>83.36</v>
      </c>
      <c r="V534" s="24">
        <v>222.64</v>
      </c>
      <c r="W534" s="23">
        <v>0.2671</v>
      </c>
      <c r="X534" s="25">
        <v>0.1804</v>
      </c>
    </row>
    <row r="535" spans="1:24" ht="14.4">
      <c r="A535" s="9" t="s">
        <v>1041</v>
      </c>
      <c r="B535" s="9" t="s">
        <v>29</v>
      </c>
      <c r="C535" s="3" t="s">
        <v>73</v>
      </c>
      <c r="D535" s="3" t="s">
        <v>1655</v>
      </c>
      <c r="E535" s="3" t="s">
        <v>1655</v>
      </c>
      <c r="F535" s="3" t="str">
        <f t="shared" si="24"/>
        <v>New York</v>
      </c>
      <c r="G535" s="3" t="str">
        <f t="shared" si="25"/>
        <v/>
      </c>
      <c r="H535" s="3" t="str">
        <f t="shared" si="26"/>
        <v/>
      </c>
      <c r="I535" s="3" t="s">
        <v>739</v>
      </c>
      <c r="J535" s="21" t="str">
        <f>VLOOKUP(I535,'AppURL Category'!$A:$B,2,FALSE)</f>
        <v>Real Estate</v>
      </c>
      <c r="K535" s="9" t="s">
        <v>16</v>
      </c>
      <c r="L535" s="9" t="s">
        <v>47</v>
      </c>
      <c r="M535" s="9">
        <v>33650</v>
      </c>
      <c r="N535" s="9">
        <v>100</v>
      </c>
      <c r="O535" s="9">
        <v>15621</v>
      </c>
      <c r="P535" s="9">
        <v>32539</v>
      </c>
      <c r="Q535" s="9">
        <v>9</v>
      </c>
      <c r="R535" s="9">
        <v>3844.991</v>
      </c>
      <c r="S535" s="45">
        <v>427.22</v>
      </c>
      <c r="T535" s="23">
        <v>0.09</v>
      </c>
      <c r="U535" s="24">
        <v>38.450000000000003</v>
      </c>
      <c r="V535" s="24">
        <v>114.26</v>
      </c>
      <c r="W535" s="23">
        <v>0.29720000000000002</v>
      </c>
      <c r="X535" s="25">
        <v>0.48010000000000003</v>
      </c>
    </row>
    <row r="536" spans="1:24" ht="14.4">
      <c r="A536" s="9" t="s">
        <v>1043</v>
      </c>
      <c r="B536" s="9" t="s">
        <v>13</v>
      </c>
      <c r="C536" s="3" t="s">
        <v>1686</v>
      </c>
      <c r="D536" s="3" t="s">
        <v>1655</v>
      </c>
      <c r="E536" s="3" t="s">
        <v>1655</v>
      </c>
      <c r="F536" s="3" t="str">
        <f t="shared" si="24"/>
        <v>Tennessee</v>
      </c>
      <c r="G536" s="3" t="str">
        <f t="shared" si="25"/>
        <v/>
      </c>
      <c r="H536" s="3" t="str">
        <f t="shared" si="26"/>
        <v/>
      </c>
      <c r="I536" s="3" t="s">
        <v>739</v>
      </c>
      <c r="J536" s="21" t="str">
        <f>VLOOKUP(I536,'AppURL Category'!$A:$B,2,FALSE)</f>
        <v>Real Estate</v>
      </c>
      <c r="K536" s="9" t="s">
        <v>16</v>
      </c>
      <c r="L536" s="9" t="s">
        <v>23</v>
      </c>
      <c r="M536" s="9">
        <v>13168</v>
      </c>
      <c r="N536" s="9">
        <v>84</v>
      </c>
      <c r="O536" s="9">
        <v>8527</v>
      </c>
      <c r="P536" s="9">
        <v>12625</v>
      </c>
      <c r="Q536" s="9">
        <v>4</v>
      </c>
      <c r="R536" s="9">
        <v>1639.723</v>
      </c>
      <c r="S536" s="45">
        <v>409.93</v>
      </c>
      <c r="T536" s="23">
        <v>4.7600000000000003E-2</v>
      </c>
      <c r="U536" s="24">
        <v>19.52</v>
      </c>
      <c r="V536" s="24">
        <v>124.52</v>
      </c>
      <c r="W536" s="23">
        <v>0.63790000000000002</v>
      </c>
      <c r="X536" s="25">
        <v>0.6754</v>
      </c>
    </row>
    <row r="537" spans="1:24" ht="14.4">
      <c r="A537" s="9" t="s">
        <v>1041</v>
      </c>
      <c r="B537" s="9" t="s">
        <v>13</v>
      </c>
      <c r="C537" s="3" t="s">
        <v>32</v>
      </c>
      <c r="D537" s="3" t="s">
        <v>1655</v>
      </c>
      <c r="E537" s="3" t="s">
        <v>1655</v>
      </c>
      <c r="F537" s="3" t="str">
        <f t="shared" si="24"/>
        <v>Illinois</v>
      </c>
      <c r="G537" s="3" t="str">
        <f t="shared" si="25"/>
        <v/>
      </c>
      <c r="H537" s="3" t="str">
        <f t="shared" si="26"/>
        <v/>
      </c>
      <c r="I537" s="3" t="s">
        <v>739</v>
      </c>
      <c r="J537" s="21" t="str">
        <f>VLOOKUP(I537,'AppURL Category'!$A:$B,2,FALSE)</f>
        <v>Real Estate</v>
      </c>
      <c r="K537" s="9" t="s">
        <v>16</v>
      </c>
      <c r="L537" s="9" t="s">
        <v>47</v>
      </c>
      <c r="M537" s="9">
        <v>26415</v>
      </c>
      <c r="N537" s="9">
        <v>60</v>
      </c>
      <c r="O537" s="9">
        <v>13791</v>
      </c>
      <c r="P537" s="9">
        <v>25315</v>
      </c>
      <c r="Q537" s="9">
        <v>11</v>
      </c>
      <c r="R537" s="9">
        <v>6450.9189999999999</v>
      </c>
      <c r="S537" s="45">
        <v>586.45000000000005</v>
      </c>
      <c r="T537" s="23">
        <v>0.18329999999999999</v>
      </c>
      <c r="U537" s="24">
        <v>107.52</v>
      </c>
      <c r="V537" s="24">
        <v>244.21</v>
      </c>
      <c r="W537" s="23">
        <v>0.2271</v>
      </c>
      <c r="X537" s="25">
        <v>0.54479999999999995</v>
      </c>
    </row>
    <row r="538" spans="1:24" ht="14.4">
      <c r="A538" s="9" t="s">
        <v>1041</v>
      </c>
      <c r="B538" s="9" t="s">
        <v>19</v>
      </c>
      <c r="C538" s="3" t="s">
        <v>1658</v>
      </c>
      <c r="D538" s="3" t="s">
        <v>1659</v>
      </c>
      <c r="E538" s="3" t="s">
        <v>1655</v>
      </c>
      <c r="F538" s="3" t="str">
        <f t="shared" si="24"/>
        <v>Michigan</v>
      </c>
      <c r="G538" s="3" t="str">
        <f t="shared" si="25"/>
        <v>Michigan</v>
      </c>
      <c r="H538" s="3" t="str">
        <f t="shared" si="26"/>
        <v/>
      </c>
      <c r="I538" s="3" t="s">
        <v>739</v>
      </c>
      <c r="J538" s="21" t="str">
        <f>VLOOKUP(I538,'AppURL Category'!$A:$B,2,FALSE)</f>
        <v>Real Estate</v>
      </c>
      <c r="K538" s="9" t="s">
        <v>27</v>
      </c>
      <c r="L538" s="9" t="s">
        <v>23</v>
      </c>
      <c r="M538" s="9">
        <v>13347</v>
      </c>
      <c r="N538" s="9">
        <v>80</v>
      </c>
      <c r="O538" s="9">
        <v>8357</v>
      </c>
      <c r="P538" s="9">
        <v>11461</v>
      </c>
      <c r="Q538" s="9">
        <v>10</v>
      </c>
      <c r="R538" s="9">
        <v>1543.6610000000001</v>
      </c>
      <c r="S538" s="45">
        <v>154.37</v>
      </c>
      <c r="T538" s="23">
        <v>0.125</v>
      </c>
      <c r="U538" s="24">
        <v>19.3</v>
      </c>
      <c r="V538" s="24">
        <v>115.66</v>
      </c>
      <c r="W538" s="23">
        <v>0.59940000000000004</v>
      </c>
      <c r="X538" s="25">
        <v>0.72919999999999996</v>
      </c>
    </row>
    <row r="539" spans="1:24" ht="14.4">
      <c r="A539" s="9" t="s">
        <v>1043</v>
      </c>
      <c r="B539" s="9" t="s">
        <v>29</v>
      </c>
      <c r="C539" s="3" t="s">
        <v>73</v>
      </c>
      <c r="D539" s="3" t="s">
        <v>1655</v>
      </c>
      <c r="E539" s="3" t="s">
        <v>1655</v>
      </c>
      <c r="F539" s="3" t="str">
        <f t="shared" si="24"/>
        <v>New York</v>
      </c>
      <c r="G539" s="3" t="str">
        <f t="shared" si="25"/>
        <v/>
      </c>
      <c r="H539" s="3" t="str">
        <f t="shared" si="26"/>
        <v/>
      </c>
      <c r="I539" s="3" t="s">
        <v>739</v>
      </c>
      <c r="J539" s="21" t="str">
        <f>VLOOKUP(I539,'AppURL Category'!$A:$B,2,FALSE)</f>
        <v>Real Estate</v>
      </c>
      <c r="K539" s="9" t="s">
        <v>46</v>
      </c>
      <c r="L539" s="9" t="s">
        <v>23</v>
      </c>
      <c r="M539" s="9">
        <v>20885</v>
      </c>
      <c r="N539" s="9">
        <v>99</v>
      </c>
      <c r="O539" s="9">
        <v>9901</v>
      </c>
      <c r="P539" s="9">
        <v>16266</v>
      </c>
      <c r="Q539" s="9">
        <v>15</v>
      </c>
      <c r="R539" s="9">
        <v>2496.7849999999999</v>
      </c>
      <c r="S539" s="45">
        <v>166.45</v>
      </c>
      <c r="T539" s="23">
        <v>0.1515</v>
      </c>
      <c r="U539" s="24">
        <v>25.22</v>
      </c>
      <c r="V539" s="24">
        <v>119.55</v>
      </c>
      <c r="W539" s="23">
        <v>0.47399999999999998</v>
      </c>
      <c r="X539" s="25">
        <v>0.60870000000000002</v>
      </c>
    </row>
    <row r="540" spans="1:24" ht="14.4">
      <c r="A540" s="9" t="s">
        <v>1041</v>
      </c>
      <c r="B540" s="9" t="s">
        <v>38</v>
      </c>
      <c r="C540" s="3" t="s">
        <v>32</v>
      </c>
      <c r="D540" s="3" t="s">
        <v>1655</v>
      </c>
      <c r="E540" s="3" t="s">
        <v>1655</v>
      </c>
      <c r="F540" s="3" t="str">
        <f t="shared" si="24"/>
        <v>Illinois</v>
      </c>
      <c r="G540" s="3" t="str">
        <f t="shared" si="25"/>
        <v/>
      </c>
      <c r="H540" s="3" t="str">
        <f t="shared" si="26"/>
        <v/>
      </c>
      <c r="I540" s="3" t="s">
        <v>739</v>
      </c>
      <c r="J540" s="21" t="str">
        <f>VLOOKUP(I540,'AppURL Category'!$A:$B,2,FALSE)</f>
        <v>Real Estate</v>
      </c>
      <c r="K540" s="9" t="s">
        <v>123</v>
      </c>
      <c r="L540" s="9" t="s">
        <v>23</v>
      </c>
      <c r="M540" s="9">
        <v>11289</v>
      </c>
      <c r="N540" s="9">
        <v>97</v>
      </c>
      <c r="O540" s="9">
        <v>1345</v>
      </c>
      <c r="P540" s="9">
        <v>8187</v>
      </c>
      <c r="Q540" s="9">
        <v>3</v>
      </c>
      <c r="R540" s="9">
        <v>1665.16</v>
      </c>
      <c r="S540" s="45">
        <v>555.04999999999995</v>
      </c>
      <c r="T540" s="23">
        <v>3.09E-2</v>
      </c>
      <c r="U540" s="24">
        <v>17.170000000000002</v>
      </c>
      <c r="V540" s="24">
        <v>147.5</v>
      </c>
      <c r="W540" s="23">
        <v>0.85919999999999996</v>
      </c>
      <c r="X540" s="25">
        <v>0.1643</v>
      </c>
    </row>
    <row r="541" spans="1:24" ht="14.4">
      <c r="A541" s="9" t="s">
        <v>1041</v>
      </c>
      <c r="B541" s="9" t="s">
        <v>29</v>
      </c>
      <c r="C541" s="3" t="s">
        <v>1656</v>
      </c>
      <c r="D541" s="3" t="s">
        <v>1657</v>
      </c>
      <c r="E541" s="3" t="s">
        <v>1655</v>
      </c>
      <c r="F541" s="3" t="str">
        <f t="shared" si="24"/>
        <v>Florida</v>
      </c>
      <c r="G541" s="3" t="str">
        <f t="shared" si="25"/>
        <v>Florida</v>
      </c>
      <c r="H541" s="3" t="str">
        <f t="shared" si="26"/>
        <v/>
      </c>
      <c r="I541" s="3" t="s">
        <v>739</v>
      </c>
      <c r="J541" s="21" t="str">
        <f>VLOOKUP(I541,'AppURL Category'!$A:$B,2,FALSE)</f>
        <v>Real Estate</v>
      </c>
      <c r="K541" s="9" t="s">
        <v>42</v>
      </c>
      <c r="L541" s="9" t="s">
        <v>23</v>
      </c>
      <c r="M541" s="9">
        <v>10389</v>
      </c>
      <c r="N541" s="9">
        <v>55</v>
      </c>
      <c r="O541" s="9">
        <v>8161</v>
      </c>
      <c r="P541" s="9">
        <v>9951</v>
      </c>
      <c r="Q541" s="9">
        <v>2</v>
      </c>
      <c r="R541" s="9">
        <v>2582.4940000000001</v>
      </c>
      <c r="S541" s="45">
        <v>1291.25</v>
      </c>
      <c r="T541" s="23">
        <v>3.6400000000000002E-2</v>
      </c>
      <c r="U541" s="24">
        <v>46.95</v>
      </c>
      <c r="V541" s="24">
        <v>248.58</v>
      </c>
      <c r="W541" s="23">
        <v>0.52939999999999998</v>
      </c>
      <c r="X541" s="25">
        <v>0.82010000000000005</v>
      </c>
    </row>
    <row r="542" spans="1:24" ht="14.4">
      <c r="A542" s="9" t="s">
        <v>1041</v>
      </c>
      <c r="B542" s="9" t="s">
        <v>38</v>
      </c>
      <c r="C542" s="3" t="s">
        <v>32</v>
      </c>
      <c r="D542" s="3" t="s">
        <v>1655</v>
      </c>
      <c r="E542" s="3" t="s">
        <v>1655</v>
      </c>
      <c r="F542" s="3" t="str">
        <f t="shared" si="24"/>
        <v>Illinois</v>
      </c>
      <c r="G542" s="3" t="str">
        <f t="shared" si="25"/>
        <v/>
      </c>
      <c r="H542" s="3" t="str">
        <f t="shared" si="26"/>
        <v/>
      </c>
      <c r="I542" s="3" t="s">
        <v>739</v>
      </c>
      <c r="J542" s="21" t="str">
        <f>VLOOKUP(I542,'AppURL Category'!$A:$B,2,FALSE)</f>
        <v>Real Estate</v>
      </c>
      <c r="K542" s="9" t="s">
        <v>16</v>
      </c>
      <c r="L542" s="9" t="s">
        <v>47</v>
      </c>
      <c r="M542" s="9">
        <v>62040</v>
      </c>
      <c r="N542" s="9">
        <v>174</v>
      </c>
      <c r="O542" s="9">
        <v>43853</v>
      </c>
      <c r="P542" s="9">
        <v>58642</v>
      </c>
      <c r="Q542" s="9">
        <v>15</v>
      </c>
      <c r="R542" s="9">
        <v>2139.0659999999998</v>
      </c>
      <c r="S542" s="45">
        <v>142.6</v>
      </c>
      <c r="T542" s="23">
        <v>8.6199999999999999E-2</v>
      </c>
      <c r="U542" s="24">
        <v>12.29</v>
      </c>
      <c r="V542" s="24">
        <v>34.479999999999997</v>
      </c>
      <c r="W542" s="23">
        <v>0.28050000000000003</v>
      </c>
      <c r="X542" s="25">
        <v>0.74780000000000002</v>
      </c>
    </row>
    <row r="543" spans="1:24" ht="14.4">
      <c r="A543" s="9" t="s">
        <v>1041</v>
      </c>
      <c r="B543" s="9" t="s">
        <v>38</v>
      </c>
      <c r="C543" s="3" t="s">
        <v>73</v>
      </c>
      <c r="D543" s="3" t="s">
        <v>1655</v>
      </c>
      <c r="E543" s="3" t="s">
        <v>1655</v>
      </c>
      <c r="F543" s="3" t="str">
        <f t="shared" si="24"/>
        <v>New York</v>
      </c>
      <c r="G543" s="3" t="str">
        <f t="shared" si="25"/>
        <v/>
      </c>
      <c r="H543" s="3" t="str">
        <f t="shared" si="26"/>
        <v/>
      </c>
      <c r="I543" s="3" t="s">
        <v>739</v>
      </c>
      <c r="J543" s="21" t="str">
        <f>VLOOKUP(I543,'AppURL Category'!$A:$B,2,FALSE)</f>
        <v>Real Estate</v>
      </c>
      <c r="K543" s="9" t="s">
        <v>27</v>
      </c>
      <c r="L543" s="9" t="s">
        <v>23</v>
      </c>
      <c r="M543" s="9">
        <v>83537</v>
      </c>
      <c r="N543" s="9">
        <v>222</v>
      </c>
      <c r="O543" s="9">
        <v>67987</v>
      </c>
      <c r="P543" s="9">
        <v>79409</v>
      </c>
      <c r="Q543" s="9">
        <v>4</v>
      </c>
      <c r="R543" s="9">
        <v>1761.079</v>
      </c>
      <c r="S543" s="45">
        <v>440.27</v>
      </c>
      <c r="T543" s="23">
        <v>1.7999999999999999E-2</v>
      </c>
      <c r="U543" s="24">
        <v>7.93</v>
      </c>
      <c r="V543" s="24">
        <v>21.08</v>
      </c>
      <c r="W543" s="23">
        <v>0.26579999999999998</v>
      </c>
      <c r="X543" s="25">
        <v>0.85619999999999996</v>
      </c>
    </row>
    <row r="544" spans="1:24" ht="14.4">
      <c r="A544" s="9" t="s">
        <v>1060</v>
      </c>
      <c r="B544" s="9" t="s">
        <v>19</v>
      </c>
      <c r="C544" s="3" t="s">
        <v>1662</v>
      </c>
      <c r="D544" s="3" t="s">
        <v>1663</v>
      </c>
      <c r="E544" s="3" t="s">
        <v>1655</v>
      </c>
      <c r="F544" s="3" t="str">
        <f t="shared" si="24"/>
        <v>Florida</v>
      </c>
      <c r="G544" s="3" t="str">
        <f t="shared" si="25"/>
        <v>Florida</v>
      </c>
      <c r="H544" s="3" t="str">
        <f t="shared" si="26"/>
        <v/>
      </c>
      <c r="I544" s="3" t="s">
        <v>739</v>
      </c>
      <c r="J544" s="21" t="str">
        <f>VLOOKUP(I544,'AppURL Category'!$A:$B,2,FALSE)</f>
        <v>Real Estate</v>
      </c>
      <c r="K544" s="9" t="s">
        <v>16</v>
      </c>
      <c r="L544" s="9" t="s">
        <v>23</v>
      </c>
      <c r="M544" s="9">
        <v>81054</v>
      </c>
      <c r="N544" s="9">
        <v>265</v>
      </c>
      <c r="O544" s="9">
        <v>56762</v>
      </c>
      <c r="P544" s="9">
        <v>76198</v>
      </c>
      <c r="Q544" s="9">
        <v>16</v>
      </c>
      <c r="R544" s="9">
        <v>1532.3579999999999</v>
      </c>
      <c r="S544" s="45">
        <v>95.77</v>
      </c>
      <c r="T544" s="23">
        <v>6.0400000000000002E-2</v>
      </c>
      <c r="U544" s="24">
        <v>5.78</v>
      </c>
      <c r="V544" s="24">
        <v>18.91</v>
      </c>
      <c r="W544" s="23">
        <v>0.32690000000000002</v>
      </c>
      <c r="X544" s="25">
        <v>0.74490000000000001</v>
      </c>
    </row>
    <row r="545" spans="1:24" ht="14.4">
      <c r="A545" s="9" t="s">
        <v>1041</v>
      </c>
      <c r="B545" s="9" t="s">
        <v>38</v>
      </c>
      <c r="C545" s="3" t="s">
        <v>168</v>
      </c>
      <c r="D545" s="3" t="s">
        <v>1655</v>
      </c>
      <c r="E545" s="3" t="s">
        <v>1655</v>
      </c>
      <c r="F545" s="3" t="str">
        <f t="shared" si="24"/>
        <v>Tennessee</v>
      </c>
      <c r="G545" s="3" t="str">
        <f t="shared" si="25"/>
        <v/>
      </c>
      <c r="H545" s="3" t="str">
        <f t="shared" si="26"/>
        <v/>
      </c>
      <c r="I545" s="3" t="s">
        <v>739</v>
      </c>
      <c r="J545" s="21" t="str">
        <f>VLOOKUP(I545,'AppURL Category'!$A:$B,2,FALSE)</f>
        <v>Real Estate</v>
      </c>
      <c r="K545" s="9" t="s">
        <v>189</v>
      </c>
      <c r="L545" s="9" t="s">
        <v>47</v>
      </c>
      <c r="M545" s="9">
        <v>35043</v>
      </c>
      <c r="N545" s="9">
        <v>140</v>
      </c>
      <c r="O545" s="9">
        <v>20942</v>
      </c>
      <c r="P545" s="9">
        <v>33479</v>
      </c>
      <c r="Q545" s="9">
        <v>24</v>
      </c>
      <c r="R545" s="9">
        <v>1527.9760000000001</v>
      </c>
      <c r="S545" s="45">
        <v>63.67</v>
      </c>
      <c r="T545" s="23">
        <v>0.1714</v>
      </c>
      <c r="U545" s="24">
        <v>10.91</v>
      </c>
      <c r="V545" s="24">
        <v>43.6</v>
      </c>
      <c r="W545" s="23">
        <v>0.39950000000000002</v>
      </c>
      <c r="X545" s="25">
        <v>0.62549999999999994</v>
      </c>
    </row>
    <row r="546" spans="1:24" ht="14.4">
      <c r="A546" s="9" t="s">
        <v>1043</v>
      </c>
      <c r="B546" s="9" t="s">
        <v>19</v>
      </c>
      <c r="C546" s="3" t="s">
        <v>1681</v>
      </c>
      <c r="D546" s="3" t="s">
        <v>1682</v>
      </c>
      <c r="E546" s="3" t="s">
        <v>1683</v>
      </c>
      <c r="F546" s="3" t="str">
        <f t="shared" si="24"/>
        <v>Alabama</v>
      </c>
      <c r="G546" s="3" t="str">
        <f t="shared" si="25"/>
        <v>Alabama</v>
      </c>
      <c r="H546" s="3" t="str">
        <f t="shared" si="26"/>
        <v/>
      </c>
      <c r="I546" s="3" t="s">
        <v>739</v>
      </c>
      <c r="J546" s="21" t="str">
        <f>VLOOKUP(I546,'AppURL Category'!$A:$B,2,FALSE)</f>
        <v>Real Estate</v>
      </c>
      <c r="K546" s="9" t="s">
        <v>16</v>
      </c>
      <c r="L546" s="9" t="s">
        <v>23</v>
      </c>
      <c r="M546" s="9">
        <v>14509</v>
      </c>
      <c r="N546" s="9">
        <v>90</v>
      </c>
      <c r="O546" s="9">
        <v>866</v>
      </c>
      <c r="P546" s="9">
        <v>13268</v>
      </c>
      <c r="Q546" s="9">
        <v>8</v>
      </c>
      <c r="R546" s="9">
        <v>5521.1890000000003</v>
      </c>
      <c r="S546" s="45">
        <v>690.15</v>
      </c>
      <c r="T546" s="23">
        <v>8.8900000000000007E-2</v>
      </c>
      <c r="U546" s="24">
        <v>61.35</v>
      </c>
      <c r="V546" s="24">
        <v>380.54</v>
      </c>
      <c r="W546" s="23">
        <v>0.62029999999999996</v>
      </c>
      <c r="X546" s="25">
        <v>6.5299999999999997E-2</v>
      </c>
    </row>
    <row r="547" spans="1:24" ht="14.4">
      <c r="A547" s="9" t="s">
        <v>1041</v>
      </c>
      <c r="B547" s="9" t="s">
        <v>19</v>
      </c>
      <c r="C547" s="3" t="s">
        <v>1656</v>
      </c>
      <c r="D547" s="3" t="s">
        <v>1657</v>
      </c>
      <c r="E547" s="3" t="s">
        <v>1655</v>
      </c>
      <c r="F547" s="3" t="str">
        <f t="shared" si="24"/>
        <v>Florida</v>
      </c>
      <c r="G547" s="3" t="str">
        <f t="shared" si="25"/>
        <v>Florida</v>
      </c>
      <c r="H547" s="3" t="str">
        <f t="shared" si="26"/>
        <v/>
      </c>
      <c r="I547" s="3" t="s">
        <v>739</v>
      </c>
      <c r="J547" s="21" t="str">
        <f>VLOOKUP(I547,'AppURL Category'!$A:$B,2,FALSE)</f>
        <v>Real Estate</v>
      </c>
      <c r="K547" s="9" t="s">
        <v>46</v>
      </c>
      <c r="L547" s="9" t="s">
        <v>47</v>
      </c>
      <c r="M547" s="9">
        <v>16325</v>
      </c>
      <c r="N547" s="9">
        <v>78</v>
      </c>
      <c r="O547" s="9">
        <v>9558</v>
      </c>
      <c r="P547" s="9">
        <v>15426</v>
      </c>
      <c r="Q547" s="9">
        <v>21</v>
      </c>
      <c r="R547" s="9">
        <v>1814.0989999999999</v>
      </c>
      <c r="S547" s="45">
        <v>86.39</v>
      </c>
      <c r="T547" s="23">
        <v>0.26919999999999999</v>
      </c>
      <c r="U547" s="24">
        <v>23.26</v>
      </c>
      <c r="V547" s="24">
        <v>111.12</v>
      </c>
      <c r="W547" s="23">
        <v>0.4778</v>
      </c>
      <c r="X547" s="25">
        <v>0.61960000000000004</v>
      </c>
    </row>
    <row r="548" spans="1:24" ht="14.4">
      <c r="A548" s="9" t="s">
        <v>1041</v>
      </c>
      <c r="B548" s="9" t="s">
        <v>19</v>
      </c>
      <c r="C548" s="3" t="s">
        <v>179</v>
      </c>
      <c r="D548" s="3" t="s">
        <v>1655</v>
      </c>
      <c r="E548" s="3" t="s">
        <v>1655</v>
      </c>
      <c r="F548" s="3" t="str">
        <f t="shared" si="24"/>
        <v>Tennessee</v>
      </c>
      <c r="G548" s="3" t="str">
        <f t="shared" si="25"/>
        <v/>
      </c>
      <c r="H548" s="3" t="str">
        <f t="shared" si="26"/>
        <v/>
      </c>
      <c r="I548" s="3" t="s">
        <v>739</v>
      </c>
      <c r="J548" s="21" t="str">
        <f>VLOOKUP(I548,'AppURL Category'!$A:$B,2,FALSE)</f>
        <v>Real Estate</v>
      </c>
      <c r="K548" s="9" t="s">
        <v>16</v>
      </c>
      <c r="L548" s="9" t="s">
        <v>23</v>
      </c>
      <c r="M548" s="9">
        <v>10485</v>
      </c>
      <c r="N548" s="9">
        <v>84</v>
      </c>
      <c r="O548" s="9">
        <v>4255</v>
      </c>
      <c r="P548" s="9">
        <v>7669</v>
      </c>
      <c r="Q548" s="9">
        <v>2</v>
      </c>
      <c r="R548" s="9">
        <v>2239.2629999999999</v>
      </c>
      <c r="S548" s="45">
        <v>1119.6300000000001</v>
      </c>
      <c r="T548" s="23">
        <v>2.3800000000000002E-2</v>
      </c>
      <c r="U548" s="24">
        <v>26.66</v>
      </c>
      <c r="V548" s="24">
        <v>213.57</v>
      </c>
      <c r="W548" s="23">
        <v>0.80110000000000003</v>
      </c>
      <c r="X548" s="25">
        <v>0.55479999999999996</v>
      </c>
    </row>
    <row r="549" spans="1:24" ht="14.4">
      <c r="A549" s="9" t="s">
        <v>1043</v>
      </c>
      <c r="B549" s="9" t="s">
        <v>13</v>
      </c>
      <c r="C549" s="3" t="s">
        <v>14</v>
      </c>
      <c r="D549" s="3" t="s">
        <v>1655</v>
      </c>
      <c r="E549" s="3" t="s">
        <v>1655</v>
      </c>
      <c r="F549" s="3" t="str">
        <f t="shared" si="24"/>
        <v>California</v>
      </c>
      <c r="G549" s="3" t="str">
        <f t="shared" si="25"/>
        <v/>
      </c>
      <c r="H549" s="3" t="str">
        <f t="shared" si="26"/>
        <v/>
      </c>
      <c r="I549" s="3" t="s">
        <v>739</v>
      </c>
      <c r="J549" s="21" t="str">
        <f>VLOOKUP(I549,'AppURL Category'!$A:$B,2,FALSE)</f>
        <v>Real Estate</v>
      </c>
      <c r="K549" s="9" t="s">
        <v>159</v>
      </c>
      <c r="L549" s="9" t="s">
        <v>23</v>
      </c>
      <c r="M549" s="9">
        <v>11561</v>
      </c>
      <c r="N549" s="9">
        <v>87</v>
      </c>
      <c r="O549" s="9">
        <v>4063</v>
      </c>
      <c r="P549" s="9">
        <v>9941</v>
      </c>
      <c r="Q549" s="9">
        <v>5</v>
      </c>
      <c r="R549" s="9">
        <v>1911.932</v>
      </c>
      <c r="S549" s="45">
        <v>382.39</v>
      </c>
      <c r="T549" s="23">
        <v>5.7500000000000002E-2</v>
      </c>
      <c r="U549" s="24">
        <v>21.98</v>
      </c>
      <c r="V549" s="24">
        <v>165.38</v>
      </c>
      <c r="W549" s="23">
        <v>0.75249999999999995</v>
      </c>
      <c r="X549" s="25">
        <v>0.40870000000000001</v>
      </c>
    </row>
    <row r="550" spans="1:24" ht="14.4">
      <c r="A550" s="9" t="s">
        <v>1043</v>
      </c>
      <c r="B550" s="9" t="s">
        <v>29</v>
      </c>
      <c r="C550" s="3" t="s">
        <v>79</v>
      </c>
      <c r="D550" s="3" t="s">
        <v>1655</v>
      </c>
      <c r="E550" s="3" t="s">
        <v>1655</v>
      </c>
      <c r="F550" s="3" t="str">
        <f t="shared" si="24"/>
        <v>Florida</v>
      </c>
      <c r="G550" s="3" t="str">
        <f t="shared" si="25"/>
        <v/>
      </c>
      <c r="H550" s="3" t="str">
        <f t="shared" si="26"/>
        <v/>
      </c>
      <c r="I550" s="3" t="s">
        <v>739</v>
      </c>
      <c r="J550" s="21" t="str">
        <f>VLOOKUP(I550,'AppURL Category'!$A:$B,2,FALSE)</f>
        <v>Real Estate</v>
      </c>
      <c r="K550" s="9" t="s">
        <v>54</v>
      </c>
      <c r="L550" s="9" t="s">
        <v>23</v>
      </c>
      <c r="M550" s="9">
        <v>18136</v>
      </c>
      <c r="N550" s="9">
        <v>69</v>
      </c>
      <c r="O550" s="9">
        <v>10842</v>
      </c>
      <c r="P550" s="9">
        <v>14953</v>
      </c>
      <c r="Q550" s="9">
        <v>9</v>
      </c>
      <c r="R550" s="9">
        <v>6860.36</v>
      </c>
      <c r="S550" s="45">
        <v>762.26</v>
      </c>
      <c r="T550" s="23">
        <v>0.13039999999999999</v>
      </c>
      <c r="U550" s="24">
        <v>99.43</v>
      </c>
      <c r="V550" s="24">
        <v>378.27</v>
      </c>
      <c r="W550" s="23">
        <v>0.3805</v>
      </c>
      <c r="X550" s="25">
        <v>0.72509999999999997</v>
      </c>
    </row>
    <row r="551" spans="1:24" ht="14.4">
      <c r="A551" s="9" t="s">
        <v>1041</v>
      </c>
      <c r="B551" s="9" t="s">
        <v>19</v>
      </c>
      <c r="C551" s="3" t="s">
        <v>14</v>
      </c>
      <c r="D551" s="3" t="s">
        <v>1655</v>
      </c>
      <c r="E551" s="3" t="s">
        <v>1655</v>
      </c>
      <c r="F551" s="3" t="str">
        <f t="shared" si="24"/>
        <v>California</v>
      </c>
      <c r="G551" s="3" t="str">
        <f t="shared" si="25"/>
        <v/>
      </c>
      <c r="H551" s="3" t="str">
        <f t="shared" si="26"/>
        <v/>
      </c>
      <c r="I551" s="3" t="s">
        <v>739</v>
      </c>
      <c r="J551" s="21" t="str">
        <f>VLOOKUP(I551,'AppURL Category'!$A:$B,2,FALSE)</f>
        <v>Real Estate</v>
      </c>
      <c r="K551" s="9" t="s">
        <v>159</v>
      </c>
      <c r="L551" s="9" t="s">
        <v>23</v>
      </c>
      <c r="M551" s="9">
        <v>8437</v>
      </c>
      <c r="N551" s="9">
        <v>63</v>
      </c>
      <c r="O551" s="9">
        <v>5271</v>
      </c>
      <c r="P551" s="9">
        <v>7065</v>
      </c>
      <c r="Q551" s="9">
        <v>2</v>
      </c>
      <c r="R551" s="9">
        <v>1880.5329999999999</v>
      </c>
      <c r="S551" s="45">
        <v>940.27</v>
      </c>
      <c r="T551" s="23">
        <v>3.1699999999999999E-2</v>
      </c>
      <c r="U551" s="24">
        <v>29.85</v>
      </c>
      <c r="V551" s="24">
        <v>222.89</v>
      </c>
      <c r="W551" s="23">
        <v>0.74670000000000003</v>
      </c>
      <c r="X551" s="25">
        <v>0.74609999999999999</v>
      </c>
    </row>
    <row r="552" spans="1:24" ht="14.4">
      <c r="A552" s="9" t="s">
        <v>1041</v>
      </c>
      <c r="B552" s="9" t="s">
        <v>19</v>
      </c>
      <c r="C552" s="3" t="s">
        <v>14</v>
      </c>
      <c r="D552" s="3" t="s">
        <v>1655</v>
      </c>
      <c r="E552" s="3" t="s">
        <v>1655</v>
      </c>
      <c r="F552" s="3" t="str">
        <f t="shared" si="24"/>
        <v>California</v>
      </c>
      <c r="G552" s="3" t="str">
        <f t="shared" si="25"/>
        <v/>
      </c>
      <c r="H552" s="3" t="str">
        <f t="shared" si="26"/>
        <v/>
      </c>
      <c r="I552" s="3" t="s">
        <v>739</v>
      </c>
      <c r="J552" s="21" t="str">
        <f>VLOOKUP(I552,'AppURL Category'!$A:$B,2,FALSE)</f>
        <v>Real Estate</v>
      </c>
      <c r="K552" s="9" t="s">
        <v>42</v>
      </c>
      <c r="L552" s="9" t="s">
        <v>17</v>
      </c>
      <c r="M552" s="9">
        <v>7965</v>
      </c>
      <c r="N552" s="9">
        <v>50</v>
      </c>
      <c r="O552" s="9">
        <v>5230</v>
      </c>
      <c r="P552" s="9">
        <v>6923</v>
      </c>
      <c r="Q552" s="9">
        <v>10</v>
      </c>
      <c r="R552" s="9">
        <v>6298.5140000000001</v>
      </c>
      <c r="S552" s="45">
        <v>629.85</v>
      </c>
      <c r="T552" s="23">
        <v>0.2</v>
      </c>
      <c r="U552" s="24">
        <v>125.97</v>
      </c>
      <c r="V552" s="24">
        <v>790.77</v>
      </c>
      <c r="W552" s="23">
        <v>0.62770000000000004</v>
      </c>
      <c r="X552" s="25">
        <v>0.75549999999999995</v>
      </c>
    </row>
    <row r="553" spans="1:24" ht="14.4">
      <c r="A553" s="9" t="s">
        <v>1041</v>
      </c>
      <c r="B553" s="9" t="s">
        <v>13</v>
      </c>
      <c r="C553" s="3" t="s">
        <v>79</v>
      </c>
      <c r="D553" s="3" t="s">
        <v>1655</v>
      </c>
      <c r="E553" s="3" t="s">
        <v>1655</v>
      </c>
      <c r="F553" s="3" t="str">
        <f t="shared" si="24"/>
        <v>Florida</v>
      </c>
      <c r="G553" s="3" t="str">
        <f t="shared" si="25"/>
        <v/>
      </c>
      <c r="H553" s="3" t="str">
        <f t="shared" si="26"/>
        <v/>
      </c>
      <c r="I553" s="3" t="s">
        <v>739</v>
      </c>
      <c r="J553" s="21" t="str">
        <f>VLOOKUP(I553,'AppURL Category'!$A:$B,2,FALSE)</f>
        <v>Real Estate</v>
      </c>
      <c r="K553" s="9" t="s">
        <v>27</v>
      </c>
      <c r="L553" s="9" t="s">
        <v>23</v>
      </c>
      <c r="M553" s="9">
        <v>14350</v>
      </c>
      <c r="N553" s="9">
        <v>60</v>
      </c>
      <c r="O553" s="9">
        <v>8228</v>
      </c>
      <c r="P553" s="9">
        <v>13396</v>
      </c>
      <c r="Q553" s="9">
        <v>6</v>
      </c>
      <c r="R553" s="9">
        <v>6114.0349999999999</v>
      </c>
      <c r="S553" s="45">
        <v>1019.01</v>
      </c>
      <c r="T553" s="23">
        <v>0.1</v>
      </c>
      <c r="U553" s="24">
        <v>101.9</v>
      </c>
      <c r="V553" s="24">
        <v>426.07</v>
      </c>
      <c r="W553" s="23">
        <v>0.41810000000000003</v>
      </c>
      <c r="X553" s="25">
        <v>0.61419999999999997</v>
      </c>
    </row>
    <row r="554" spans="1:24" ht="14.4">
      <c r="A554" s="9" t="s">
        <v>1043</v>
      </c>
      <c r="B554" s="9" t="s">
        <v>13</v>
      </c>
      <c r="C554" s="3" t="s">
        <v>1673</v>
      </c>
      <c r="D554" s="3" t="s">
        <v>1674</v>
      </c>
      <c r="E554" s="3" t="s">
        <v>1655</v>
      </c>
      <c r="F554" s="3" t="str">
        <f t="shared" si="24"/>
        <v>Michigan</v>
      </c>
      <c r="G554" s="3" t="str">
        <f t="shared" si="25"/>
        <v>Michigan</v>
      </c>
      <c r="H554" s="3" t="str">
        <f t="shared" si="26"/>
        <v/>
      </c>
      <c r="I554" s="3" t="s">
        <v>739</v>
      </c>
      <c r="J554" s="21" t="str">
        <f>VLOOKUP(I554,'AppURL Category'!$A:$B,2,FALSE)</f>
        <v>Real Estate</v>
      </c>
      <c r="K554" s="9" t="s">
        <v>22</v>
      </c>
      <c r="L554" s="9" t="s">
        <v>23</v>
      </c>
      <c r="M554" s="9">
        <v>24100</v>
      </c>
      <c r="N554" s="9">
        <v>110</v>
      </c>
      <c r="O554" s="9">
        <v>11355</v>
      </c>
      <c r="P554" s="9">
        <v>21740</v>
      </c>
      <c r="Q554" s="9">
        <v>5</v>
      </c>
      <c r="R554" s="9">
        <v>5912.2610000000004</v>
      </c>
      <c r="S554" s="45">
        <v>1182.45</v>
      </c>
      <c r="T554" s="23">
        <v>4.5499999999999999E-2</v>
      </c>
      <c r="U554" s="24">
        <v>53.75</v>
      </c>
      <c r="V554" s="24">
        <v>245.32</v>
      </c>
      <c r="W554" s="23">
        <v>0.45639999999999997</v>
      </c>
      <c r="X554" s="25">
        <v>0.52229999999999999</v>
      </c>
    </row>
    <row r="555" spans="1:24" ht="14.4">
      <c r="A555" s="9" t="s">
        <v>1041</v>
      </c>
      <c r="B555" s="9" t="s">
        <v>13</v>
      </c>
      <c r="C555" s="3" t="s">
        <v>1678</v>
      </c>
      <c r="D555" s="3" t="s">
        <v>1679</v>
      </c>
      <c r="E555" s="3" t="s">
        <v>1655</v>
      </c>
      <c r="F555" s="3" t="str">
        <f t="shared" si="24"/>
        <v>Indiana</v>
      </c>
      <c r="G555" s="3" t="str">
        <f t="shared" si="25"/>
        <v>Indiana</v>
      </c>
      <c r="H555" s="3" t="str">
        <f t="shared" si="26"/>
        <v/>
      </c>
      <c r="I555" s="3" t="s">
        <v>739</v>
      </c>
      <c r="J555" s="21" t="str">
        <f>VLOOKUP(I555,'AppURL Category'!$A:$B,2,FALSE)</f>
        <v>Real Estate</v>
      </c>
      <c r="K555" s="9" t="s">
        <v>16</v>
      </c>
      <c r="L555" s="9" t="s">
        <v>17</v>
      </c>
      <c r="M555" s="9">
        <v>21599</v>
      </c>
      <c r="N555" s="9">
        <v>66</v>
      </c>
      <c r="O555" s="9">
        <v>13600</v>
      </c>
      <c r="P555" s="9">
        <v>20256</v>
      </c>
      <c r="Q555" s="9">
        <v>9</v>
      </c>
      <c r="R555" s="9">
        <v>5551.3869999999997</v>
      </c>
      <c r="S555" s="45">
        <v>616.82000000000005</v>
      </c>
      <c r="T555" s="23">
        <v>0.13639999999999999</v>
      </c>
      <c r="U555" s="24">
        <v>84.11</v>
      </c>
      <c r="V555" s="24">
        <v>257.02</v>
      </c>
      <c r="W555" s="23">
        <v>0.30559999999999998</v>
      </c>
      <c r="X555" s="25">
        <v>0.6714</v>
      </c>
    </row>
    <row r="556" spans="1:24" ht="14.4">
      <c r="A556" s="9" t="s">
        <v>1041</v>
      </c>
      <c r="B556" s="9" t="s">
        <v>19</v>
      </c>
      <c r="C556" s="3" t="s">
        <v>32</v>
      </c>
      <c r="D556" s="3" t="s">
        <v>1655</v>
      </c>
      <c r="E556" s="3" t="s">
        <v>1655</v>
      </c>
      <c r="F556" s="3" t="str">
        <f t="shared" si="24"/>
        <v>Illinois</v>
      </c>
      <c r="G556" s="3" t="str">
        <f t="shared" si="25"/>
        <v/>
      </c>
      <c r="H556" s="3" t="str">
        <f t="shared" si="26"/>
        <v/>
      </c>
      <c r="I556" s="3" t="s">
        <v>739</v>
      </c>
      <c r="J556" s="21" t="str">
        <f>VLOOKUP(I556,'AppURL Category'!$A:$B,2,FALSE)</f>
        <v>Real Estate</v>
      </c>
      <c r="K556" s="9" t="s">
        <v>42</v>
      </c>
      <c r="L556" s="9" t="s">
        <v>47</v>
      </c>
      <c r="M556" s="9">
        <v>35335</v>
      </c>
      <c r="N556" s="9">
        <v>120</v>
      </c>
      <c r="O556" s="9">
        <v>22566</v>
      </c>
      <c r="P556" s="9">
        <v>30685</v>
      </c>
      <c r="Q556" s="9">
        <v>15</v>
      </c>
      <c r="R556" s="9">
        <v>1866.347</v>
      </c>
      <c r="S556" s="45">
        <v>124.42</v>
      </c>
      <c r="T556" s="23">
        <v>0.125</v>
      </c>
      <c r="U556" s="24">
        <v>15.55</v>
      </c>
      <c r="V556" s="24">
        <v>52.82</v>
      </c>
      <c r="W556" s="23">
        <v>0.33960000000000001</v>
      </c>
      <c r="X556" s="25">
        <v>0.73540000000000005</v>
      </c>
    </row>
    <row r="557" spans="1:24" ht="14.4">
      <c r="A557" s="9" t="s">
        <v>1041</v>
      </c>
      <c r="B557" s="9" t="s">
        <v>38</v>
      </c>
      <c r="C557" s="3" t="s">
        <v>25</v>
      </c>
      <c r="D557" s="3" t="s">
        <v>1655</v>
      </c>
      <c r="E557" s="3" t="s">
        <v>1655</v>
      </c>
      <c r="F557" s="3" t="str">
        <f t="shared" si="24"/>
        <v>California</v>
      </c>
      <c r="G557" s="3" t="str">
        <f t="shared" si="25"/>
        <v/>
      </c>
      <c r="H557" s="3" t="str">
        <f t="shared" si="26"/>
        <v/>
      </c>
      <c r="I557" s="3" t="s">
        <v>739</v>
      </c>
      <c r="J557" s="21" t="str">
        <f>VLOOKUP(I557,'AppURL Category'!$A:$B,2,FALSE)</f>
        <v>Real Estate</v>
      </c>
      <c r="K557" s="9" t="s">
        <v>16</v>
      </c>
      <c r="L557" s="9" t="s">
        <v>23</v>
      </c>
      <c r="M557" s="9">
        <v>14763</v>
      </c>
      <c r="N557" s="9">
        <v>40</v>
      </c>
      <c r="O557" s="9">
        <v>8955</v>
      </c>
      <c r="P557" s="9">
        <v>13829</v>
      </c>
      <c r="Q557" s="9">
        <v>2</v>
      </c>
      <c r="R557" s="9">
        <v>1531.9269999999999</v>
      </c>
      <c r="S557" s="45">
        <v>765.96</v>
      </c>
      <c r="T557" s="23">
        <v>0.05</v>
      </c>
      <c r="U557" s="24">
        <v>38.299999999999997</v>
      </c>
      <c r="V557" s="24">
        <v>103.77</v>
      </c>
      <c r="W557" s="23">
        <v>0.27089999999999997</v>
      </c>
      <c r="X557" s="25">
        <v>0.64759999999999995</v>
      </c>
    </row>
    <row r="558" spans="1:24" ht="14.4">
      <c r="A558" s="9" t="s">
        <v>1043</v>
      </c>
      <c r="B558" s="9" t="s">
        <v>38</v>
      </c>
      <c r="C558" s="3" t="s">
        <v>25</v>
      </c>
      <c r="D558" s="3" t="s">
        <v>1655</v>
      </c>
      <c r="E558" s="3" t="s">
        <v>1655</v>
      </c>
      <c r="F558" s="3" t="str">
        <f t="shared" si="24"/>
        <v>California</v>
      </c>
      <c r="G558" s="3" t="str">
        <f t="shared" si="25"/>
        <v/>
      </c>
      <c r="H558" s="3" t="str">
        <f t="shared" si="26"/>
        <v/>
      </c>
      <c r="I558" s="3" t="s">
        <v>739</v>
      </c>
      <c r="J558" s="21" t="str">
        <f>VLOOKUP(I558,'AppURL Category'!$A:$B,2,FALSE)</f>
        <v>Real Estate</v>
      </c>
      <c r="K558" s="9" t="s">
        <v>123</v>
      </c>
      <c r="L558" s="9" t="s">
        <v>23</v>
      </c>
      <c r="M558" s="9">
        <v>47360</v>
      </c>
      <c r="N558" s="9">
        <v>126</v>
      </c>
      <c r="O558" s="9">
        <v>8047</v>
      </c>
      <c r="P558" s="9">
        <v>33641</v>
      </c>
      <c r="Q558" s="9">
        <v>9</v>
      </c>
      <c r="R558" s="9">
        <v>6502.2749999999996</v>
      </c>
      <c r="S558" s="45">
        <v>722.48</v>
      </c>
      <c r="T558" s="23">
        <v>7.1400000000000005E-2</v>
      </c>
      <c r="U558" s="24">
        <v>51.61</v>
      </c>
      <c r="V558" s="24">
        <v>137.29</v>
      </c>
      <c r="W558" s="23">
        <v>0.26600000000000001</v>
      </c>
      <c r="X558" s="25">
        <v>0.2392</v>
      </c>
    </row>
    <row r="559" spans="1:24" ht="14.4">
      <c r="A559" s="9" t="s">
        <v>1060</v>
      </c>
      <c r="B559" s="9" t="s">
        <v>19</v>
      </c>
      <c r="C559" s="3" t="s">
        <v>79</v>
      </c>
      <c r="D559" s="3" t="s">
        <v>1655</v>
      </c>
      <c r="E559" s="3" t="s">
        <v>1655</v>
      </c>
      <c r="F559" s="3" t="str">
        <f t="shared" si="24"/>
        <v>Florida</v>
      </c>
      <c r="G559" s="3" t="str">
        <f t="shared" si="25"/>
        <v/>
      </c>
      <c r="H559" s="3" t="str">
        <f t="shared" si="26"/>
        <v/>
      </c>
      <c r="I559" s="3" t="s">
        <v>764</v>
      </c>
      <c r="J559" s="21" t="str">
        <f>VLOOKUP(I559,'AppURL Category'!$A:$B,2,FALSE)</f>
        <v>Real Estate</v>
      </c>
      <c r="K559" s="9" t="s">
        <v>42</v>
      </c>
      <c r="L559" s="9" t="s">
        <v>23</v>
      </c>
      <c r="M559" s="9">
        <v>19408</v>
      </c>
      <c r="N559" s="9">
        <v>58</v>
      </c>
      <c r="O559" s="9">
        <v>6596</v>
      </c>
      <c r="P559" s="9">
        <v>13880</v>
      </c>
      <c r="Q559" s="9">
        <v>2</v>
      </c>
      <c r="R559" s="9">
        <v>5492.8220000000001</v>
      </c>
      <c r="S559" s="45">
        <v>2746.41</v>
      </c>
      <c r="T559" s="23">
        <v>3.4500000000000003E-2</v>
      </c>
      <c r="U559" s="24">
        <v>94.7</v>
      </c>
      <c r="V559" s="24">
        <v>283.02</v>
      </c>
      <c r="W559" s="23">
        <v>0.29880000000000001</v>
      </c>
      <c r="X559" s="25">
        <v>0.47520000000000001</v>
      </c>
    </row>
    <row r="560" spans="1:24" ht="14.4">
      <c r="A560" s="9" t="s">
        <v>1060</v>
      </c>
      <c r="B560" s="9" t="s">
        <v>19</v>
      </c>
      <c r="C560" s="3" t="s">
        <v>1664</v>
      </c>
      <c r="D560" s="3" t="s">
        <v>1665</v>
      </c>
      <c r="E560" s="3" t="s">
        <v>1655</v>
      </c>
      <c r="F560" s="3" t="str">
        <f t="shared" si="24"/>
        <v>Florida</v>
      </c>
      <c r="G560" s="3" t="str">
        <f t="shared" si="25"/>
        <v>Florida</v>
      </c>
      <c r="H560" s="3" t="str">
        <f t="shared" si="26"/>
        <v/>
      </c>
      <c r="I560" s="3" t="s">
        <v>768</v>
      </c>
      <c r="J560" s="21" t="str">
        <f>VLOOKUP(I560,'AppURL Category'!$A:$B,2,FALSE)</f>
        <v>Real Estate</v>
      </c>
      <c r="K560" s="9" t="s">
        <v>22</v>
      </c>
      <c r="L560" s="9" t="s">
        <v>23</v>
      </c>
      <c r="M560" s="9">
        <v>46190</v>
      </c>
      <c r="N560" s="9">
        <v>130</v>
      </c>
      <c r="O560" s="9">
        <v>8618</v>
      </c>
      <c r="P560" s="9">
        <v>41618</v>
      </c>
      <c r="Q560" s="9">
        <v>1</v>
      </c>
      <c r="R560" s="9">
        <v>5464.11</v>
      </c>
      <c r="S560" s="45">
        <v>5464.11</v>
      </c>
      <c r="T560" s="23">
        <v>7.7000000000000002E-3</v>
      </c>
      <c r="U560" s="24">
        <v>42.03</v>
      </c>
      <c r="V560" s="24">
        <v>118.3</v>
      </c>
      <c r="W560" s="23">
        <v>0.28139999999999998</v>
      </c>
      <c r="X560" s="25">
        <v>0.20710000000000001</v>
      </c>
    </row>
    <row r="561" spans="1:24" ht="14.4">
      <c r="A561" s="9" t="s">
        <v>1041</v>
      </c>
      <c r="B561" s="9" t="s">
        <v>19</v>
      </c>
      <c r="C561" s="3" t="s">
        <v>32</v>
      </c>
      <c r="D561" s="3" t="s">
        <v>1655</v>
      </c>
      <c r="E561" s="3" t="s">
        <v>1655</v>
      </c>
      <c r="F561" s="3" t="str">
        <f t="shared" si="24"/>
        <v>Illinois</v>
      </c>
      <c r="G561" s="3" t="str">
        <f t="shared" si="25"/>
        <v/>
      </c>
      <c r="H561" s="3" t="str">
        <f t="shared" si="26"/>
        <v/>
      </c>
      <c r="I561" s="3" t="s">
        <v>768</v>
      </c>
      <c r="J561" s="21" t="str">
        <f>VLOOKUP(I561,'AppURL Category'!$A:$B,2,FALSE)</f>
        <v>Real Estate</v>
      </c>
      <c r="K561" s="9" t="s">
        <v>46</v>
      </c>
      <c r="L561" s="9" t="s">
        <v>47</v>
      </c>
      <c r="M561" s="9">
        <v>18537</v>
      </c>
      <c r="N561" s="9">
        <v>95</v>
      </c>
      <c r="O561" s="9">
        <v>6473</v>
      </c>
      <c r="P561" s="9">
        <v>17081</v>
      </c>
      <c r="Q561" s="9">
        <v>4</v>
      </c>
      <c r="R561" s="9">
        <v>5206.2389999999996</v>
      </c>
      <c r="S561" s="45">
        <v>1301.56</v>
      </c>
      <c r="T561" s="23">
        <v>4.2099999999999999E-2</v>
      </c>
      <c r="U561" s="24">
        <v>54.8</v>
      </c>
      <c r="V561" s="24">
        <v>280.86</v>
      </c>
      <c r="W561" s="23">
        <v>0.51249999999999996</v>
      </c>
      <c r="X561" s="25">
        <v>0.379</v>
      </c>
    </row>
    <row r="562" spans="1:24" ht="14.4">
      <c r="A562" s="9" t="s">
        <v>1043</v>
      </c>
      <c r="B562" s="9" t="s">
        <v>13</v>
      </c>
      <c r="C562" s="3" t="s">
        <v>35</v>
      </c>
      <c r="D562" s="3" t="s">
        <v>1655</v>
      </c>
      <c r="E562" s="3" t="s">
        <v>1655</v>
      </c>
      <c r="F562" s="3" t="str">
        <f t="shared" si="24"/>
        <v>Tennessee</v>
      </c>
      <c r="G562" s="3" t="str">
        <f t="shared" si="25"/>
        <v/>
      </c>
      <c r="H562" s="3" t="str">
        <f t="shared" si="26"/>
        <v/>
      </c>
      <c r="I562" s="3" t="s">
        <v>1029</v>
      </c>
      <c r="J562" s="21" t="str">
        <f>VLOOKUP(I562,'AppURL Category'!$A:$B,2,FALSE)</f>
        <v>Real Estate</v>
      </c>
      <c r="K562" s="9" t="s">
        <v>22</v>
      </c>
      <c r="L562" s="9" t="s">
        <v>23</v>
      </c>
      <c r="M562" s="9">
        <v>12488</v>
      </c>
      <c r="N562" s="9">
        <v>99</v>
      </c>
      <c r="O562" s="9">
        <v>4021</v>
      </c>
      <c r="P562" s="9">
        <v>11403</v>
      </c>
      <c r="Q562" s="9">
        <v>4</v>
      </c>
      <c r="R562" s="9">
        <v>2176.6570000000002</v>
      </c>
      <c r="S562" s="45">
        <v>544.16</v>
      </c>
      <c r="T562" s="23">
        <v>4.0399999999999998E-2</v>
      </c>
      <c r="U562" s="24">
        <v>21.99</v>
      </c>
      <c r="V562" s="24">
        <v>174.3</v>
      </c>
      <c r="W562" s="23">
        <v>0.79279999999999995</v>
      </c>
      <c r="X562" s="25">
        <v>0.35260000000000002</v>
      </c>
    </row>
    <row r="563" spans="1:24" ht="14.4">
      <c r="A563" s="9" t="s">
        <v>1043</v>
      </c>
      <c r="B563" s="9" t="s">
        <v>38</v>
      </c>
      <c r="C563" s="3" t="s">
        <v>32</v>
      </c>
      <c r="D563" s="3" t="s">
        <v>1655</v>
      </c>
      <c r="E563" s="3" t="s">
        <v>1655</v>
      </c>
      <c r="F563" s="3" t="str">
        <f t="shared" si="24"/>
        <v>Illinois</v>
      </c>
      <c r="G563" s="3" t="str">
        <f t="shared" si="25"/>
        <v/>
      </c>
      <c r="H563" s="3" t="str">
        <f t="shared" si="26"/>
        <v/>
      </c>
      <c r="I563" s="3" t="s">
        <v>1029</v>
      </c>
      <c r="J563" s="21" t="str">
        <f>VLOOKUP(I563,'AppURL Category'!$A:$B,2,FALSE)</f>
        <v>Real Estate</v>
      </c>
      <c r="K563" s="9" t="s">
        <v>16</v>
      </c>
      <c r="L563" s="9" t="s">
        <v>23</v>
      </c>
      <c r="M563" s="9">
        <v>19212</v>
      </c>
      <c r="N563" s="9">
        <v>54</v>
      </c>
      <c r="O563" s="9">
        <v>6872</v>
      </c>
      <c r="P563" s="9">
        <v>14248</v>
      </c>
      <c r="Q563" s="9">
        <v>10</v>
      </c>
      <c r="R563" s="9">
        <v>2133.0770000000002</v>
      </c>
      <c r="S563" s="45">
        <v>213.31</v>
      </c>
      <c r="T563" s="23">
        <v>0.1852</v>
      </c>
      <c r="U563" s="24">
        <v>39.5</v>
      </c>
      <c r="V563" s="24">
        <v>111.03</v>
      </c>
      <c r="W563" s="23">
        <v>0.28110000000000002</v>
      </c>
      <c r="X563" s="25">
        <v>0.48230000000000001</v>
      </c>
    </row>
    <row r="564" spans="1:24" ht="14.4">
      <c r="A564" s="9" t="s">
        <v>1041</v>
      </c>
      <c r="B564" s="9" t="s">
        <v>38</v>
      </c>
      <c r="C564" s="3" t="s">
        <v>179</v>
      </c>
      <c r="D564" s="3" t="s">
        <v>1655</v>
      </c>
      <c r="E564" s="3" t="s">
        <v>1655</v>
      </c>
      <c r="F564" s="3" t="str">
        <f t="shared" si="24"/>
        <v>Tennessee</v>
      </c>
      <c r="G564" s="3" t="str">
        <f t="shared" si="25"/>
        <v/>
      </c>
      <c r="H564" s="3" t="str">
        <f t="shared" si="26"/>
        <v/>
      </c>
      <c r="I564" s="3" t="s">
        <v>1029</v>
      </c>
      <c r="J564" s="21" t="str">
        <f>VLOOKUP(I564,'AppURL Category'!$A:$B,2,FALSE)</f>
        <v>Real Estate</v>
      </c>
      <c r="K564" s="9" t="s">
        <v>16</v>
      </c>
      <c r="L564" s="9" t="s">
        <v>23</v>
      </c>
      <c r="M564" s="9">
        <v>37554</v>
      </c>
      <c r="N564" s="9">
        <v>92</v>
      </c>
      <c r="O564" s="9">
        <v>13128</v>
      </c>
      <c r="P564" s="9">
        <v>27596</v>
      </c>
      <c r="Q564" s="9">
        <v>8</v>
      </c>
      <c r="R564" s="9">
        <v>1737.8430000000001</v>
      </c>
      <c r="S564" s="45">
        <v>217.23</v>
      </c>
      <c r="T564" s="23">
        <v>8.6999999999999994E-2</v>
      </c>
      <c r="U564" s="24">
        <v>18.89</v>
      </c>
      <c r="V564" s="24">
        <v>46.28</v>
      </c>
      <c r="W564" s="23">
        <v>0.245</v>
      </c>
      <c r="X564" s="25">
        <v>0.47570000000000001</v>
      </c>
    </row>
    <row r="565" spans="1:24" ht="14.4">
      <c r="A565" s="9" t="s">
        <v>1043</v>
      </c>
      <c r="B565" s="9" t="s">
        <v>29</v>
      </c>
      <c r="C565" s="3" t="s">
        <v>1664</v>
      </c>
      <c r="D565" s="3" t="s">
        <v>1665</v>
      </c>
      <c r="E565" s="3" t="s">
        <v>1655</v>
      </c>
      <c r="F565" s="3" t="str">
        <f t="shared" si="24"/>
        <v>Florida</v>
      </c>
      <c r="G565" s="3" t="str">
        <f t="shared" si="25"/>
        <v>Florida</v>
      </c>
      <c r="H565" s="3" t="str">
        <f t="shared" si="26"/>
        <v/>
      </c>
      <c r="I565" s="3" t="s">
        <v>1029</v>
      </c>
      <c r="J565" s="21" t="str">
        <f>VLOOKUP(I565,'AppURL Category'!$A:$B,2,FALSE)</f>
        <v>Real Estate</v>
      </c>
      <c r="K565" s="9" t="s">
        <v>27</v>
      </c>
      <c r="L565" s="9" t="s">
        <v>23</v>
      </c>
      <c r="M565" s="9">
        <v>12510</v>
      </c>
      <c r="N565" s="9">
        <v>74</v>
      </c>
      <c r="O565" s="9">
        <v>4391</v>
      </c>
      <c r="P565" s="9">
        <v>9098</v>
      </c>
      <c r="Q565" s="9">
        <v>6</v>
      </c>
      <c r="R565" s="9">
        <v>1524.471</v>
      </c>
      <c r="S565" s="45">
        <v>254.08</v>
      </c>
      <c r="T565" s="23">
        <v>8.1100000000000005E-2</v>
      </c>
      <c r="U565" s="24">
        <v>20.6</v>
      </c>
      <c r="V565" s="24">
        <v>121.86</v>
      </c>
      <c r="W565" s="23">
        <v>0.59150000000000003</v>
      </c>
      <c r="X565" s="25">
        <v>0.48259999999999997</v>
      </c>
    </row>
    <row r="566" spans="1:24" ht="14.4">
      <c r="A566" s="9" t="s">
        <v>1060</v>
      </c>
      <c r="B566" s="9" t="s">
        <v>13</v>
      </c>
      <c r="C566" s="3" t="s">
        <v>25</v>
      </c>
      <c r="D566" s="3" t="s">
        <v>1655</v>
      </c>
      <c r="E566" s="3" t="s">
        <v>1655</v>
      </c>
      <c r="F566" s="3" t="str">
        <f t="shared" si="24"/>
        <v>California</v>
      </c>
      <c r="G566" s="3" t="str">
        <f t="shared" si="25"/>
        <v/>
      </c>
      <c r="H566" s="3" t="str">
        <f t="shared" si="26"/>
        <v/>
      </c>
      <c r="I566" s="3" t="s">
        <v>1029</v>
      </c>
      <c r="J566" s="21" t="str">
        <f>VLOOKUP(I566,'AppURL Category'!$A:$B,2,FALSE)</f>
        <v>Real Estate</v>
      </c>
      <c r="K566" s="9" t="s">
        <v>22</v>
      </c>
      <c r="L566" s="9" t="s">
        <v>23</v>
      </c>
      <c r="M566" s="9">
        <v>15475</v>
      </c>
      <c r="N566" s="9">
        <v>110</v>
      </c>
      <c r="O566" s="9">
        <v>6019</v>
      </c>
      <c r="P566" s="9">
        <v>10952</v>
      </c>
      <c r="Q566" s="9">
        <v>9</v>
      </c>
      <c r="R566" s="9">
        <v>4156.7129999999997</v>
      </c>
      <c r="S566" s="45">
        <v>461.86</v>
      </c>
      <c r="T566" s="23">
        <v>8.1799999999999998E-2</v>
      </c>
      <c r="U566" s="24">
        <v>37.79</v>
      </c>
      <c r="V566" s="24">
        <v>268.61</v>
      </c>
      <c r="W566" s="23">
        <v>0.71079999999999999</v>
      </c>
      <c r="X566" s="25">
        <v>0.54959999999999998</v>
      </c>
    </row>
    <row r="567" spans="1:24" ht="14.4">
      <c r="A567" s="9" t="s">
        <v>1043</v>
      </c>
      <c r="B567" s="9" t="s">
        <v>19</v>
      </c>
      <c r="C567" s="3" t="s">
        <v>1671</v>
      </c>
      <c r="D567" s="3" t="s">
        <v>1672</v>
      </c>
      <c r="E567" s="3" t="s">
        <v>1655</v>
      </c>
      <c r="F567" s="3" t="str">
        <f t="shared" si="24"/>
        <v>Florida</v>
      </c>
      <c r="G567" s="3" t="str">
        <f t="shared" si="25"/>
        <v>Florida</v>
      </c>
      <c r="H567" s="3" t="str">
        <f t="shared" si="26"/>
        <v/>
      </c>
      <c r="I567" s="3" t="s">
        <v>1029</v>
      </c>
      <c r="J567" s="21" t="str">
        <f>VLOOKUP(I567,'AppURL Category'!$A:$B,2,FALSE)</f>
        <v>Real Estate</v>
      </c>
      <c r="K567" s="9" t="s">
        <v>16</v>
      </c>
      <c r="L567" s="9" t="s">
        <v>23</v>
      </c>
      <c r="M567" s="9">
        <v>20572</v>
      </c>
      <c r="N567" s="9">
        <v>90</v>
      </c>
      <c r="O567" s="9">
        <v>2226</v>
      </c>
      <c r="P567" s="9">
        <v>16510</v>
      </c>
      <c r="Q567" s="9">
        <v>10</v>
      </c>
      <c r="R567" s="9">
        <v>1529.307</v>
      </c>
      <c r="S567" s="45">
        <v>152.93</v>
      </c>
      <c r="T567" s="23">
        <v>0.1111</v>
      </c>
      <c r="U567" s="24">
        <v>16.989999999999998</v>
      </c>
      <c r="V567" s="24">
        <v>74.34</v>
      </c>
      <c r="W567" s="23">
        <v>0.4375</v>
      </c>
      <c r="X567" s="25">
        <v>0.1348</v>
      </c>
    </row>
    <row r="568" spans="1:24" ht="14.4">
      <c r="A568" s="9" t="s">
        <v>1043</v>
      </c>
      <c r="B568" s="9" t="s">
        <v>19</v>
      </c>
      <c r="C568" s="3" t="s">
        <v>79</v>
      </c>
      <c r="D568" s="3" t="s">
        <v>1655</v>
      </c>
      <c r="E568" s="3" t="s">
        <v>1655</v>
      </c>
      <c r="F568" s="3" t="str">
        <f t="shared" si="24"/>
        <v>Florida</v>
      </c>
      <c r="G568" s="3" t="str">
        <f t="shared" si="25"/>
        <v/>
      </c>
      <c r="H568" s="3" t="str">
        <f t="shared" si="26"/>
        <v/>
      </c>
      <c r="I568" s="3" t="s">
        <v>1029</v>
      </c>
      <c r="J568" s="21" t="str">
        <f>VLOOKUP(I568,'AppURL Category'!$A:$B,2,FALSE)</f>
        <v>Real Estate</v>
      </c>
      <c r="K568" s="9" t="s">
        <v>314</v>
      </c>
      <c r="L568" s="9" t="s">
        <v>23</v>
      </c>
      <c r="M568" s="9">
        <v>16956</v>
      </c>
      <c r="N568" s="9">
        <v>65</v>
      </c>
      <c r="O568" s="9">
        <v>7553</v>
      </c>
      <c r="P568" s="9">
        <v>15201</v>
      </c>
      <c r="Q568" s="9">
        <v>3</v>
      </c>
      <c r="R568" s="9">
        <v>1502.68</v>
      </c>
      <c r="S568" s="45">
        <v>500.89</v>
      </c>
      <c r="T568" s="23">
        <v>4.6199999999999998E-2</v>
      </c>
      <c r="U568" s="24">
        <v>23.12</v>
      </c>
      <c r="V568" s="24">
        <v>88.62</v>
      </c>
      <c r="W568" s="23">
        <v>0.38329999999999997</v>
      </c>
      <c r="X568" s="25">
        <v>0.49690000000000001</v>
      </c>
    </row>
    <row r="569" spans="1:24" ht="14.4">
      <c r="A569" s="9" t="s">
        <v>1041</v>
      </c>
      <c r="B569" s="9" t="s">
        <v>13</v>
      </c>
      <c r="C569" s="3" t="s">
        <v>32</v>
      </c>
      <c r="D569" s="3" t="s">
        <v>1655</v>
      </c>
      <c r="E569" s="3" t="s">
        <v>1655</v>
      </c>
      <c r="F569" s="3" t="str">
        <f t="shared" si="24"/>
        <v>Illinois</v>
      </c>
      <c r="G569" s="3" t="str">
        <f t="shared" si="25"/>
        <v/>
      </c>
      <c r="H569" s="3" t="str">
        <f t="shared" si="26"/>
        <v/>
      </c>
      <c r="I569" s="3" t="s">
        <v>1029</v>
      </c>
      <c r="J569" s="21" t="str">
        <f>VLOOKUP(I569,'AppURL Category'!$A:$B,2,FALSE)</f>
        <v>Real Estate</v>
      </c>
      <c r="K569" s="9" t="s">
        <v>123</v>
      </c>
      <c r="L569" s="9" t="s">
        <v>47</v>
      </c>
      <c r="M569" s="9">
        <v>17075</v>
      </c>
      <c r="N569" s="9">
        <v>44</v>
      </c>
      <c r="O569" s="9">
        <v>5508</v>
      </c>
      <c r="P569" s="9">
        <v>11539</v>
      </c>
      <c r="Q569" s="9">
        <v>10</v>
      </c>
      <c r="R569" s="9">
        <v>5086.09</v>
      </c>
      <c r="S569" s="45">
        <v>508.61</v>
      </c>
      <c r="T569" s="23">
        <v>0.2273</v>
      </c>
      <c r="U569" s="24">
        <v>115.59</v>
      </c>
      <c r="V569" s="24">
        <v>297.87</v>
      </c>
      <c r="W569" s="23">
        <v>0.25769999999999998</v>
      </c>
      <c r="X569" s="25">
        <v>0.4773</v>
      </c>
    </row>
    <row r="570" spans="1:24" ht="14.4">
      <c r="A570" s="9" t="s">
        <v>1043</v>
      </c>
      <c r="B570" s="9" t="s">
        <v>19</v>
      </c>
      <c r="C570" s="3" t="s">
        <v>79</v>
      </c>
      <c r="D570" s="3" t="s">
        <v>1655</v>
      </c>
      <c r="E570" s="3" t="s">
        <v>1655</v>
      </c>
      <c r="F570" s="3" t="str">
        <f t="shared" si="24"/>
        <v>Florida</v>
      </c>
      <c r="G570" s="3" t="str">
        <f t="shared" si="25"/>
        <v/>
      </c>
      <c r="H570" s="3" t="str">
        <f t="shared" si="26"/>
        <v/>
      </c>
      <c r="I570" s="3" t="s">
        <v>578</v>
      </c>
      <c r="J570" s="21" t="str">
        <f>VLOOKUP(I570,'AppURL Category'!$A:$B,2,FALSE)</f>
        <v>Reference</v>
      </c>
      <c r="K570" s="9" t="s">
        <v>16</v>
      </c>
      <c r="L570" s="9" t="s">
        <v>23</v>
      </c>
      <c r="M570" s="9">
        <v>9709</v>
      </c>
      <c r="N570" s="9">
        <v>58</v>
      </c>
      <c r="O570" s="9">
        <v>3339</v>
      </c>
      <c r="P570" s="9">
        <v>7891</v>
      </c>
      <c r="Q570" s="9">
        <v>3</v>
      </c>
      <c r="R570" s="9">
        <v>6994.085</v>
      </c>
      <c r="S570" s="45">
        <v>2331.36</v>
      </c>
      <c r="T570" s="23">
        <v>5.1700000000000003E-2</v>
      </c>
      <c r="U570" s="24">
        <v>120.59</v>
      </c>
      <c r="V570" s="24">
        <v>720.37</v>
      </c>
      <c r="W570" s="23">
        <v>0.59740000000000004</v>
      </c>
      <c r="X570" s="25">
        <v>0.42309999999999998</v>
      </c>
    </row>
    <row r="571" spans="1:24" ht="14.4">
      <c r="A571" s="9" t="s">
        <v>1043</v>
      </c>
      <c r="B571" s="9" t="s">
        <v>13</v>
      </c>
      <c r="C571" s="3" t="s">
        <v>25</v>
      </c>
      <c r="D571" s="3" t="s">
        <v>1655</v>
      </c>
      <c r="E571" s="3" t="s">
        <v>1655</v>
      </c>
      <c r="F571" s="3" t="str">
        <f t="shared" si="24"/>
        <v>California</v>
      </c>
      <c r="G571" s="3" t="str">
        <f t="shared" si="25"/>
        <v/>
      </c>
      <c r="H571" s="3" t="str">
        <f t="shared" si="26"/>
        <v/>
      </c>
      <c r="I571" s="3" t="s">
        <v>580</v>
      </c>
      <c r="J571" s="21" t="str">
        <f>VLOOKUP(I571,'AppURL Category'!$A:$B,2,FALSE)</f>
        <v>Reference</v>
      </c>
      <c r="K571" s="9" t="s">
        <v>27</v>
      </c>
      <c r="L571" s="9" t="s">
        <v>23</v>
      </c>
      <c r="M571" s="9">
        <v>7769</v>
      </c>
      <c r="N571" s="9">
        <v>10</v>
      </c>
      <c r="O571" s="9">
        <v>3152</v>
      </c>
      <c r="P571" s="9">
        <v>6464</v>
      </c>
      <c r="Q571" s="9">
        <v>1</v>
      </c>
      <c r="R571" s="9">
        <v>5603.0479999999998</v>
      </c>
      <c r="S571" s="45">
        <v>5603.05</v>
      </c>
      <c r="T571" s="23">
        <v>0.1</v>
      </c>
      <c r="U571" s="24">
        <v>560.29999999999995</v>
      </c>
      <c r="V571" s="24">
        <v>721.21</v>
      </c>
      <c r="W571" s="23">
        <v>0.12870000000000001</v>
      </c>
      <c r="X571" s="25">
        <v>0.48759999999999998</v>
      </c>
    </row>
    <row r="572" spans="1:24" ht="14.4">
      <c r="A572" s="9" t="s">
        <v>1041</v>
      </c>
      <c r="B572" s="9" t="s">
        <v>38</v>
      </c>
      <c r="C572" s="3" t="s">
        <v>14</v>
      </c>
      <c r="D572" s="3" t="s">
        <v>1655</v>
      </c>
      <c r="E572" s="3" t="s">
        <v>1655</v>
      </c>
      <c r="F572" s="3" t="str">
        <f t="shared" si="24"/>
        <v>California</v>
      </c>
      <c r="G572" s="3" t="str">
        <f t="shared" si="25"/>
        <v/>
      </c>
      <c r="H572" s="3" t="str">
        <f t="shared" si="26"/>
        <v/>
      </c>
      <c r="I572" s="3" t="s">
        <v>580</v>
      </c>
      <c r="J572" s="21" t="str">
        <f>VLOOKUP(I572,'AppURL Category'!$A:$B,2,FALSE)</f>
        <v>Reference</v>
      </c>
      <c r="K572" s="9" t="s">
        <v>16</v>
      </c>
      <c r="L572" s="9" t="s">
        <v>17</v>
      </c>
      <c r="M572" s="9">
        <v>28888</v>
      </c>
      <c r="N572" s="9">
        <v>85</v>
      </c>
      <c r="O572" s="9">
        <v>21437</v>
      </c>
      <c r="P572" s="9">
        <v>27586</v>
      </c>
      <c r="Q572" s="9">
        <v>19</v>
      </c>
      <c r="R572" s="9">
        <v>6858.5780000000004</v>
      </c>
      <c r="S572" s="45">
        <v>360.98</v>
      </c>
      <c r="T572" s="23">
        <v>0.2235</v>
      </c>
      <c r="U572" s="24">
        <v>80.69</v>
      </c>
      <c r="V572" s="24">
        <v>237.42</v>
      </c>
      <c r="W572" s="23">
        <v>0.29420000000000002</v>
      </c>
      <c r="X572" s="25">
        <v>0.77710000000000001</v>
      </c>
    </row>
    <row r="573" spans="1:24" ht="14.4">
      <c r="A573" s="9" t="s">
        <v>1041</v>
      </c>
      <c r="B573" s="9" t="s">
        <v>19</v>
      </c>
      <c r="C573" s="3" t="s">
        <v>32</v>
      </c>
      <c r="D573" s="3" t="s">
        <v>1655</v>
      </c>
      <c r="E573" s="3" t="s">
        <v>1655</v>
      </c>
      <c r="F573" s="3" t="str">
        <f t="shared" si="24"/>
        <v>Illinois</v>
      </c>
      <c r="G573" s="3" t="str">
        <f t="shared" si="25"/>
        <v/>
      </c>
      <c r="H573" s="3" t="str">
        <f t="shared" si="26"/>
        <v/>
      </c>
      <c r="I573" s="3" t="s">
        <v>868</v>
      </c>
      <c r="J573" s="21" t="str">
        <f>VLOOKUP(I573,'AppURL Category'!$A:$B,2,FALSE)</f>
        <v>Reference</v>
      </c>
      <c r="K573" s="9" t="s">
        <v>16</v>
      </c>
      <c r="L573" s="9" t="s">
        <v>23</v>
      </c>
      <c r="M573" s="9">
        <v>756687</v>
      </c>
      <c r="N573" s="9">
        <v>1984</v>
      </c>
      <c r="O573" s="9">
        <v>442979</v>
      </c>
      <c r="P573" s="9">
        <v>611813</v>
      </c>
      <c r="Q573" s="9">
        <v>14</v>
      </c>
      <c r="R573" s="9">
        <v>2452.998</v>
      </c>
      <c r="S573" s="45">
        <v>175.21</v>
      </c>
      <c r="T573" s="23">
        <v>7.1000000000000004E-3</v>
      </c>
      <c r="U573" s="24">
        <v>1.24</v>
      </c>
      <c r="V573" s="24">
        <v>3.24</v>
      </c>
      <c r="W573" s="23">
        <v>0.26219999999999999</v>
      </c>
      <c r="X573" s="25">
        <v>0.72399999999999998</v>
      </c>
    </row>
    <row r="574" spans="1:24" ht="14.4">
      <c r="A574" s="9" t="s">
        <v>1041</v>
      </c>
      <c r="B574" s="9" t="s">
        <v>13</v>
      </c>
      <c r="C574" s="3" t="s">
        <v>79</v>
      </c>
      <c r="D574" s="3" t="s">
        <v>1655</v>
      </c>
      <c r="E574" s="3" t="s">
        <v>1655</v>
      </c>
      <c r="F574" s="3" t="str">
        <f t="shared" si="24"/>
        <v>Florida</v>
      </c>
      <c r="G574" s="3" t="str">
        <f t="shared" si="25"/>
        <v/>
      </c>
      <c r="H574" s="3" t="str">
        <f t="shared" si="26"/>
        <v/>
      </c>
      <c r="I574" s="3" t="s">
        <v>868</v>
      </c>
      <c r="J574" s="21" t="str">
        <f>VLOOKUP(I574,'AppURL Category'!$A:$B,2,FALSE)</f>
        <v>Reference</v>
      </c>
      <c r="K574" s="9" t="s">
        <v>16</v>
      </c>
      <c r="L574" s="9" t="s">
        <v>47</v>
      </c>
      <c r="M574" s="9">
        <v>56737</v>
      </c>
      <c r="N574" s="9">
        <v>145</v>
      </c>
      <c r="O574" s="9">
        <v>41296</v>
      </c>
      <c r="P574" s="9">
        <v>53472</v>
      </c>
      <c r="Q574" s="9">
        <v>5</v>
      </c>
      <c r="R574" s="9">
        <v>2028.37</v>
      </c>
      <c r="S574" s="45">
        <v>405.67</v>
      </c>
      <c r="T574" s="23">
        <v>3.4500000000000003E-2</v>
      </c>
      <c r="U574" s="24">
        <v>13.99</v>
      </c>
      <c r="V574" s="24">
        <v>35.75</v>
      </c>
      <c r="W574" s="23">
        <v>0.25559999999999999</v>
      </c>
      <c r="X574" s="25">
        <v>0.77229999999999999</v>
      </c>
    </row>
    <row r="575" spans="1:24" ht="14.4">
      <c r="A575" s="9" t="s">
        <v>1041</v>
      </c>
      <c r="B575" s="9" t="s">
        <v>38</v>
      </c>
      <c r="C575" s="3" t="s">
        <v>1671</v>
      </c>
      <c r="D575" s="3" t="s">
        <v>1672</v>
      </c>
      <c r="E575" s="3" t="s">
        <v>1655</v>
      </c>
      <c r="F575" s="3" t="str">
        <f t="shared" si="24"/>
        <v>Florida</v>
      </c>
      <c r="G575" s="3" t="str">
        <f t="shared" si="25"/>
        <v>Florida</v>
      </c>
      <c r="H575" s="3" t="str">
        <f t="shared" si="26"/>
        <v/>
      </c>
      <c r="I575" s="3" t="s">
        <v>868</v>
      </c>
      <c r="J575" s="21" t="str">
        <f>VLOOKUP(I575,'AppURL Category'!$A:$B,2,FALSE)</f>
        <v>Reference</v>
      </c>
      <c r="K575" s="9" t="s">
        <v>159</v>
      </c>
      <c r="L575" s="9" t="s">
        <v>23</v>
      </c>
      <c r="M575" s="9">
        <v>217824</v>
      </c>
      <c r="N575" s="9">
        <v>560</v>
      </c>
      <c r="O575" s="9">
        <v>75089</v>
      </c>
      <c r="P575" s="9">
        <v>179723</v>
      </c>
      <c r="Q575" s="9">
        <v>16</v>
      </c>
      <c r="R575" s="9">
        <v>1451.809</v>
      </c>
      <c r="S575" s="45">
        <v>90.74</v>
      </c>
      <c r="T575" s="23">
        <v>2.86E-2</v>
      </c>
      <c r="U575" s="24">
        <v>2.59</v>
      </c>
      <c r="V575" s="24">
        <v>6.67</v>
      </c>
      <c r="W575" s="23">
        <v>0.2571</v>
      </c>
      <c r="X575" s="25">
        <v>0.4178</v>
      </c>
    </row>
    <row r="576" spans="1:24" ht="14.4">
      <c r="A576" s="9" t="s">
        <v>1043</v>
      </c>
      <c r="B576" s="9" t="s">
        <v>19</v>
      </c>
      <c r="C576" s="3" t="s">
        <v>32</v>
      </c>
      <c r="D576" s="3" t="s">
        <v>1655</v>
      </c>
      <c r="E576" s="3" t="s">
        <v>1655</v>
      </c>
      <c r="F576" s="3" t="str">
        <f t="shared" si="24"/>
        <v>Illinois</v>
      </c>
      <c r="G576" s="3" t="str">
        <f t="shared" si="25"/>
        <v/>
      </c>
      <c r="H576" s="3" t="str">
        <f t="shared" si="26"/>
        <v/>
      </c>
      <c r="I576" s="3" t="s">
        <v>868</v>
      </c>
      <c r="J576" s="21" t="str">
        <f>VLOOKUP(I576,'AppURL Category'!$A:$B,2,FALSE)</f>
        <v>Reference</v>
      </c>
      <c r="K576" s="9" t="s">
        <v>16</v>
      </c>
      <c r="L576" s="9" t="s">
        <v>23</v>
      </c>
      <c r="M576" s="9">
        <v>9153</v>
      </c>
      <c r="N576" s="9">
        <v>23</v>
      </c>
      <c r="O576" s="9">
        <v>4345</v>
      </c>
      <c r="P576" s="9">
        <v>8376</v>
      </c>
      <c r="Q576" s="9">
        <v>14</v>
      </c>
      <c r="R576" s="9">
        <v>5007.5259999999998</v>
      </c>
      <c r="S576" s="45">
        <v>357.68</v>
      </c>
      <c r="T576" s="23">
        <v>0.60870000000000002</v>
      </c>
      <c r="U576" s="24">
        <v>217.72</v>
      </c>
      <c r="V576" s="24">
        <v>547.09</v>
      </c>
      <c r="W576" s="23">
        <v>0.25130000000000002</v>
      </c>
      <c r="X576" s="25">
        <v>0.51870000000000005</v>
      </c>
    </row>
    <row r="577" spans="1:24" ht="14.4">
      <c r="A577" s="9" t="s">
        <v>1043</v>
      </c>
      <c r="B577" s="9" t="s">
        <v>29</v>
      </c>
      <c r="C577" s="3" t="s">
        <v>1669</v>
      </c>
      <c r="D577" s="3" t="s">
        <v>1670</v>
      </c>
      <c r="E577" s="3" t="s">
        <v>1655</v>
      </c>
      <c r="F577" s="3" t="str">
        <f t="shared" si="24"/>
        <v>Illinois</v>
      </c>
      <c r="G577" s="3" t="str">
        <f t="shared" si="25"/>
        <v>Illinois</v>
      </c>
      <c r="H577" s="3" t="str">
        <f t="shared" si="26"/>
        <v/>
      </c>
      <c r="I577" s="3" t="s">
        <v>868</v>
      </c>
      <c r="J577" s="21" t="str">
        <f>VLOOKUP(I577,'AppURL Category'!$A:$B,2,FALSE)</f>
        <v>Reference</v>
      </c>
      <c r="K577" s="9" t="s">
        <v>27</v>
      </c>
      <c r="L577" s="9" t="s">
        <v>23</v>
      </c>
      <c r="M577" s="9">
        <v>21962</v>
      </c>
      <c r="N577" s="9">
        <v>120</v>
      </c>
      <c r="O577" s="9">
        <v>10702</v>
      </c>
      <c r="P577" s="9">
        <v>21034</v>
      </c>
      <c r="Q577" s="9">
        <v>11</v>
      </c>
      <c r="R577" s="9">
        <v>6404.0029999999997</v>
      </c>
      <c r="S577" s="45">
        <v>582.17999999999995</v>
      </c>
      <c r="T577" s="23">
        <v>9.1700000000000004E-2</v>
      </c>
      <c r="U577" s="24">
        <v>53.37</v>
      </c>
      <c r="V577" s="24">
        <v>291.58999999999997</v>
      </c>
      <c r="W577" s="23">
        <v>0.5464</v>
      </c>
      <c r="X577" s="25">
        <v>0.50880000000000003</v>
      </c>
    </row>
    <row r="578" spans="1:24" ht="14.4">
      <c r="A578" s="9" t="s">
        <v>1043</v>
      </c>
      <c r="B578" s="9" t="s">
        <v>19</v>
      </c>
      <c r="C578" s="3" t="s">
        <v>1658</v>
      </c>
      <c r="D578" s="3" t="s">
        <v>1659</v>
      </c>
      <c r="E578" s="3" t="s">
        <v>1655</v>
      </c>
      <c r="F578" s="3" t="str">
        <f t="shared" si="24"/>
        <v>Michigan</v>
      </c>
      <c r="G578" s="3" t="str">
        <f t="shared" si="25"/>
        <v>Michigan</v>
      </c>
      <c r="H578" s="3" t="str">
        <f t="shared" si="26"/>
        <v/>
      </c>
      <c r="I578" s="3" t="s">
        <v>868</v>
      </c>
      <c r="J578" s="21" t="str">
        <f>VLOOKUP(I578,'AppURL Category'!$A:$B,2,FALSE)</f>
        <v>Reference</v>
      </c>
      <c r="K578" s="9" t="s">
        <v>16</v>
      </c>
      <c r="L578" s="9" t="s">
        <v>23</v>
      </c>
      <c r="M578" s="9">
        <v>12161</v>
      </c>
      <c r="N578" s="9">
        <v>20</v>
      </c>
      <c r="O578" s="9">
        <v>6284</v>
      </c>
      <c r="P578" s="9">
        <v>10919</v>
      </c>
      <c r="Q578" s="9">
        <v>4</v>
      </c>
      <c r="R578" s="9">
        <v>7273.2659999999996</v>
      </c>
      <c r="S578" s="45">
        <v>1818.32</v>
      </c>
      <c r="T578" s="23">
        <v>0.2</v>
      </c>
      <c r="U578" s="24">
        <v>363.66</v>
      </c>
      <c r="V578" s="24">
        <v>598.08000000000004</v>
      </c>
      <c r="W578" s="23">
        <v>0.16450000000000001</v>
      </c>
      <c r="X578" s="25">
        <v>0.57550000000000001</v>
      </c>
    </row>
    <row r="579" spans="1:24" ht="14.4">
      <c r="A579" s="9" t="s">
        <v>1041</v>
      </c>
      <c r="B579" s="9" t="s">
        <v>13</v>
      </c>
      <c r="C579" s="3" t="s">
        <v>25</v>
      </c>
      <c r="D579" s="3" t="s">
        <v>1655</v>
      </c>
      <c r="E579" s="3" t="s">
        <v>1655</v>
      </c>
      <c r="F579" s="3" t="str">
        <f t="shared" ref="F579:F642" si="27">RIGHT(C579,LEN(C579)-FIND(",",C579)-1)</f>
        <v>California</v>
      </c>
      <c r="G579" s="3" t="str">
        <f t="shared" ref="G579:G642" si="28">IFERROR(RIGHT(D579,LEN(D579)-FIND(",",D579)-1),"")</f>
        <v/>
      </c>
      <c r="H579" s="3" t="str">
        <f t="shared" ref="H579:H642" si="29">IF(F579=G579,"",G579)</f>
        <v/>
      </c>
      <c r="I579" s="3" t="s">
        <v>868</v>
      </c>
      <c r="J579" s="21" t="str">
        <f>VLOOKUP(I579,'AppURL Category'!$A:$B,2,FALSE)</f>
        <v>Reference</v>
      </c>
      <c r="K579" s="9" t="s">
        <v>27</v>
      </c>
      <c r="L579" s="9" t="s">
        <v>23</v>
      </c>
      <c r="M579" s="9">
        <v>10653</v>
      </c>
      <c r="N579" s="9">
        <v>68</v>
      </c>
      <c r="O579" s="9">
        <v>5263</v>
      </c>
      <c r="P579" s="9">
        <v>9921</v>
      </c>
      <c r="Q579" s="9">
        <v>11</v>
      </c>
      <c r="R579" s="9">
        <v>2641.4780000000001</v>
      </c>
      <c r="S579" s="45">
        <v>240.13</v>
      </c>
      <c r="T579" s="23">
        <v>0.1618</v>
      </c>
      <c r="U579" s="24">
        <v>38.85</v>
      </c>
      <c r="V579" s="24">
        <v>247.96</v>
      </c>
      <c r="W579" s="23">
        <v>0.63829999999999998</v>
      </c>
      <c r="X579" s="25">
        <v>0.53049999999999997</v>
      </c>
    </row>
    <row r="580" spans="1:24" ht="14.4">
      <c r="A580" s="9" t="s">
        <v>1041</v>
      </c>
      <c r="B580" s="9" t="s">
        <v>19</v>
      </c>
      <c r="C580" s="3" t="s">
        <v>32</v>
      </c>
      <c r="D580" s="3" t="s">
        <v>1655</v>
      </c>
      <c r="E580" s="3" t="s">
        <v>1655</v>
      </c>
      <c r="F580" s="3" t="str">
        <f t="shared" si="27"/>
        <v>Illinois</v>
      </c>
      <c r="G580" s="3" t="str">
        <f t="shared" si="28"/>
        <v/>
      </c>
      <c r="H580" s="3" t="str">
        <f t="shared" si="29"/>
        <v/>
      </c>
      <c r="I580" s="3" t="s">
        <v>876</v>
      </c>
      <c r="J580" s="21" t="str">
        <f>VLOOKUP(I580,'AppURL Category'!$A:$B,2,FALSE)</f>
        <v>Reference</v>
      </c>
      <c r="K580" s="9" t="s">
        <v>27</v>
      </c>
      <c r="L580" s="9" t="s">
        <v>23</v>
      </c>
      <c r="M580" s="9">
        <v>7691</v>
      </c>
      <c r="N580" s="9">
        <v>0</v>
      </c>
      <c r="O580" s="9">
        <v>3890</v>
      </c>
      <c r="P580" s="9">
        <v>5905</v>
      </c>
      <c r="Q580" s="9">
        <v>1</v>
      </c>
      <c r="R580" s="9">
        <v>5927.8069999999998</v>
      </c>
      <c r="S580" s="45">
        <v>5927.81</v>
      </c>
      <c r="T580" s="23" t="e">
        <v>#DIV/0!</v>
      </c>
      <c r="U580" s="24" t="e">
        <v>#DIV/0!</v>
      </c>
      <c r="V580" s="24">
        <v>770.75</v>
      </c>
      <c r="W580" s="23">
        <v>0</v>
      </c>
      <c r="X580" s="25">
        <v>0.65880000000000005</v>
      </c>
    </row>
    <row r="581" spans="1:24" ht="14.4">
      <c r="A581" s="9" t="s">
        <v>1041</v>
      </c>
      <c r="B581" s="9" t="s">
        <v>13</v>
      </c>
      <c r="C581" s="3" t="s">
        <v>32</v>
      </c>
      <c r="D581" s="3" t="s">
        <v>1655</v>
      </c>
      <c r="E581" s="3" t="s">
        <v>1655</v>
      </c>
      <c r="F581" s="3" t="str">
        <f t="shared" si="27"/>
        <v>Illinois</v>
      </c>
      <c r="G581" s="3" t="str">
        <f t="shared" si="28"/>
        <v/>
      </c>
      <c r="H581" s="3" t="str">
        <f t="shared" si="29"/>
        <v/>
      </c>
      <c r="I581" s="3" t="s">
        <v>876</v>
      </c>
      <c r="J581" s="21" t="str">
        <f>VLOOKUP(I581,'AppURL Category'!$A:$B,2,FALSE)</f>
        <v>Reference</v>
      </c>
      <c r="K581" s="9" t="s">
        <v>27</v>
      </c>
      <c r="L581" s="9" t="s">
        <v>23</v>
      </c>
      <c r="M581" s="9">
        <v>8362</v>
      </c>
      <c r="N581" s="9">
        <v>31</v>
      </c>
      <c r="O581" s="9">
        <v>5959</v>
      </c>
      <c r="P581" s="9">
        <v>7947</v>
      </c>
      <c r="Q581" s="9">
        <v>7</v>
      </c>
      <c r="R581" s="9">
        <v>6997.4690000000001</v>
      </c>
      <c r="S581" s="45">
        <v>999.64</v>
      </c>
      <c r="T581" s="23">
        <v>0.2258</v>
      </c>
      <c r="U581" s="24">
        <v>225.72</v>
      </c>
      <c r="V581" s="24">
        <v>836.82</v>
      </c>
      <c r="W581" s="23">
        <v>0.37069999999999997</v>
      </c>
      <c r="X581" s="25">
        <v>0.74980000000000002</v>
      </c>
    </row>
    <row r="582" spans="1:24" ht="14.4">
      <c r="A582" s="9" t="s">
        <v>1060</v>
      </c>
      <c r="B582" s="9" t="s">
        <v>13</v>
      </c>
      <c r="C582" s="3" t="s">
        <v>1666</v>
      </c>
      <c r="D582" s="3" t="s">
        <v>1667</v>
      </c>
      <c r="E582" s="3" t="s">
        <v>1668</v>
      </c>
      <c r="F582" s="3" t="str">
        <f t="shared" si="27"/>
        <v>Florida</v>
      </c>
      <c r="G582" s="3" t="str">
        <f t="shared" si="28"/>
        <v>Florida</v>
      </c>
      <c r="H582" s="3" t="str">
        <f t="shared" si="29"/>
        <v/>
      </c>
      <c r="I582" s="3" t="s">
        <v>876</v>
      </c>
      <c r="J582" s="21" t="str">
        <f>VLOOKUP(I582,'AppURL Category'!$A:$B,2,FALSE)</f>
        <v>Reference</v>
      </c>
      <c r="K582" s="9" t="s">
        <v>22</v>
      </c>
      <c r="L582" s="9" t="s">
        <v>23</v>
      </c>
      <c r="M582" s="9">
        <v>7531</v>
      </c>
      <c r="N582" s="9">
        <v>10</v>
      </c>
      <c r="O582" s="9">
        <v>3059</v>
      </c>
      <c r="P582" s="9">
        <v>6523</v>
      </c>
      <c r="Q582" s="9">
        <v>1</v>
      </c>
      <c r="R582" s="9">
        <v>1937.058</v>
      </c>
      <c r="S582" s="45">
        <v>1937.06</v>
      </c>
      <c r="T582" s="23">
        <v>0.1</v>
      </c>
      <c r="U582" s="24">
        <v>193.71</v>
      </c>
      <c r="V582" s="24">
        <v>257.20999999999998</v>
      </c>
      <c r="W582" s="23">
        <v>0.1328</v>
      </c>
      <c r="X582" s="25">
        <v>0.46899999999999997</v>
      </c>
    </row>
    <row r="583" spans="1:24" ht="14.4">
      <c r="A583" s="9" t="s">
        <v>1041</v>
      </c>
      <c r="B583" s="9" t="s">
        <v>38</v>
      </c>
      <c r="C583" s="3" t="s">
        <v>32</v>
      </c>
      <c r="D583" s="3" t="s">
        <v>1655</v>
      </c>
      <c r="E583" s="3" t="s">
        <v>1655</v>
      </c>
      <c r="F583" s="3" t="str">
        <f t="shared" si="27"/>
        <v>Illinois</v>
      </c>
      <c r="G583" s="3" t="str">
        <f t="shared" si="28"/>
        <v/>
      </c>
      <c r="H583" s="3" t="str">
        <f t="shared" si="29"/>
        <v/>
      </c>
      <c r="I583" s="3" t="s">
        <v>110</v>
      </c>
      <c r="J583" s="21" t="str">
        <f>VLOOKUP(I583,'AppURL Category'!$A:$B,2,FALSE)</f>
        <v>Religion</v>
      </c>
      <c r="K583" s="9" t="s">
        <v>42</v>
      </c>
      <c r="L583" s="9" t="s">
        <v>23</v>
      </c>
      <c r="M583" s="9">
        <v>11417</v>
      </c>
      <c r="N583" s="9">
        <v>78</v>
      </c>
      <c r="O583" s="9">
        <v>1387</v>
      </c>
      <c r="P583" s="9">
        <v>9924</v>
      </c>
      <c r="Q583" s="9">
        <v>9</v>
      </c>
      <c r="R583" s="9">
        <v>6206.6369999999997</v>
      </c>
      <c r="S583" s="45">
        <v>689.63</v>
      </c>
      <c r="T583" s="23">
        <v>0.1154</v>
      </c>
      <c r="U583" s="24">
        <v>79.569999999999993</v>
      </c>
      <c r="V583" s="24">
        <v>543.63</v>
      </c>
      <c r="W583" s="23">
        <v>0.68320000000000003</v>
      </c>
      <c r="X583" s="25">
        <v>0.13980000000000001</v>
      </c>
    </row>
    <row r="584" spans="1:24" ht="14.4">
      <c r="A584" s="9" t="s">
        <v>1043</v>
      </c>
      <c r="B584" s="9" t="s">
        <v>13</v>
      </c>
      <c r="C584" s="3" t="s">
        <v>25</v>
      </c>
      <c r="D584" s="3" t="s">
        <v>1655</v>
      </c>
      <c r="E584" s="3" t="s">
        <v>1655</v>
      </c>
      <c r="F584" s="3" t="str">
        <f t="shared" si="27"/>
        <v>California</v>
      </c>
      <c r="G584" s="3" t="str">
        <f t="shared" si="28"/>
        <v/>
      </c>
      <c r="H584" s="3" t="str">
        <f t="shared" si="29"/>
        <v/>
      </c>
      <c r="I584" s="3" t="s">
        <v>110</v>
      </c>
      <c r="J584" s="21" t="str">
        <f>VLOOKUP(I584,'AppURL Category'!$A:$B,2,FALSE)</f>
        <v>Religion</v>
      </c>
      <c r="K584" s="9" t="s">
        <v>123</v>
      </c>
      <c r="L584" s="9" t="s">
        <v>23</v>
      </c>
      <c r="M584" s="9">
        <v>9157</v>
      </c>
      <c r="N584" s="9">
        <v>60</v>
      </c>
      <c r="O584" s="9">
        <v>4520</v>
      </c>
      <c r="P584" s="9">
        <v>8037</v>
      </c>
      <c r="Q584" s="9">
        <v>2</v>
      </c>
      <c r="R584" s="9">
        <v>1449.1780000000001</v>
      </c>
      <c r="S584" s="45">
        <v>724.59</v>
      </c>
      <c r="T584" s="23">
        <v>3.3300000000000003E-2</v>
      </c>
      <c r="U584" s="24">
        <v>24.15</v>
      </c>
      <c r="V584" s="24">
        <v>158.26</v>
      </c>
      <c r="W584" s="23">
        <v>0.6552</v>
      </c>
      <c r="X584" s="25">
        <v>0.56240000000000001</v>
      </c>
    </row>
    <row r="585" spans="1:24" ht="14.4">
      <c r="A585" s="9" t="s">
        <v>1041</v>
      </c>
      <c r="B585" s="9" t="s">
        <v>29</v>
      </c>
      <c r="C585" s="3" t="s">
        <v>32</v>
      </c>
      <c r="D585" s="3" t="s">
        <v>1655</v>
      </c>
      <c r="E585" s="3" t="s">
        <v>1655</v>
      </c>
      <c r="F585" s="3" t="str">
        <f t="shared" si="27"/>
        <v>Illinois</v>
      </c>
      <c r="G585" s="3" t="str">
        <f t="shared" si="28"/>
        <v/>
      </c>
      <c r="H585" s="3" t="str">
        <f t="shared" si="29"/>
        <v/>
      </c>
      <c r="I585" s="3" t="s">
        <v>110</v>
      </c>
      <c r="J585" s="21" t="str">
        <f>VLOOKUP(I585,'AppURL Category'!$A:$B,2,FALSE)</f>
        <v>Religion</v>
      </c>
      <c r="K585" s="9" t="s">
        <v>16</v>
      </c>
      <c r="L585" s="9" t="s">
        <v>23</v>
      </c>
      <c r="M585" s="9">
        <v>15547</v>
      </c>
      <c r="N585" s="9">
        <v>70</v>
      </c>
      <c r="O585" s="9">
        <v>7615</v>
      </c>
      <c r="P585" s="9">
        <v>14939</v>
      </c>
      <c r="Q585" s="9">
        <v>3</v>
      </c>
      <c r="R585" s="9">
        <v>1767.4639999999999</v>
      </c>
      <c r="S585" s="45">
        <v>589.15</v>
      </c>
      <c r="T585" s="23">
        <v>4.2900000000000001E-2</v>
      </c>
      <c r="U585" s="24">
        <v>25.25</v>
      </c>
      <c r="V585" s="24">
        <v>113.69</v>
      </c>
      <c r="W585" s="23">
        <v>0.45019999999999999</v>
      </c>
      <c r="X585" s="25">
        <v>0.50970000000000004</v>
      </c>
    </row>
    <row r="586" spans="1:24" ht="14.4">
      <c r="A586" s="9" t="s">
        <v>1043</v>
      </c>
      <c r="B586" s="9" t="s">
        <v>19</v>
      </c>
      <c r="C586" s="3" t="s">
        <v>73</v>
      </c>
      <c r="D586" s="3" t="s">
        <v>1655</v>
      </c>
      <c r="E586" s="3" t="s">
        <v>1655</v>
      </c>
      <c r="F586" s="3" t="str">
        <f t="shared" si="27"/>
        <v>New York</v>
      </c>
      <c r="G586" s="3" t="str">
        <f t="shared" si="28"/>
        <v/>
      </c>
      <c r="H586" s="3" t="str">
        <f t="shared" si="29"/>
        <v/>
      </c>
      <c r="I586" s="3" t="s">
        <v>110</v>
      </c>
      <c r="J586" s="21" t="str">
        <f>VLOOKUP(I586,'AppURL Category'!$A:$B,2,FALSE)</f>
        <v>Religion</v>
      </c>
      <c r="K586" s="9" t="s">
        <v>16</v>
      </c>
      <c r="L586" s="9" t="s">
        <v>23</v>
      </c>
      <c r="M586" s="9">
        <v>55445</v>
      </c>
      <c r="N586" s="9">
        <v>155</v>
      </c>
      <c r="O586" s="9">
        <v>4565</v>
      </c>
      <c r="P586" s="9">
        <v>53407</v>
      </c>
      <c r="Q586" s="9">
        <v>36</v>
      </c>
      <c r="R586" s="9">
        <v>7948.4809999999998</v>
      </c>
      <c r="S586" s="45">
        <v>220.79</v>
      </c>
      <c r="T586" s="23">
        <v>0.23230000000000001</v>
      </c>
      <c r="U586" s="24">
        <v>51.28</v>
      </c>
      <c r="V586" s="24">
        <v>143.36000000000001</v>
      </c>
      <c r="W586" s="23">
        <v>0.27960000000000002</v>
      </c>
      <c r="X586" s="25">
        <v>8.5500000000000007E-2</v>
      </c>
    </row>
    <row r="587" spans="1:24" ht="14.4">
      <c r="A587" s="9" t="s">
        <v>1043</v>
      </c>
      <c r="B587" s="9" t="s">
        <v>38</v>
      </c>
      <c r="C587" s="3" t="s">
        <v>73</v>
      </c>
      <c r="D587" s="3" t="s">
        <v>1655</v>
      </c>
      <c r="E587" s="3" t="s">
        <v>1655</v>
      </c>
      <c r="F587" s="3" t="str">
        <f t="shared" si="27"/>
        <v>New York</v>
      </c>
      <c r="G587" s="3" t="str">
        <f t="shared" si="28"/>
        <v/>
      </c>
      <c r="H587" s="3" t="str">
        <f t="shared" si="29"/>
        <v/>
      </c>
      <c r="I587" s="3" t="s">
        <v>110</v>
      </c>
      <c r="J587" s="21" t="str">
        <f>VLOOKUP(I587,'AppURL Category'!$A:$B,2,FALSE)</f>
        <v>Religion</v>
      </c>
      <c r="K587" s="9" t="s">
        <v>16</v>
      </c>
      <c r="L587" s="9" t="s">
        <v>23</v>
      </c>
      <c r="M587" s="9">
        <v>18081</v>
      </c>
      <c r="N587" s="9">
        <v>44</v>
      </c>
      <c r="O587" s="9">
        <v>4545</v>
      </c>
      <c r="P587" s="9">
        <v>15617</v>
      </c>
      <c r="Q587" s="9">
        <v>15</v>
      </c>
      <c r="R587" s="9">
        <v>6522.6379999999999</v>
      </c>
      <c r="S587" s="45">
        <v>434.84</v>
      </c>
      <c r="T587" s="23">
        <v>0.34089999999999998</v>
      </c>
      <c r="U587" s="24">
        <v>148.24</v>
      </c>
      <c r="V587" s="24">
        <v>360.75</v>
      </c>
      <c r="W587" s="23">
        <v>0.24329999999999999</v>
      </c>
      <c r="X587" s="25">
        <v>0.29099999999999998</v>
      </c>
    </row>
    <row r="588" spans="1:24" ht="14.4">
      <c r="A588" s="9" t="s">
        <v>1041</v>
      </c>
      <c r="B588" s="9" t="s">
        <v>29</v>
      </c>
      <c r="C588" s="3" t="s">
        <v>73</v>
      </c>
      <c r="D588" s="3" t="s">
        <v>1655</v>
      </c>
      <c r="E588" s="3" t="s">
        <v>1655</v>
      </c>
      <c r="F588" s="3" t="str">
        <f t="shared" si="27"/>
        <v>New York</v>
      </c>
      <c r="G588" s="3" t="str">
        <f t="shared" si="28"/>
        <v/>
      </c>
      <c r="H588" s="3" t="str">
        <f t="shared" si="29"/>
        <v/>
      </c>
      <c r="I588" s="3" t="s">
        <v>110</v>
      </c>
      <c r="J588" s="21" t="str">
        <f>VLOOKUP(I588,'AppURL Category'!$A:$B,2,FALSE)</f>
        <v>Religion</v>
      </c>
      <c r="K588" s="9" t="s">
        <v>16</v>
      </c>
      <c r="L588" s="9" t="s">
        <v>47</v>
      </c>
      <c r="M588" s="9">
        <v>95655</v>
      </c>
      <c r="N588" s="9">
        <v>275</v>
      </c>
      <c r="O588" s="9">
        <v>9202</v>
      </c>
      <c r="P588" s="9">
        <v>85273</v>
      </c>
      <c r="Q588" s="9">
        <v>24</v>
      </c>
      <c r="R588" s="9">
        <v>6189.4160000000002</v>
      </c>
      <c r="S588" s="45">
        <v>257.89</v>
      </c>
      <c r="T588" s="23">
        <v>8.7300000000000003E-2</v>
      </c>
      <c r="U588" s="24">
        <v>22.51</v>
      </c>
      <c r="V588" s="24">
        <v>64.709999999999994</v>
      </c>
      <c r="W588" s="23">
        <v>0.28749999999999998</v>
      </c>
      <c r="X588" s="25">
        <v>0.1079</v>
      </c>
    </row>
    <row r="589" spans="1:24" ht="14.4">
      <c r="A589" s="9" t="s">
        <v>1041</v>
      </c>
      <c r="B589" s="9" t="s">
        <v>13</v>
      </c>
      <c r="C589" s="3" t="s">
        <v>637</v>
      </c>
      <c r="D589" s="3" t="s">
        <v>1655</v>
      </c>
      <c r="E589" s="3" t="s">
        <v>1655</v>
      </c>
      <c r="F589" s="3" t="str">
        <f t="shared" si="27"/>
        <v>Louisiana</v>
      </c>
      <c r="G589" s="3" t="str">
        <f t="shared" si="28"/>
        <v/>
      </c>
      <c r="H589" s="3" t="str">
        <f t="shared" si="29"/>
        <v/>
      </c>
      <c r="I589" s="3" t="s">
        <v>110</v>
      </c>
      <c r="J589" s="21" t="str">
        <f>VLOOKUP(I589,'AppURL Category'!$A:$B,2,FALSE)</f>
        <v>Religion</v>
      </c>
      <c r="K589" s="9" t="s">
        <v>22</v>
      </c>
      <c r="L589" s="9" t="s">
        <v>47</v>
      </c>
      <c r="M589" s="9">
        <v>57257</v>
      </c>
      <c r="N589" s="9">
        <v>167</v>
      </c>
      <c r="O589" s="9">
        <v>3797</v>
      </c>
      <c r="P589" s="9">
        <v>51520</v>
      </c>
      <c r="Q589" s="9">
        <v>1</v>
      </c>
      <c r="R589" s="9">
        <v>1841.3579999999999</v>
      </c>
      <c r="S589" s="45">
        <v>1841.36</v>
      </c>
      <c r="T589" s="23">
        <v>6.0000000000000001E-3</v>
      </c>
      <c r="U589" s="24">
        <v>11.03</v>
      </c>
      <c r="V589" s="24">
        <v>32.159999999999997</v>
      </c>
      <c r="W589" s="23">
        <v>0.29170000000000001</v>
      </c>
      <c r="X589" s="25">
        <v>7.3700000000000002E-2</v>
      </c>
    </row>
    <row r="590" spans="1:24" ht="14.4">
      <c r="A590" s="9" t="s">
        <v>1060</v>
      </c>
      <c r="B590" s="9" t="s">
        <v>38</v>
      </c>
      <c r="C590" s="3" t="s">
        <v>35</v>
      </c>
      <c r="D590" s="3" t="s">
        <v>1655</v>
      </c>
      <c r="E590" s="3" t="s">
        <v>1655</v>
      </c>
      <c r="F590" s="3" t="str">
        <f t="shared" si="27"/>
        <v>Tennessee</v>
      </c>
      <c r="G590" s="3" t="str">
        <f t="shared" si="28"/>
        <v/>
      </c>
      <c r="H590" s="3" t="str">
        <f t="shared" si="29"/>
        <v/>
      </c>
      <c r="I590" s="3" t="s">
        <v>110</v>
      </c>
      <c r="J590" s="21" t="str">
        <f>VLOOKUP(I590,'AppURL Category'!$A:$B,2,FALSE)</f>
        <v>Religion</v>
      </c>
      <c r="K590" s="9" t="s">
        <v>42</v>
      </c>
      <c r="L590" s="9" t="s">
        <v>23</v>
      </c>
      <c r="M590" s="9">
        <v>20417</v>
      </c>
      <c r="N590" s="9">
        <v>86</v>
      </c>
      <c r="O590" s="9">
        <v>1016</v>
      </c>
      <c r="P590" s="9">
        <v>13468</v>
      </c>
      <c r="Q590" s="9">
        <v>5</v>
      </c>
      <c r="R590" s="9">
        <v>1805.6010000000001</v>
      </c>
      <c r="S590" s="45">
        <v>361.12</v>
      </c>
      <c r="T590" s="23">
        <v>5.8099999999999999E-2</v>
      </c>
      <c r="U590" s="24">
        <v>21</v>
      </c>
      <c r="V590" s="24">
        <v>88.44</v>
      </c>
      <c r="W590" s="23">
        <v>0.42120000000000002</v>
      </c>
      <c r="X590" s="25">
        <v>7.5399999999999995E-2</v>
      </c>
    </row>
    <row r="591" spans="1:24" ht="14.4">
      <c r="A591" s="9" t="s">
        <v>1041</v>
      </c>
      <c r="B591" s="9" t="s">
        <v>19</v>
      </c>
      <c r="C591" s="3" t="s">
        <v>32</v>
      </c>
      <c r="D591" s="3" t="s">
        <v>1655</v>
      </c>
      <c r="E591" s="3" t="s">
        <v>1655</v>
      </c>
      <c r="F591" s="3" t="str">
        <f t="shared" si="27"/>
        <v>Illinois</v>
      </c>
      <c r="G591" s="3" t="str">
        <f t="shared" si="28"/>
        <v/>
      </c>
      <c r="H591" s="3" t="str">
        <f t="shared" si="29"/>
        <v/>
      </c>
      <c r="I591" s="3" t="s">
        <v>110</v>
      </c>
      <c r="J591" s="21" t="str">
        <f>VLOOKUP(I591,'AppURL Category'!$A:$B,2,FALSE)</f>
        <v>Religion</v>
      </c>
      <c r="K591" s="9" t="s">
        <v>27</v>
      </c>
      <c r="L591" s="9" t="s">
        <v>23</v>
      </c>
      <c r="M591" s="9">
        <v>57917</v>
      </c>
      <c r="N591" s="9">
        <v>212</v>
      </c>
      <c r="O591" s="9">
        <v>3650</v>
      </c>
      <c r="P591" s="9">
        <v>55128</v>
      </c>
      <c r="Q591" s="9">
        <v>5</v>
      </c>
      <c r="R591" s="9">
        <v>1669.729</v>
      </c>
      <c r="S591" s="45">
        <v>333.95</v>
      </c>
      <c r="T591" s="23">
        <v>2.3599999999999999E-2</v>
      </c>
      <c r="U591" s="24">
        <v>7.88</v>
      </c>
      <c r="V591" s="24">
        <v>28.83</v>
      </c>
      <c r="W591" s="23">
        <v>0.36599999999999999</v>
      </c>
      <c r="X591" s="25">
        <v>6.6199999999999995E-2</v>
      </c>
    </row>
    <row r="592" spans="1:24" ht="14.4">
      <c r="A592" s="9" t="s">
        <v>1041</v>
      </c>
      <c r="B592" s="9" t="s">
        <v>13</v>
      </c>
      <c r="C592" s="3" t="s">
        <v>25</v>
      </c>
      <c r="D592" s="3" t="s">
        <v>1655</v>
      </c>
      <c r="E592" s="3" t="s">
        <v>1655</v>
      </c>
      <c r="F592" s="3" t="str">
        <f t="shared" si="27"/>
        <v>California</v>
      </c>
      <c r="G592" s="3" t="str">
        <f t="shared" si="28"/>
        <v/>
      </c>
      <c r="H592" s="3" t="str">
        <f t="shared" si="29"/>
        <v/>
      </c>
      <c r="I592" s="3" t="s">
        <v>110</v>
      </c>
      <c r="J592" s="21" t="str">
        <f>VLOOKUP(I592,'AppURL Category'!$A:$B,2,FALSE)</f>
        <v>Religion</v>
      </c>
      <c r="K592" s="9" t="s">
        <v>16</v>
      </c>
      <c r="L592" s="9" t="s">
        <v>23</v>
      </c>
      <c r="M592" s="9">
        <v>141157</v>
      </c>
      <c r="N592" s="9">
        <v>420</v>
      </c>
      <c r="O592" s="9">
        <v>8280</v>
      </c>
      <c r="P592" s="9">
        <v>107935</v>
      </c>
      <c r="Q592" s="9">
        <v>4</v>
      </c>
      <c r="R592" s="9">
        <v>1631.7829999999999</v>
      </c>
      <c r="S592" s="45">
        <v>407.95</v>
      </c>
      <c r="T592" s="23">
        <v>9.4999999999999998E-3</v>
      </c>
      <c r="U592" s="24">
        <v>3.89</v>
      </c>
      <c r="V592" s="24">
        <v>11.56</v>
      </c>
      <c r="W592" s="23">
        <v>0.29749999999999999</v>
      </c>
      <c r="X592" s="25">
        <v>7.6700000000000004E-2</v>
      </c>
    </row>
    <row r="593" spans="1:24" ht="14.4">
      <c r="A593" s="9" t="s">
        <v>1041</v>
      </c>
      <c r="B593" s="9" t="s">
        <v>29</v>
      </c>
      <c r="C593" s="3" t="s">
        <v>32</v>
      </c>
      <c r="D593" s="3" t="s">
        <v>1655</v>
      </c>
      <c r="E593" s="3" t="s">
        <v>1655</v>
      </c>
      <c r="F593" s="3" t="str">
        <f t="shared" si="27"/>
        <v>Illinois</v>
      </c>
      <c r="G593" s="3" t="str">
        <f t="shared" si="28"/>
        <v/>
      </c>
      <c r="H593" s="3" t="str">
        <f t="shared" si="29"/>
        <v/>
      </c>
      <c r="I593" s="3" t="s">
        <v>110</v>
      </c>
      <c r="J593" s="21" t="str">
        <f>VLOOKUP(I593,'AppURL Category'!$A:$B,2,FALSE)</f>
        <v>Religion</v>
      </c>
      <c r="K593" s="9" t="s">
        <v>46</v>
      </c>
      <c r="L593" s="9" t="s">
        <v>23</v>
      </c>
      <c r="M593" s="9">
        <v>247106</v>
      </c>
      <c r="N593" s="9">
        <v>750</v>
      </c>
      <c r="O593" s="9">
        <v>159618</v>
      </c>
      <c r="P593" s="9">
        <v>233150</v>
      </c>
      <c r="Q593" s="9">
        <v>32</v>
      </c>
      <c r="R593" s="9">
        <v>7629.9440000000004</v>
      </c>
      <c r="S593" s="45">
        <v>238.44</v>
      </c>
      <c r="T593" s="23">
        <v>4.2700000000000002E-2</v>
      </c>
      <c r="U593" s="24">
        <v>10.17</v>
      </c>
      <c r="V593" s="24">
        <v>30.88</v>
      </c>
      <c r="W593" s="23">
        <v>0.30349999999999999</v>
      </c>
      <c r="X593" s="25">
        <v>0.68459999999999999</v>
      </c>
    </row>
    <row r="594" spans="1:24" ht="14.4">
      <c r="A594" s="9" t="s">
        <v>1041</v>
      </c>
      <c r="B594" s="9" t="s">
        <v>13</v>
      </c>
      <c r="C594" s="3" t="s">
        <v>32</v>
      </c>
      <c r="D594" s="3" t="s">
        <v>1655</v>
      </c>
      <c r="E594" s="3" t="s">
        <v>1655</v>
      </c>
      <c r="F594" s="3" t="str">
        <f t="shared" si="27"/>
        <v>Illinois</v>
      </c>
      <c r="G594" s="3" t="str">
        <f t="shared" si="28"/>
        <v/>
      </c>
      <c r="H594" s="3" t="str">
        <f t="shared" si="29"/>
        <v/>
      </c>
      <c r="I594" s="3" t="s">
        <v>110</v>
      </c>
      <c r="J594" s="21" t="str">
        <f>VLOOKUP(I594,'AppURL Category'!$A:$B,2,FALSE)</f>
        <v>Religion</v>
      </c>
      <c r="K594" s="9" t="s">
        <v>16</v>
      </c>
      <c r="L594" s="9" t="s">
        <v>23</v>
      </c>
      <c r="M594" s="9">
        <v>357707</v>
      </c>
      <c r="N594" s="9">
        <v>951</v>
      </c>
      <c r="O594" s="9">
        <v>203987</v>
      </c>
      <c r="P594" s="9">
        <v>338107</v>
      </c>
      <c r="Q594" s="9">
        <v>74</v>
      </c>
      <c r="R594" s="9">
        <v>6749.2020000000002</v>
      </c>
      <c r="S594" s="45">
        <v>91.21</v>
      </c>
      <c r="T594" s="23">
        <v>7.7799999999999994E-2</v>
      </c>
      <c r="U594" s="24">
        <v>7.1</v>
      </c>
      <c r="V594" s="24">
        <v>18.87</v>
      </c>
      <c r="W594" s="23">
        <v>0.26590000000000003</v>
      </c>
      <c r="X594" s="25">
        <v>0.60329999999999995</v>
      </c>
    </row>
    <row r="595" spans="1:24" ht="14.4">
      <c r="A595" s="9" t="s">
        <v>1041</v>
      </c>
      <c r="B595" s="9" t="s">
        <v>38</v>
      </c>
      <c r="C595" s="3" t="s">
        <v>32</v>
      </c>
      <c r="D595" s="3" t="s">
        <v>1655</v>
      </c>
      <c r="E595" s="3" t="s">
        <v>1655</v>
      </c>
      <c r="F595" s="3" t="str">
        <f t="shared" si="27"/>
        <v>Illinois</v>
      </c>
      <c r="G595" s="3" t="str">
        <f t="shared" si="28"/>
        <v/>
      </c>
      <c r="H595" s="3" t="str">
        <f t="shared" si="29"/>
        <v/>
      </c>
      <c r="I595" s="3" t="s">
        <v>110</v>
      </c>
      <c r="J595" s="21" t="str">
        <f>VLOOKUP(I595,'AppURL Category'!$A:$B,2,FALSE)</f>
        <v>Religion</v>
      </c>
      <c r="K595" s="9" t="s">
        <v>123</v>
      </c>
      <c r="L595" s="9" t="s">
        <v>17</v>
      </c>
      <c r="M595" s="9">
        <v>48707</v>
      </c>
      <c r="N595" s="9">
        <v>185</v>
      </c>
      <c r="O595" s="9">
        <v>25182</v>
      </c>
      <c r="P595" s="9">
        <v>44696</v>
      </c>
      <c r="Q595" s="9">
        <v>13</v>
      </c>
      <c r="R595" s="9">
        <v>5600.3559999999998</v>
      </c>
      <c r="S595" s="45">
        <v>430.8</v>
      </c>
      <c r="T595" s="23">
        <v>7.0300000000000001E-2</v>
      </c>
      <c r="U595" s="24">
        <v>30.27</v>
      </c>
      <c r="V595" s="24">
        <v>114.98</v>
      </c>
      <c r="W595" s="23">
        <v>0.37980000000000003</v>
      </c>
      <c r="X595" s="25">
        <v>0.56340000000000001</v>
      </c>
    </row>
    <row r="596" spans="1:24" ht="14.4">
      <c r="A596" s="9" t="s">
        <v>1043</v>
      </c>
      <c r="B596" s="9" t="s">
        <v>13</v>
      </c>
      <c r="C596" s="3" t="s">
        <v>150</v>
      </c>
      <c r="D596" s="3" t="s">
        <v>1655</v>
      </c>
      <c r="E596" s="3" t="s">
        <v>1655</v>
      </c>
      <c r="F596" s="3" t="str">
        <f t="shared" si="27"/>
        <v>Illinois</v>
      </c>
      <c r="G596" s="3" t="str">
        <f t="shared" si="28"/>
        <v/>
      </c>
      <c r="H596" s="3" t="str">
        <f t="shared" si="29"/>
        <v/>
      </c>
      <c r="I596" s="3" t="s">
        <v>110</v>
      </c>
      <c r="J596" s="21" t="str">
        <f>VLOOKUP(I596,'AppURL Category'!$A:$B,2,FALSE)</f>
        <v>Religion</v>
      </c>
      <c r="K596" s="9" t="s">
        <v>42</v>
      </c>
      <c r="L596" s="9" t="s">
        <v>23</v>
      </c>
      <c r="M596" s="9">
        <v>16372</v>
      </c>
      <c r="N596" s="9">
        <v>90</v>
      </c>
      <c r="O596" s="9">
        <v>4731</v>
      </c>
      <c r="P596" s="9">
        <v>15332</v>
      </c>
      <c r="Q596" s="9">
        <v>9</v>
      </c>
      <c r="R596" s="9">
        <v>1704.511</v>
      </c>
      <c r="S596" s="45">
        <v>189.39</v>
      </c>
      <c r="T596" s="23">
        <v>0.1</v>
      </c>
      <c r="U596" s="24">
        <v>18.940000000000001</v>
      </c>
      <c r="V596" s="24">
        <v>104.11</v>
      </c>
      <c r="W596" s="23">
        <v>0.54969999999999997</v>
      </c>
      <c r="X596" s="25">
        <v>0.30859999999999999</v>
      </c>
    </row>
    <row r="597" spans="1:24" ht="14.4">
      <c r="A597" s="9" t="s">
        <v>1041</v>
      </c>
      <c r="B597" s="9" t="s">
        <v>13</v>
      </c>
      <c r="C597" s="3" t="s">
        <v>1664</v>
      </c>
      <c r="D597" s="3" t="s">
        <v>1665</v>
      </c>
      <c r="E597" s="3" t="s">
        <v>1655</v>
      </c>
      <c r="F597" s="3" t="str">
        <f t="shared" si="27"/>
        <v>Florida</v>
      </c>
      <c r="G597" s="3" t="str">
        <f t="shared" si="28"/>
        <v>Florida</v>
      </c>
      <c r="H597" s="3" t="str">
        <f t="shared" si="29"/>
        <v/>
      </c>
      <c r="I597" s="3" t="s">
        <v>110</v>
      </c>
      <c r="J597" s="21" t="str">
        <f>VLOOKUP(I597,'AppURL Category'!$A:$B,2,FALSE)</f>
        <v>Religion</v>
      </c>
      <c r="K597" s="9" t="s">
        <v>16</v>
      </c>
      <c r="L597" s="9" t="s">
        <v>23</v>
      </c>
      <c r="M597" s="9">
        <v>14799</v>
      </c>
      <c r="N597" s="9">
        <v>59</v>
      </c>
      <c r="O597" s="9">
        <v>1403</v>
      </c>
      <c r="P597" s="9">
        <v>13410</v>
      </c>
      <c r="Q597" s="9">
        <v>9</v>
      </c>
      <c r="R597" s="9">
        <v>1693.76</v>
      </c>
      <c r="S597" s="45">
        <v>188.2</v>
      </c>
      <c r="T597" s="23">
        <v>0.1525</v>
      </c>
      <c r="U597" s="24">
        <v>28.71</v>
      </c>
      <c r="V597" s="24">
        <v>114.45</v>
      </c>
      <c r="W597" s="23">
        <v>0.3987</v>
      </c>
      <c r="X597" s="25">
        <v>0.1046</v>
      </c>
    </row>
    <row r="598" spans="1:24" ht="14.4">
      <c r="A598" s="9" t="s">
        <v>1043</v>
      </c>
      <c r="B598" s="9" t="s">
        <v>38</v>
      </c>
      <c r="C598" s="3" t="s">
        <v>1662</v>
      </c>
      <c r="D598" s="3" t="s">
        <v>1663</v>
      </c>
      <c r="E598" s="3" t="s">
        <v>1655</v>
      </c>
      <c r="F598" s="3" t="str">
        <f t="shared" si="27"/>
        <v>Florida</v>
      </c>
      <c r="G598" s="3" t="str">
        <f t="shared" si="28"/>
        <v>Florida</v>
      </c>
      <c r="H598" s="3" t="str">
        <f t="shared" si="29"/>
        <v/>
      </c>
      <c r="I598" s="3" t="s">
        <v>110</v>
      </c>
      <c r="J598" s="21" t="str">
        <f>VLOOKUP(I598,'AppURL Category'!$A:$B,2,FALSE)</f>
        <v>Religion</v>
      </c>
      <c r="K598" s="9" t="s">
        <v>16</v>
      </c>
      <c r="L598" s="9" t="s">
        <v>23</v>
      </c>
      <c r="M598" s="9">
        <v>97346</v>
      </c>
      <c r="N598" s="9">
        <v>790</v>
      </c>
      <c r="O598" s="9">
        <v>44118</v>
      </c>
      <c r="P598" s="9">
        <v>91080</v>
      </c>
      <c r="Q598" s="9">
        <v>19</v>
      </c>
      <c r="R598" s="9">
        <v>1657.5650000000001</v>
      </c>
      <c r="S598" s="45">
        <v>87.24</v>
      </c>
      <c r="T598" s="23">
        <v>2.41E-2</v>
      </c>
      <c r="U598" s="24">
        <v>2.1</v>
      </c>
      <c r="V598" s="24">
        <v>17.03</v>
      </c>
      <c r="W598" s="23">
        <v>0.8115</v>
      </c>
      <c r="X598" s="25">
        <v>0.4844</v>
      </c>
    </row>
    <row r="599" spans="1:24" ht="14.4">
      <c r="A599" s="9" t="s">
        <v>1043</v>
      </c>
      <c r="B599" s="9" t="s">
        <v>19</v>
      </c>
      <c r="C599" s="3" t="s">
        <v>73</v>
      </c>
      <c r="D599" s="3" t="s">
        <v>1655</v>
      </c>
      <c r="E599" s="3" t="s">
        <v>1655</v>
      </c>
      <c r="F599" s="3" t="str">
        <f t="shared" si="27"/>
        <v>New York</v>
      </c>
      <c r="G599" s="3" t="str">
        <f t="shared" si="28"/>
        <v/>
      </c>
      <c r="H599" s="3" t="str">
        <f t="shared" si="29"/>
        <v/>
      </c>
      <c r="I599" s="3" t="s">
        <v>110</v>
      </c>
      <c r="J599" s="21" t="str">
        <f>VLOOKUP(I599,'AppURL Category'!$A:$B,2,FALSE)</f>
        <v>Religion</v>
      </c>
      <c r="K599" s="9" t="s">
        <v>54</v>
      </c>
      <c r="L599" s="9" t="s">
        <v>23</v>
      </c>
      <c r="M599" s="9">
        <v>44361</v>
      </c>
      <c r="N599" s="9">
        <v>166</v>
      </c>
      <c r="O599" s="9">
        <v>36040</v>
      </c>
      <c r="P599" s="9">
        <v>40684</v>
      </c>
      <c r="Q599" s="9">
        <v>17</v>
      </c>
      <c r="R599" s="9">
        <v>5048.8530000000001</v>
      </c>
      <c r="S599" s="45">
        <v>296.99</v>
      </c>
      <c r="T599" s="23">
        <v>0.1024</v>
      </c>
      <c r="U599" s="24">
        <v>30.41</v>
      </c>
      <c r="V599" s="24">
        <v>113.81</v>
      </c>
      <c r="W599" s="23">
        <v>0.37419999999999998</v>
      </c>
      <c r="X599" s="25">
        <v>0.88590000000000002</v>
      </c>
    </row>
    <row r="600" spans="1:24" ht="14.4">
      <c r="A600" s="9" t="s">
        <v>1041</v>
      </c>
      <c r="B600" s="9" t="s">
        <v>38</v>
      </c>
      <c r="C600" s="3" t="s">
        <v>35</v>
      </c>
      <c r="D600" s="3" t="s">
        <v>1655</v>
      </c>
      <c r="E600" s="3" t="s">
        <v>1655</v>
      </c>
      <c r="F600" s="3" t="str">
        <f t="shared" si="27"/>
        <v>Tennessee</v>
      </c>
      <c r="G600" s="3" t="str">
        <f t="shared" si="28"/>
        <v/>
      </c>
      <c r="H600" s="3" t="str">
        <f t="shared" si="29"/>
        <v/>
      </c>
      <c r="I600" s="3" t="s">
        <v>133</v>
      </c>
      <c r="J600" s="21" t="str">
        <f>VLOOKUP(I600,'AppURL Category'!$A:$B,2,FALSE)</f>
        <v>Religion</v>
      </c>
      <c r="K600" s="9" t="s">
        <v>16</v>
      </c>
      <c r="L600" s="9" t="s">
        <v>23</v>
      </c>
      <c r="M600" s="9">
        <v>12280</v>
      </c>
      <c r="N600" s="9">
        <v>40</v>
      </c>
      <c r="O600" s="9">
        <v>9613</v>
      </c>
      <c r="P600" s="9">
        <v>11247</v>
      </c>
      <c r="Q600" s="9">
        <v>4</v>
      </c>
      <c r="R600" s="9">
        <v>1765.3989999999999</v>
      </c>
      <c r="S600" s="45">
        <v>441.35</v>
      </c>
      <c r="T600" s="23">
        <v>0.1</v>
      </c>
      <c r="U600" s="24">
        <v>44.13</v>
      </c>
      <c r="V600" s="24">
        <v>143.76</v>
      </c>
      <c r="W600" s="23">
        <v>0.32569999999999999</v>
      </c>
      <c r="X600" s="25">
        <v>0.85470000000000002</v>
      </c>
    </row>
    <row r="601" spans="1:24" ht="14.4">
      <c r="A601" s="9" t="s">
        <v>1041</v>
      </c>
      <c r="B601" s="9" t="s">
        <v>13</v>
      </c>
      <c r="C601" s="3" t="s">
        <v>14</v>
      </c>
      <c r="D601" s="3" t="s">
        <v>1655</v>
      </c>
      <c r="E601" s="3" t="s">
        <v>1655</v>
      </c>
      <c r="F601" s="3" t="str">
        <f t="shared" si="27"/>
        <v>California</v>
      </c>
      <c r="G601" s="3" t="str">
        <f t="shared" si="28"/>
        <v/>
      </c>
      <c r="H601" s="3" t="str">
        <f t="shared" si="29"/>
        <v/>
      </c>
      <c r="I601" s="3" t="s">
        <v>463</v>
      </c>
      <c r="J601" s="21" t="str">
        <f>VLOOKUP(I601,'AppURL Category'!$A:$B,2,FALSE)</f>
        <v>Science</v>
      </c>
      <c r="K601" s="9" t="s">
        <v>42</v>
      </c>
      <c r="L601" s="9" t="s">
        <v>47</v>
      </c>
      <c r="M601" s="9">
        <v>22934</v>
      </c>
      <c r="N601" s="9">
        <v>81</v>
      </c>
      <c r="O601" s="9">
        <v>18536</v>
      </c>
      <c r="P601" s="9">
        <v>21019</v>
      </c>
      <c r="Q601" s="9">
        <v>5</v>
      </c>
      <c r="R601" s="9">
        <v>1711.106</v>
      </c>
      <c r="S601" s="45">
        <v>342.22</v>
      </c>
      <c r="T601" s="23">
        <v>6.1699999999999998E-2</v>
      </c>
      <c r="U601" s="24">
        <v>21.12</v>
      </c>
      <c r="V601" s="24">
        <v>74.61</v>
      </c>
      <c r="W601" s="23">
        <v>0.35320000000000001</v>
      </c>
      <c r="X601" s="25">
        <v>0.88190000000000002</v>
      </c>
    </row>
    <row r="602" spans="1:24" ht="14.4">
      <c r="A602" s="9" t="s">
        <v>1043</v>
      </c>
      <c r="B602" s="9" t="s">
        <v>38</v>
      </c>
      <c r="C602" s="3" t="s">
        <v>32</v>
      </c>
      <c r="D602" s="3" t="s">
        <v>1655</v>
      </c>
      <c r="E602" s="3" t="s">
        <v>1655</v>
      </c>
      <c r="F602" s="3" t="str">
        <f t="shared" si="27"/>
        <v>Illinois</v>
      </c>
      <c r="G602" s="3" t="str">
        <f t="shared" si="28"/>
        <v/>
      </c>
      <c r="H602" s="3" t="str">
        <f t="shared" si="29"/>
        <v/>
      </c>
      <c r="I602" s="3" t="s">
        <v>502</v>
      </c>
      <c r="J602" s="21" t="str">
        <f>VLOOKUP(I602,'AppURL Category'!$A:$B,2,FALSE)</f>
        <v>Science</v>
      </c>
      <c r="K602" s="9" t="s">
        <v>16</v>
      </c>
      <c r="L602" s="9" t="s">
        <v>23</v>
      </c>
      <c r="M602" s="9">
        <v>17317</v>
      </c>
      <c r="N602" s="9">
        <v>68</v>
      </c>
      <c r="O602" s="9">
        <v>8055</v>
      </c>
      <c r="P602" s="9">
        <v>12724</v>
      </c>
      <c r="Q602" s="9">
        <v>12</v>
      </c>
      <c r="R602" s="9">
        <v>5668.857</v>
      </c>
      <c r="S602" s="45">
        <v>472.4</v>
      </c>
      <c r="T602" s="23">
        <v>0.17649999999999999</v>
      </c>
      <c r="U602" s="24">
        <v>83.37</v>
      </c>
      <c r="V602" s="24">
        <v>327.36</v>
      </c>
      <c r="W602" s="23">
        <v>0.39269999999999999</v>
      </c>
      <c r="X602" s="25">
        <v>0.6331</v>
      </c>
    </row>
    <row r="603" spans="1:24" ht="14.4">
      <c r="A603" s="9" t="s">
        <v>1041</v>
      </c>
      <c r="B603" s="9" t="s">
        <v>19</v>
      </c>
      <c r="C603" s="3" t="s">
        <v>73</v>
      </c>
      <c r="D603" s="3" t="s">
        <v>1655</v>
      </c>
      <c r="E603" s="3" t="s">
        <v>1655</v>
      </c>
      <c r="F603" s="3" t="str">
        <f t="shared" si="27"/>
        <v>New York</v>
      </c>
      <c r="G603" s="3" t="str">
        <f t="shared" si="28"/>
        <v/>
      </c>
      <c r="H603" s="3" t="str">
        <f t="shared" si="29"/>
        <v/>
      </c>
      <c r="I603" s="3" t="s">
        <v>726</v>
      </c>
      <c r="J603" s="21" t="str">
        <f>VLOOKUP(I603,'AppURL Category'!$A:$B,2,FALSE)</f>
        <v>Science</v>
      </c>
      <c r="K603" s="9" t="s">
        <v>42</v>
      </c>
      <c r="L603" s="9" t="s">
        <v>23</v>
      </c>
      <c r="M603" s="9">
        <v>11343</v>
      </c>
      <c r="N603" s="9">
        <v>69</v>
      </c>
      <c r="O603" s="9">
        <v>5900</v>
      </c>
      <c r="P603" s="9">
        <v>10175</v>
      </c>
      <c r="Q603" s="9">
        <v>3</v>
      </c>
      <c r="R603" s="9">
        <v>2178.154</v>
      </c>
      <c r="S603" s="45">
        <v>726.05</v>
      </c>
      <c r="T603" s="23">
        <v>4.3499999999999997E-2</v>
      </c>
      <c r="U603" s="24">
        <v>31.57</v>
      </c>
      <c r="V603" s="24">
        <v>192.03</v>
      </c>
      <c r="W603" s="23">
        <v>0.60829999999999995</v>
      </c>
      <c r="X603" s="25">
        <v>0.57989999999999997</v>
      </c>
    </row>
    <row r="604" spans="1:24" ht="14.4">
      <c r="A604" s="9" t="s">
        <v>1041</v>
      </c>
      <c r="B604" s="9" t="s">
        <v>38</v>
      </c>
      <c r="C604" s="3" t="s">
        <v>1684</v>
      </c>
      <c r="D604" s="3" t="s">
        <v>1685</v>
      </c>
      <c r="E604" s="3" t="s">
        <v>1655</v>
      </c>
      <c r="F604" s="3" t="str">
        <f t="shared" si="27"/>
        <v>Illinois</v>
      </c>
      <c r="G604" s="3" t="str">
        <f t="shared" si="28"/>
        <v>Illinois</v>
      </c>
      <c r="H604" s="3" t="str">
        <f t="shared" si="29"/>
        <v/>
      </c>
      <c r="I604" s="3" t="s">
        <v>785</v>
      </c>
      <c r="J604" s="21" t="str">
        <f>VLOOKUP(I604,'AppURL Category'!$A:$B,2,FALSE)</f>
        <v>Science</v>
      </c>
      <c r="K604" s="9" t="s">
        <v>16</v>
      </c>
      <c r="L604" s="9" t="s">
        <v>17</v>
      </c>
      <c r="M604" s="9">
        <v>11043</v>
      </c>
      <c r="N604" s="9">
        <v>125</v>
      </c>
      <c r="O604" s="9">
        <v>4547</v>
      </c>
      <c r="P604" s="9">
        <v>9666</v>
      </c>
      <c r="Q604" s="9">
        <v>13</v>
      </c>
      <c r="R604" s="9">
        <v>1858.1320000000001</v>
      </c>
      <c r="S604" s="45">
        <v>142.93</v>
      </c>
      <c r="T604" s="23">
        <v>0.104</v>
      </c>
      <c r="U604" s="24">
        <v>14.87</v>
      </c>
      <c r="V604" s="24">
        <v>168.26</v>
      </c>
      <c r="W604" s="23">
        <v>1.1318999999999999</v>
      </c>
      <c r="X604" s="25">
        <v>0.47039999999999998</v>
      </c>
    </row>
    <row r="605" spans="1:24" ht="14.4">
      <c r="A605" s="9" t="s">
        <v>1043</v>
      </c>
      <c r="B605" s="9" t="s">
        <v>29</v>
      </c>
      <c r="C605" s="3" t="s">
        <v>14</v>
      </c>
      <c r="D605" s="3" t="s">
        <v>1655</v>
      </c>
      <c r="E605" s="3" t="s">
        <v>1655</v>
      </c>
      <c r="F605" s="3" t="str">
        <f t="shared" si="27"/>
        <v>California</v>
      </c>
      <c r="G605" s="3" t="str">
        <f t="shared" si="28"/>
        <v/>
      </c>
      <c r="H605" s="3" t="str">
        <f t="shared" si="29"/>
        <v/>
      </c>
      <c r="I605" s="3" t="s">
        <v>787</v>
      </c>
      <c r="J605" s="21" t="str">
        <f>VLOOKUP(I605,'AppURL Category'!$A:$B,2,FALSE)</f>
        <v>Science</v>
      </c>
      <c r="K605" s="9" t="s">
        <v>46</v>
      </c>
      <c r="L605" s="9" t="s">
        <v>23</v>
      </c>
      <c r="M605" s="9">
        <v>21737</v>
      </c>
      <c r="N605" s="9">
        <v>80</v>
      </c>
      <c r="O605" s="9">
        <v>11206</v>
      </c>
      <c r="P605" s="9">
        <v>19459</v>
      </c>
      <c r="Q605" s="9">
        <v>4</v>
      </c>
      <c r="R605" s="9">
        <v>1521.577</v>
      </c>
      <c r="S605" s="45">
        <v>380.39</v>
      </c>
      <c r="T605" s="23">
        <v>0.05</v>
      </c>
      <c r="U605" s="24">
        <v>19.02</v>
      </c>
      <c r="V605" s="24">
        <v>70</v>
      </c>
      <c r="W605" s="23">
        <v>0.36799999999999999</v>
      </c>
      <c r="X605" s="25">
        <v>0.57589999999999997</v>
      </c>
    </row>
    <row r="606" spans="1:24" ht="14.4">
      <c r="A606" s="9" t="s">
        <v>1041</v>
      </c>
      <c r="B606" s="9" t="s">
        <v>13</v>
      </c>
      <c r="C606" s="3" t="s">
        <v>73</v>
      </c>
      <c r="D606" s="3" t="s">
        <v>1655</v>
      </c>
      <c r="E606" s="3" t="s">
        <v>1655</v>
      </c>
      <c r="F606" s="3" t="str">
        <f t="shared" si="27"/>
        <v>New York</v>
      </c>
      <c r="G606" s="3" t="str">
        <f t="shared" si="28"/>
        <v/>
      </c>
      <c r="H606" s="3" t="str">
        <f t="shared" si="29"/>
        <v/>
      </c>
      <c r="I606" s="3" t="s">
        <v>789</v>
      </c>
      <c r="J606" s="21" t="str">
        <f>VLOOKUP(I606,'AppURL Category'!$A:$B,2,FALSE)</f>
        <v>Science</v>
      </c>
      <c r="K606" s="9" t="s">
        <v>22</v>
      </c>
      <c r="L606" s="9" t="s">
        <v>23</v>
      </c>
      <c r="M606" s="9">
        <v>9362</v>
      </c>
      <c r="N606" s="9">
        <v>39</v>
      </c>
      <c r="O606" s="9">
        <v>5202</v>
      </c>
      <c r="P606" s="9">
        <v>8928</v>
      </c>
      <c r="Q606" s="9">
        <v>6</v>
      </c>
      <c r="R606" s="9">
        <v>7312.4930000000004</v>
      </c>
      <c r="S606" s="45">
        <v>1218.75</v>
      </c>
      <c r="T606" s="23">
        <v>0.15379999999999999</v>
      </c>
      <c r="U606" s="24">
        <v>187.5</v>
      </c>
      <c r="V606" s="24">
        <v>781.08</v>
      </c>
      <c r="W606" s="23">
        <v>0.41660000000000003</v>
      </c>
      <c r="X606" s="25">
        <v>0.5827</v>
      </c>
    </row>
    <row r="607" spans="1:24" ht="14.4">
      <c r="A607" s="9" t="s">
        <v>1041</v>
      </c>
      <c r="B607" s="9" t="s">
        <v>29</v>
      </c>
      <c r="C607" s="3" t="s">
        <v>179</v>
      </c>
      <c r="D607" s="3" t="s">
        <v>1655</v>
      </c>
      <c r="E607" s="3" t="s">
        <v>1655</v>
      </c>
      <c r="F607" s="3" t="str">
        <f t="shared" si="27"/>
        <v>Tennessee</v>
      </c>
      <c r="G607" s="3" t="str">
        <f t="shared" si="28"/>
        <v/>
      </c>
      <c r="H607" s="3" t="str">
        <f t="shared" si="29"/>
        <v/>
      </c>
      <c r="I607" s="3" t="s">
        <v>224</v>
      </c>
      <c r="J607" s="21" t="str">
        <f>VLOOKUP(I607,'AppURL Category'!$A:$B,2,FALSE)</f>
        <v>Social Networking</v>
      </c>
      <c r="K607" s="9" t="s">
        <v>123</v>
      </c>
      <c r="L607" s="9" t="s">
        <v>47</v>
      </c>
      <c r="M607" s="9">
        <v>16628</v>
      </c>
      <c r="N607" s="9">
        <v>70</v>
      </c>
      <c r="O607" s="9">
        <v>7974</v>
      </c>
      <c r="P607" s="9">
        <v>15969</v>
      </c>
      <c r="Q607" s="9">
        <v>13</v>
      </c>
      <c r="R607" s="9">
        <v>1665.9659999999999</v>
      </c>
      <c r="S607" s="45">
        <v>128.15</v>
      </c>
      <c r="T607" s="23">
        <v>0.1857</v>
      </c>
      <c r="U607" s="24">
        <v>23.8</v>
      </c>
      <c r="V607" s="24">
        <v>100.19</v>
      </c>
      <c r="W607" s="23">
        <v>0.42099999999999999</v>
      </c>
      <c r="X607" s="25">
        <v>0.49930000000000002</v>
      </c>
    </row>
    <row r="608" spans="1:24" ht="14.4">
      <c r="A608" s="9" t="s">
        <v>1041</v>
      </c>
      <c r="B608" s="9" t="s">
        <v>29</v>
      </c>
      <c r="C608" s="3" t="s">
        <v>1666</v>
      </c>
      <c r="D608" s="3" t="s">
        <v>1667</v>
      </c>
      <c r="E608" s="3" t="s">
        <v>1668</v>
      </c>
      <c r="F608" s="3" t="str">
        <f t="shared" si="27"/>
        <v>Florida</v>
      </c>
      <c r="G608" s="3" t="str">
        <f t="shared" si="28"/>
        <v>Florida</v>
      </c>
      <c r="H608" s="3" t="str">
        <f t="shared" si="29"/>
        <v/>
      </c>
      <c r="I608" s="3" t="s">
        <v>224</v>
      </c>
      <c r="J608" s="21" t="str">
        <f>VLOOKUP(I608,'AppURL Category'!$A:$B,2,FALSE)</f>
        <v>Social Networking</v>
      </c>
      <c r="K608" s="9" t="s">
        <v>16</v>
      </c>
      <c r="L608" s="9" t="s">
        <v>47</v>
      </c>
      <c r="M608" s="9">
        <v>24875</v>
      </c>
      <c r="N608" s="9">
        <v>67</v>
      </c>
      <c r="O608" s="9">
        <v>14213</v>
      </c>
      <c r="P608" s="9">
        <v>23455</v>
      </c>
      <c r="Q608" s="9">
        <v>8</v>
      </c>
      <c r="R608" s="9">
        <v>4652.2420000000002</v>
      </c>
      <c r="S608" s="45">
        <v>581.53</v>
      </c>
      <c r="T608" s="23">
        <v>0.11940000000000001</v>
      </c>
      <c r="U608" s="24">
        <v>69.44</v>
      </c>
      <c r="V608" s="24">
        <v>187.02</v>
      </c>
      <c r="W608" s="23">
        <v>0.26929999999999998</v>
      </c>
      <c r="X608" s="25">
        <v>0.60599999999999998</v>
      </c>
    </row>
    <row r="609" spans="1:24" ht="14.4">
      <c r="A609" s="9" t="s">
        <v>1043</v>
      </c>
      <c r="B609" s="9" t="s">
        <v>29</v>
      </c>
      <c r="C609" s="3" t="s">
        <v>1658</v>
      </c>
      <c r="D609" s="3" t="s">
        <v>1659</v>
      </c>
      <c r="E609" s="3" t="s">
        <v>1655</v>
      </c>
      <c r="F609" s="3" t="str">
        <f t="shared" si="27"/>
        <v>Michigan</v>
      </c>
      <c r="G609" s="3" t="str">
        <f t="shared" si="28"/>
        <v>Michigan</v>
      </c>
      <c r="H609" s="3" t="str">
        <f t="shared" si="29"/>
        <v/>
      </c>
      <c r="I609" s="3" t="s">
        <v>224</v>
      </c>
      <c r="J609" s="21" t="str">
        <f>VLOOKUP(I609,'AppURL Category'!$A:$B,2,FALSE)</f>
        <v>Social Networking</v>
      </c>
      <c r="K609" s="9" t="s">
        <v>27</v>
      </c>
      <c r="L609" s="9" t="s">
        <v>23</v>
      </c>
      <c r="M609" s="9">
        <v>10707</v>
      </c>
      <c r="N609" s="9">
        <v>57</v>
      </c>
      <c r="O609" s="9">
        <v>6300</v>
      </c>
      <c r="P609" s="9">
        <v>10089</v>
      </c>
      <c r="Q609" s="9">
        <v>3</v>
      </c>
      <c r="R609" s="9">
        <v>1603.8589999999999</v>
      </c>
      <c r="S609" s="45">
        <v>534.62</v>
      </c>
      <c r="T609" s="23">
        <v>5.2600000000000001E-2</v>
      </c>
      <c r="U609" s="24">
        <v>28.14</v>
      </c>
      <c r="V609" s="24">
        <v>149.80000000000001</v>
      </c>
      <c r="W609" s="23">
        <v>0.53239999999999998</v>
      </c>
      <c r="X609" s="25">
        <v>0.62439999999999996</v>
      </c>
    </row>
    <row r="610" spans="1:24" ht="14.4">
      <c r="A610" s="9" t="s">
        <v>1043</v>
      </c>
      <c r="B610" s="9" t="s">
        <v>38</v>
      </c>
      <c r="C610" s="3" t="s">
        <v>35</v>
      </c>
      <c r="D610" s="3" t="s">
        <v>1655</v>
      </c>
      <c r="E610" s="3" t="s">
        <v>1655</v>
      </c>
      <c r="F610" s="3" t="str">
        <f t="shared" si="27"/>
        <v>Tennessee</v>
      </c>
      <c r="G610" s="3" t="str">
        <f t="shared" si="28"/>
        <v/>
      </c>
      <c r="H610" s="3" t="str">
        <f t="shared" si="29"/>
        <v/>
      </c>
      <c r="I610" s="3" t="s">
        <v>96</v>
      </c>
      <c r="J610" s="21" t="str">
        <f>VLOOKUP(I610,'AppURL Category'!$A:$B,2,FALSE)</f>
        <v>Sports</v>
      </c>
      <c r="K610" s="9" t="s">
        <v>163</v>
      </c>
      <c r="L610" s="9" t="s">
        <v>23</v>
      </c>
      <c r="M610" s="9">
        <v>10386</v>
      </c>
      <c r="N610" s="9">
        <v>65</v>
      </c>
      <c r="O610" s="9">
        <v>5876</v>
      </c>
      <c r="P610" s="9">
        <v>10048</v>
      </c>
      <c r="Q610" s="9">
        <v>15</v>
      </c>
      <c r="R610" s="9">
        <v>4439.8379999999997</v>
      </c>
      <c r="S610" s="45">
        <v>295.99</v>
      </c>
      <c r="T610" s="23">
        <v>0.23080000000000001</v>
      </c>
      <c r="U610" s="24">
        <v>68.31</v>
      </c>
      <c r="V610" s="24">
        <v>427.48</v>
      </c>
      <c r="W610" s="23">
        <v>0.62580000000000002</v>
      </c>
      <c r="X610" s="25">
        <v>0.58479999999999999</v>
      </c>
    </row>
    <row r="611" spans="1:24" ht="14.4">
      <c r="A611" s="9" t="s">
        <v>1043</v>
      </c>
      <c r="B611" s="9" t="s">
        <v>29</v>
      </c>
      <c r="C611" s="3" t="s">
        <v>73</v>
      </c>
      <c r="D611" s="3" t="s">
        <v>1655</v>
      </c>
      <c r="E611" s="3" t="s">
        <v>1655</v>
      </c>
      <c r="F611" s="3" t="str">
        <f t="shared" si="27"/>
        <v>New York</v>
      </c>
      <c r="G611" s="3" t="str">
        <f t="shared" si="28"/>
        <v/>
      </c>
      <c r="H611" s="3" t="str">
        <f t="shared" si="29"/>
        <v/>
      </c>
      <c r="I611" s="3" t="s">
        <v>98</v>
      </c>
      <c r="J611" s="21" t="str">
        <f>VLOOKUP(I611,'AppURL Category'!$A:$B,2,FALSE)</f>
        <v>Sports</v>
      </c>
      <c r="K611" s="9" t="s">
        <v>22</v>
      </c>
      <c r="L611" s="9" t="s">
        <v>23</v>
      </c>
      <c r="M611" s="9">
        <v>16137</v>
      </c>
      <c r="N611" s="9">
        <v>40</v>
      </c>
      <c r="O611" s="9">
        <v>7938</v>
      </c>
      <c r="P611" s="9">
        <v>14030</v>
      </c>
      <c r="Q611" s="9">
        <v>4</v>
      </c>
      <c r="R611" s="9">
        <v>1835.049</v>
      </c>
      <c r="S611" s="45">
        <v>458.76</v>
      </c>
      <c r="T611" s="23">
        <v>0.1</v>
      </c>
      <c r="U611" s="24">
        <v>45.88</v>
      </c>
      <c r="V611" s="24">
        <v>113.72</v>
      </c>
      <c r="W611" s="23">
        <v>0.24790000000000001</v>
      </c>
      <c r="X611" s="25">
        <v>0.56579999999999997</v>
      </c>
    </row>
    <row r="612" spans="1:24" ht="14.4">
      <c r="A612" s="9" t="s">
        <v>1060</v>
      </c>
      <c r="B612" s="9" t="s">
        <v>13</v>
      </c>
      <c r="C612" s="3" t="s">
        <v>73</v>
      </c>
      <c r="D612" s="3" t="s">
        <v>1655</v>
      </c>
      <c r="E612" s="3" t="s">
        <v>1655</v>
      </c>
      <c r="F612" s="3" t="str">
        <f t="shared" si="27"/>
        <v>New York</v>
      </c>
      <c r="G612" s="3" t="str">
        <f t="shared" si="28"/>
        <v/>
      </c>
      <c r="H612" s="3" t="str">
        <f t="shared" si="29"/>
        <v/>
      </c>
      <c r="I612" s="3" t="s">
        <v>207</v>
      </c>
      <c r="J612" s="21" t="str">
        <f>VLOOKUP(I612,'AppURL Category'!$A:$B,2,FALSE)</f>
        <v>Sports</v>
      </c>
      <c r="K612" s="9" t="s">
        <v>16</v>
      </c>
      <c r="L612" s="9" t="s">
        <v>23</v>
      </c>
      <c r="M612" s="9">
        <v>39373</v>
      </c>
      <c r="N612" s="9">
        <v>99</v>
      </c>
      <c r="O612" s="9">
        <v>23152</v>
      </c>
      <c r="P612" s="9">
        <v>35857</v>
      </c>
      <c r="Q612" s="9">
        <v>17</v>
      </c>
      <c r="R612" s="9">
        <v>6342.8860000000004</v>
      </c>
      <c r="S612" s="45">
        <v>373.11</v>
      </c>
      <c r="T612" s="23">
        <v>0.17169999999999999</v>
      </c>
      <c r="U612" s="24">
        <v>64.069999999999993</v>
      </c>
      <c r="V612" s="24">
        <v>161.1</v>
      </c>
      <c r="W612" s="23">
        <v>0.25140000000000001</v>
      </c>
      <c r="X612" s="25">
        <v>0.64570000000000005</v>
      </c>
    </row>
    <row r="613" spans="1:24" ht="14.4">
      <c r="A613" s="9" t="s">
        <v>1043</v>
      </c>
      <c r="B613" s="9" t="s">
        <v>13</v>
      </c>
      <c r="C613" s="3" t="s">
        <v>32</v>
      </c>
      <c r="D613" s="3" t="s">
        <v>1655</v>
      </c>
      <c r="E613" s="3" t="s">
        <v>1655</v>
      </c>
      <c r="F613" s="3" t="str">
        <f t="shared" si="27"/>
        <v>Illinois</v>
      </c>
      <c r="G613" s="3" t="str">
        <f t="shared" si="28"/>
        <v/>
      </c>
      <c r="H613" s="3" t="str">
        <f t="shared" si="29"/>
        <v/>
      </c>
      <c r="I613" s="3" t="s">
        <v>207</v>
      </c>
      <c r="J613" s="21" t="str">
        <f>VLOOKUP(I613,'AppURL Category'!$A:$B,2,FALSE)</f>
        <v>Sports</v>
      </c>
      <c r="K613" s="9" t="s">
        <v>46</v>
      </c>
      <c r="L613" s="9" t="s">
        <v>23</v>
      </c>
      <c r="M613" s="9">
        <v>47016</v>
      </c>
      <c r="N613" s="9">
        <v>199</v>
      </c>
      <c r="O613" s="9">
        <v>12210</v>
      </c>
      <c r="P613" s="9">
        <v>38039</v>
      </c>
      <c r="Q613" s="9">
        <v>13</v>
      </c>
      <c r="R613" s="9">
        <v>5974.875</v>
      </c>
      <c r="S613" s="45">
        <v>459.61</v>
      </c>
      <c r="T613" s="23">
        <v>6.5299999999999997E-2</v>
      </c>
      <c r="U613" s="24">
        <v>30.02</v>
      </c>
      <c r="V613" s="24">
        <v>127.08</v>
      </c>
      <c r="W613" s="23">
        <v>0.42330000000000001</v>
      </c>
      <c r="X613" s="25">
        <v>0.32100000000000001</v>
      </c>
    </row>
    <row r="614" spans="1:24" ht="14.4">
      <c r="A614" s="9" t="s">
        <v>1043</v>
      </c>
      <c r="B614" s="9" t="s">
        <v>29</v>
      </c>
      <c r="C614" s="3" t="s">
        <v>32</v>
      </c>
      <c r="D614" s="3" t="s">
        <v>1655</v>
      </c>
      <c r="E614" s="3" t="s">
        <v>1655</v>
      </c>
      <c r="F614" s="3" t="str">
        <f t="shared" si="27"/>
        <v>Illinois</v>
      </c>
      <c r="G614" s="3" t="str">
        <f t="shared" si="28"/>
        <v/>
      </c>
      <c r="H614" s="3" t="str">
        <f t="shared" si="29"/>
        <v/>
      </c>
      <c r="I614" s="3" t="s">
        <v>207</v>
      </c>
      <c r="J614" s="21" t="str">
        <f>VLOOKUP(I614,'AppURL Category'!$A:$B,2,FALSE)</f>
        <v>Sports</v>
      </c>
      <c r="K614" s="9" t="s">
        <v>16</v>
      </c>
      <c r="L614" s="9" t="s">
        <v>23</v>
      </c>
      <c r="M614" s="9">
        <v>25539</v>
      </c>
      <c r="N614" s="9">
        <v>78</v>
      </c>
      <c r="O614" s="9">
        <v>12130</v>
      </c>
      <c r="P614" s="9">
        <v>24129</v>
      </c>
      <c r="Q614" s="9">
        <v>15</v>
      </c>
      <c r="R614" s="9">
        <v>4804.4930000000004</v>
      </c>
      <c r="S614" s="45">
        <v>320.3</v>
      </c>
      <c r="T614" s="23">
        <v>0.1923</v>
      </c>
      <c r="U614" s="24">
        <v>61.6</v>
      </c>
      <c r="V614" s="24">
        <v>188.12</v>
      </c>
      <c r="W614" s="23">
        <v>0.3054</v>
      </c>
      <c r="X614" s="25">
        <v>0.50270000000000004</v>
      </c>
    </row>
    <row r="615" spans="1:24" ht="14.4">
      <c r="A615" s="9" t="s">
        <v>1041</v>
      </c>
      <c r="B615" s="9" t="s">
        <v>19</v>
      </c>
      <c r="C615" s="3" t="s">
        <v>73</v>
      </c>
      <c r="D615" s="3" t="s">
        <v>1655</v>
      </c>
      <c r="E615" s="3" t="s">
        <v>1655</v>
      </c>
      <c r="F615" s="3" t="str">
        <f t="shared" si="27"/>
        <v>New York</v>
      </c>
      <c r="G615" s="3" t="str">
        <f t="shared" si="28"/>
        <v/>
      </c>
      <c r="H615" s="3" t="str">
        <f t="shared" si="29"/>
        <v/>
      </c>
      <c r="I615" s="3" t="s">
        <v>229</v>
      </c>
      <c r="J615" s="21" t="str">
        <f>VLOOKUP(I615,'AppURL Category'!$A:$B,2,FALSE)</f>
        <v>Sports</v>
      </c>
      <c r="K615" s="9" t="s">
        <v>16</v>
      </c>
      <c r="L615" s="9" t="s">
        <v>23</v>
      </c>
      <c r="M615" s="9">
        <v>186404</v>
      </c>
      <c r="N615" s="9">
        <v>940</v>
      </c>
      <c r="O615" s="9">
        <v>30885</v>
      </c>
      <c r="P615" s="9">
        <v>151358</v>
      </c>
      <c r="Q615" s="9">
        <v>3</v>
      </c>
      <c r="R615" s="9">
        <v>4702.0280000000002</v>
      </c>
      <c r="S615" s="45">
        <v>1567.34</v>
      </c>
      <c r="T615" s="23">
        <v>3.2000000000000002E-3</v>
      </c>
      <c r="U615" s="24">
        <v>5</v>
      </c>
      <c r="V615" s="24">
        <v>25.22</v>
      </c>
      <c r="W615" s="23">
        <v>0.50429999999999997</v>
      </c>
      <c r="X615" s="25">
        <v>0.2041</v>
      </c>
    </row>
    <row r="616" spans="1:24" ht="14.4">
      <c r="A616" s="9" t="s">
        <v>1043</v>
      </c>
      <c r="B616" s="9" t="s">
        <v>13</v>
      </c>
      <c r="C616" s="3" t="s">
        <v>429</v>
      </c>
      <c r="D616" s="3" t="s">
        <v>1655</v>
      </c>
      <c r="E616" s="3" t="s">
        <v>1655</v>
      </c>
      <c r="F616" s="3" t="str">
        <f t="shared" si="27"/>
        <v>Mississippi</v>
      </c>
      <c r="G616" s="3" t="str">
        <f t="shared" si="28"/>
        <v/>
      </c>
      <c r="H616" s="3" t="str">
        <f t="shared" si="29"/>
        <v/>
      </c>
      <c r="I616" s="3" t="s">
        <v>334</v>
      </c>
      <c r="J616" s="21" t="str">
        <f>VLOOKUP(I616,'AppURL Category'!$A:$B,2,FALSE)</f>
        <v>Sports</v>
      </c>
      <c r="K616" s="9" t="s">
        <v>27</v>
      </c>
      <c r="L616" s="9" t="s">
        <v>23</v>
      </c>
      <c r="M616" s="9">
        <v>19549</v>
      </c>
      <c r="N616" s="9">
        <v>84</v>
      </c>
      <c r="O616" s="9">
        <v>6187</v>
      </c>
      <c r="P616" s="9">
        <v>17166</v>
      </c>
      <c r="Q616" s="9">
        <v>2</v>
      </c>
      <c r="R616" s="9">
        <v>1844.9870000000001</v>
      </c>
      <c r="S616" s="45">
        <v>922.49</v>
      </c>
      <c r="T616" s="23">
        <v>2.3800000000000002E-2</v>
      </c>
      <c r="U616" s="24">
        <v>21.96</v>
      </c>
      <c r="V616" s="24">
        <v>94.38</v>
      </c>
      <c r="W616" s="23">
        <v>0.42970000000000003</v>
      </c>
      <c r="X616" s="25">
        <v>0.3604</v>
      </c>
    </row>
    <row r="617" spans="1:24" ht="14.4">
      <c r="A617" s="9" t="s">
        <v>1043</v>
      </c>
      <c r="B617" s="9" t="s">
        <v>38</v>
      </c>
      <c r="C617" s="3" t="s">
        <v>35</v>
      </c>
      <c r="D617" s="3" t="s">
        <v>1655</v>
      </c>
      <c r="E617" s="3" t="s">
        <v>1655</v>
      </c>
      <c r="F617" s="3" t="str">
        <f t="shared" si="27"/>
        <v>Tennessee</v>
      </c>
      <c r="G617" s="3" t="str">
        <f t="shared" si="28"/>
        <v/>
      </c>
      <c r="H617" s="3" t="str">
        <f t="shared" si="29"/>
        <v/>
      </c>
      <c r="I617" s="3" t="s">
        <v>334</v>
      </c>
      <c r="J617" s="21" t="str">
        <f>VLOOKUP(I617,'AppURL Category'!$A:$B,2,FALSE)</f>
        <v>Sports</v>
      </c>
      <c r="K617" s="9" t="s">
        <v>27</v>
      </c>
      <c r="L617" s="9" t="s">
        <v>23</v>
      </c>
      <c r="M617" s="9">
        <v>17561</v>
      </c>
      <c r="N617" s="9">
        <v>50</v>
      </c>
      <c r="O617" s="9">
        <v>2960</v>
      </c>
      <c r="P617" s="9">
        <v>9953</v>
      </c>
      <c r="Q617" s="9">
        <v>10</v>
      </c>
      <c r="R617" s="9">
        <v>1519.904</v>
      </c>
      <c r="S617" s="45">
        <v>151.99</v>
      </c>
      <c r="T617" s="23">
        <v>0.2</v>
      </c>
      <c r="U617" s="24">
        <v>30.4</v>
      </c>
      <c r="V617" s="24">
        <v>86.55</v>
      </c>
      <c r="W617" s="23">
        <v>0.28470000000000001</v>
      </c>
      <c r="X617" s="25">
        <v>0.2974</v>
      </c>
    </row>
    <row r="618" spans="1:24" ht="14.4">
      <c r="A618" s="9" t="s">
        <v>1060</v>
      </c>
      <c r="B618" s="9" t="s">
        <v>38</v>
      </c>
      <c r="C618" s="3" t="s">
        <v>1658</v>
      </c>
      <c r="D618" s="3" t="s">
        <v>1659</v>
      </c>
      <c r="E618" s="3" t="s">
        <v>1655</v>
      </c>
      <c r="F618" s="3" t="str">
        <f t="shared" si="27"/>
        <v>Michigan</v>
      </c>
      <c r="G618" s="3" t="str">
        <f t="shared" si="28"/>
        <v>Michigan</v>
      </c>
      <c r="H618" s="3" t="str">
        <f t="shared" si="29"/>
        <v/>
      </c>
      <c r="I618" s="3" t="s">
        <v>337</v>
      </c>
      <c r="J618" s="21" t="str">
        <f>VLOOKUP(I618,'AppURL Category'!$A:$B,2,FALSE)</f>
        <v>Sports</v>
      </c>
      <c r="K618" s="9" t="s">
        <v>22</v>
      </c>
      <c r="L618" s="9" t="s">
        <v>23</v>
      </c>
      <c r="M618" s="9">
        <v>13608</v>
      </c>
      <c r="N618" s="9">
        <v>66</v>
      </c>
      <c r="O618" s="9">
        <v>2714</v>
      </c>
      <c r="P618" s="9">
        <v>9332</v>
      </c>
      <c r="Q618" s="9">
        <v>1</v>
      </c>
      <c r="R618" s="9">
        <v>1762.663</v>
      </c>
      <c r="S618" s="45">
        <v>1762.66</v>
      </c>
      <c r="T618" s="23">
        <v>1.52E-2</v>
      </c>
      <c r="U618" s="24">
        <v>26.71</v>
      </c>
      <c r="V618" s="24">
        <v>129.53</v>
      </c>
      <c r="W618" s="23">
        <v>0.48499999999999999</v>
      </c>
      <c r="X618" s="25">
        <v>0.2908</v>
      </c>
    </row>
    <row r="619" spans="1:24" ht="14.4">
      <c r="A619" s="9" t="s">
        <v>1060</v>
      </c>
      <c r="B619" s="9" t="s">
        <v>19</v>
      </c>
      <c r="C619" s="3" t="s">
        <v>32</v>
      </c>
      <c r="D619" s="3" t="s">
        <v>1655</v>
      </c>
      <c r="E619" s="3" t="s">
        <v>1655</v>
      </c>
      <c r="F619" s="3" t="str">
        <f t="shared" si="27"/>
        <v>Illinois</v>
      </c>
      <c r="G619" s="3" t="str">
        <f t="shared" si="28"/>
        <v/>
      </c>
      <c r="H619" s="3" t="str">
        <f t="shared" si="29"/>
        <v/>
      </c>
      <c r="I619" s="3" t="s">
        <v>337</v>
      </c>
      <c r="J619" s="21" t="str">
        <f>VLOOKUP(I619,'AppURL Category'!$A:$B,2,FALSE)</f>
        <v>Sports</v>
      </c>
      <c r="K619" s="9" t="s">
        <v>16</v>
      </c>
      <c r="L619" s="9" t="s">
        <v>23</v>
      </c>
      <c r="M619" s="12">
        <v>446774</v>
      </c>
      <c r="N619" s="9">
        <v>951</v>
      </c>
      <c r="O619" s="12">
        <v>196581</v>
      </c>
      <c r="P619" s="12">
        <v>379758</v>
      </c>
      <c r="Q619" s="9">
        <v>33</v>
      </c>
      <c r="R619" s="9">
        <v>6956.6270000000004</v>
      </c>
      <c r="S619" s="45">
        <v>210.81</v>
      </c>
      <c r="T619" s="23">
        <v>3.4700000000000002E-2</v>
      </c>
      <c r="U619" s="24">
        <v>7.32</v>
      </c>
      <c r="V619" s="24">
        <v>15.57</v>
      </c>
      <c r="W619" s="23">
        <v>0.21290000000000001</v>
      </c>
      <c r="X619" s="25">
        <v>0.51759999999999995</v>
      </c>
    </row>
    <row r="620" spans="1:24" ht="14.4">
      <c r="A620" s="9" t="s">
        <v>1041</v>
      </c>
      <c r="B620" s="9" t="s">
        <v>13</v>
      </c>
      <c r="C620" s="3" t="s">
        <v>14</v>
      </c>
      <c r="D620" s="3" t="s">
        <v>1655</v>
      </c>
      <c r="E620" s="3" t="s">
        <v>1655</v>
      </c>
      <c r="F620" s="3" t="str">
        <f t="shared" si="27"/>
        <v>California</v>
      </c>
      <c r="G620" s="3" t="str">
        <f t="shared" si="28"/>
        <v/>
      </c>
      <c r="H620" s="3" t="str">
        <f t="shared" si="29"/>
        <v/>
      </c>
      <c r="I620" s="3" t="s">
        <v>565</v>
      </c>
      <c r="J620" s="21" t="str">
        <f>VLOOKUP(I620,'AppURL Category'!$A:$B,2,FALSE)</f>
        <v>Sports</v>
      </c>
      <c r="K620" s="9" t="s">
        <v>123</v>
      </c>
      <c r="L620" s="9" t="s">
        <v>23</v>
      </c>
      <c r="M620" s="9">
        <v>11607</v>
      </c>
      <c r="N620" s="9">
        <v>184</v>
      </c>
      <c r="O620" s="9">
        <v>5218</v>
      </c>
      <c r="P620" s="9">
        <v>10763</v>
      </c>
      <c r="Q620" s="9">
        <v>12</v>
      </c>
      <c r="R620" s="9">
        <v>6909.732</v>
      </c>
      <c r="S620" s="45">
        <v>575.80999999999995</v>
      </c>
      <c r="T620" s="23">
        <v>6.5199999999999994E-2</v>
      </c>
      <c r="U620" s="24">
        <v>37.549999999999997</v>
      </c>
      <c r="V620" s="24">
        <v>595.30999999999995</v>
      </c>
      <c r="W620" s="23">
        <v>1.5852999999999999</v>
      </c>
      <c r="X620" s="25">
        <v>0.48480000000000001</v>
      </c>
    </row>
    <row r="621" spans="1:24" ht="14.4">
      <c r="A621" s="9" t="s">
        <v>1060</v>
      </c>
      <c r="B621" s="9" t="s">
        <v>13</v>
      </c>
      <c r="C621" s="3" t="s">
        <v>73</v>
      </c>
      <c r="D621" s="3" t="s">
        <v>1655</v>
      </c>
      <c r="E621" s="3" t="s">
        <v>1655</v>
      </c>
      <c r="F621" s="3" t="str">
        <f t="shared" si="27"/>
        <v>New York</v>
      </c>
      <c r="G621" s="3" t="str">
        <f t="shared" si="28"/>
        <v/>
      </c>
      <c r="H621" s="3" t="str">
        <f t="shared" si="29"/>
        <v/>
      </c>
      <c r="I621" s="3" t="s">
        <v>565</v>
      </c>
      <c r="J621" s="21" t="str">
        <f>VLOOKUP(I621,'AppURL Category'!$A:$B,2,FALSE)</f>
        <v>Sports</v>
      </c>
      <c r="K621" s="9" t="s">
        <v>123</v>
      </c>
      <c r="L621" s="9" t="s">
        <v>23</v>
      </c>
      <c r="M621" s="9">
        <v>72117</v>
      </c>
      <c r="N621" s="9">
        <v>187</v>
      </c>
      <c r="O621" s="9">
        <v>9807</v>
      </c>
      <c r="P621" s="9">
        <v>68568</v>
      </c>
      <c r="Q621" s="9">
        <v>16</v>
      </c>
      <c r="R621" s="9">
        <v>1702.317</v>
      </c>
      <c r="S621" s="45">
        <v>106.39</v>
      </c>
      <c r="T621" s="23">
        <v>8.5599999999999996E-2</v>
      </c>
      <c r="U621" s="24">
        <v>9.1</v>
      </c>
      <c r="V621" s="24">
        <v>23.6</v>
      </c>
      <c r="W621" s="23">
        <v>0.25929999999999997</v>
      </c>
      <c r="X621" s="25">
        <v>0.14299999999999999</v>
      </c>
    </row>
    <row r="622" spans="1:24" ht="14.4">
      <c r="A622" s="9" t="s">
        <v>1041</v>
      </c>
      <c r="B622" s="9" t="s">
        <v>38</v>
      </c>
      <c r="C622" s="3" t="s">
        <v>120</v>
      </c>
      <c r="D622" s="3" t="s">
        <v>1655</v>
      </c>
      <c r="E622" s="3" t="s">
        <v>1655</v>
      </c>
      <c r="F622" s="3" t="str">
        <f t="shared" si="27"/>
        <v>Alabama</v>
      </c>
      <c r="G622" s="3" t="str">
        <f t="shared" si="28"/>
        <v/>
      </c>
      <c r="H622" s="3" t="str">
        <f t="shared" si="29"/>
        <v/>
      </c>
      <c r="I622" s="3" t="s">
        <v>592</v>
      </c>
      <c r="J622" s="21" t="str">
        <f>VLOOKUP(I622,'AppURL Category'!$A:$B,2,FALSE)</f>
        <v>Sports</v>
      </c>
      <c r="K622" s="9" t="s">
        <v>16</v>
      </c>
      <c r="L622" s="9" t="s">
        <v>47</v>
      </c>
      <c r="M622" s="9">
        <v>38070</v>
      </c>
      <c r="N622" s="9">
        <v>146</v>
      </c>
      <c r="O622" s="9">
        <v>15253</v>
      </c>
      <c r="P622" s="9">
        <v>35453</v>
      </c>
      <c r="Q622" s="9">
        <v>8</v>
      </c>
      <c r="R622" s="9">
        <v>1653.511</v>
      </c>
      <c r="S622" s="45">
        <v>206.69</v>
      </c>
      <c r="T622" s="23">
        <v>5.4800000000000001E-2</v>
      </c>
      <c r="U622" s="24">
        <v>11.33</v>
      </c>
      <c r="V622" s="24">
        <v>43.43</v>
      </c>
      <c r="W622" s="23">
        <v>0.38350000000000001</v>
      </c>
      <c r="X622" s="25">
        <v>0.43020000000000003</v>
      </c>
    </row>
    <row r="623" spans="1:24" ht="14.4">
      <c r="A623" s="9" t="s">
        <v>1060</v>
      </c>
      <c r="B623" s="9" t="s">
        <v>13</v>
      </c>
      <c r="C623" s="3" t="s">
        <v>73</v>
      </c>
      <c r="D623" s="3" t="s">
        <v>1655</v>
      </c>
      <c r="E623" s="3" t="s">
        <v>1655</v>
      </c>
      <c r="F623" s="3" t="str">
        <f t="shared" si="27"/>
        <v>New York</v>
      </c>
      <c r="G623" s="3" t="str">
        <f t="shared" si="28"/>
        <v/>
      </c>
      <c r="H623" s="3" t="str">
        <f t="shared" si="29"/>
        <v/>
      </c>
      <c r="I623" s="3" t="s">
        <v>594</v>
      </c>
      <c r="J623" s="21" t="str">
        <f>VLOOKUP(I623,'AppURL Category'!$A:$B,2,FALSE)</f>
        <v>Sports</v>
      </c>
      <c r="K623" s="9" t="s">
        <v>27</v>
      </c>
      <c r="L623" s="9" t="s">
        <v>23</v>
      </c>
      <c r="M623" s="9">
        <v>32400</v>
      </c>
      <c r="N623" s="9">
        <v>87</v>
      </c>
      <c r="O623" s="9">
        <v>5152</v>
      </c>
      <c r="P623" s="9">
        <v>30383</v>
      </c>
      <c r="Q623" s="9">
        <v>9</v>
      </c>
      <c r="R623" s="9">
        <v>1522.3530000000001</v>
      </c>
      <c r="S623" s="45">
        <v>169.15</v>
      </c>
      <c r="T623" s="23">
        <v>0.10340000000000001</v>
      </c>
      <c r="U623" s="24">
        <v>17.5</v>
      </c>
      <c r="V623" s="24">
        <v>46.99</v>
      </c>
      <c r="W623" s="23">
        <v>0.26850000000000002</v>
      </c>
      <c r="X623" s="25">
        <v>0.1696</v>
      </c>
    </row>
    <row r="624" spans="1:24" ht="14.4">
      <c r="A624" s="9" t="s">
        <v>1043</v>
      </c>
      <c r="B624" s="9" t="s">
        <v>38</v>
      </c>
      <c r="C624" s="3" t="s">
        <v>32</v>
      </c>
      <c r="D624" s="3" t="s">
        <v>1655</v>
      </c>
      <c r="E624" s="3" t="s">
        <v>1655</v>
      </c>
      <c r="F624" s="3" t="str">
        <f t="shared" si="27"/>
        <v>Illinois</v>
      </c>
      <c r="G624" s="3" t="str">
        <f t="shared" si="28"/>
        <v/>
      </c>
      <c r="H624" s="3" t="str">
        <f t="shared" si="29"/>
        <v/>
      </c>
      <c r="I624" s="3" t="s">
        <v>594</v>
      </c>
      <c r="J624" s="21" t="str">
        <f>VLOOKUP(I624,'AppURL Category'!$A:$B,2,FALSE)</f>
        <v>Sports</v>
      </c>
      <c r="K624" s="9" t="s">
        <v>52</v>
      </c>
      <c r="L624" s="9" t="s">
        <v>23</v>
      </c>
      <c r="M624" s="9">
        <v>9867</v>
      </c>
      <c r="N624" s="9">
        <v>30</v>
      </c>
      <c r="O624" s="9">
        <v>6867</v>
      </c>
      <c r="P624" s="9">
        <v>9347</v>
      </c>
      <c r="Q624" s="9">
        <v>12</v>
      </c>
      <c r="R624" s="9">
        <v>6839.5690000000004</v>
      </c>
      <c r="S624" s="45">
        <v>569.96</v>
      </c>
      <c r="T624" s="23">
        <v>0.4</v>
      </c>
      <c r="U624" s="24">
        <v>227.99</v>
      </c>
      <c r="V624" s="24">
        <v>693.18</v>
      </c>
      <c r="W624" s="23">
        <v>0.30399999999999999</v>
      </c>
      <c r="X624" s="25">
        <v>0.73470000000000002</v>
      </c>
    </row>
    <row r="625" spans="1:24" ht="14.4">
      <c r="A625" s="9" t="s">
        <v>1041</v>
      </c>
      <c r="B625" s="9" t="s">
        <v>29</v>
      </c>
      <c r="C625" s="3" t="s">
        <v>14</v>
      </c>
      <c r="D625" s="3" t="s">
        <v>1655</v>
      </c>
      <c r="E625" s="3" t="s">
        <v>1655</v>
      </c>
      <c r="F625" s="3" t="str">
        <f t="shared" si="27"/>
        <v>California</v>
      </c>
      <c r="G625" s="3" t="str">
        <f t="shared" si="28"/>
        <v/>
      </c>
      <c r="H625" s="3" t="str">
        <f t="shared" si="29"/>
        <v/>
      </c>
      <c r="I625" s="3" t="s">
        <v>594</v>
      </c>
      <c r="J625" s="21" t="str">
        <f>VLOOKUP(I625,'AppURL Category'!$A:$B,2,FALSE)</f>
        <v>Sports</v>
      </c>
      <c r="K625" s="9" t="s">
        <v>42</v>
      </c>
      <c r="L625" s="9" t="s">
        <v>23</v>
      </c>
      <c r="M625" s="9">
        <v>1109184</v>
      </c>
      <c r="N625" s="9">
        <v>3142</v>
      </c>
      <c r="O625" s="9">
        <v>83035</v>
      </c>
      <c r="P625" s="9">
        <v>782482</v>
      </c>
      <c r="Q625" s="9">
        <v>25</v>
      </c>
      <c r="R625" s="9">
        <v>7490.8609999999999</v>
      </c>
      <c r="S625" s="45">
        <v>299.63</v>
      </c>
      <c r="T625" s="23">
        <v>8.0000000000000002E-3</v>
      </c>
      <c r="U625" s="24">
        <v>2.38</v>
      </c>
      <c r="V625" s="24">
        <v>6.75</v>
      </c>
      <c r="W625" s="23">
        <v>0.2833</v>
      </c>
      <c r="X625" s="25">
        <v>0.1061</v>
      </c>
    </row>
    <row r="626" spans="1:24" ht="14.4">
      <c r="A626" s="9" t="s">
        <v>1043</v>
      </c>
      <c r="B626" s="9" t="s">
        <v>38</v>
      </c>
      <c r="C626" s="3" t="s">
        <v>25</v>
      </c>
      <c r="D626" s="3" t="s">
        <v>1655</v>
      </c>
      <c r="E626" s="3" t="s">
        <v>1655</v>
      </c>
      <c r="F626" s="3" t="str">
        <f t="shared" si="27"/>
        <v>California</v>
      </c>
      <c r="G626" s="3" t="str">
        <f t="shared" si="28"/>
        <v/>
      </c>
      <c r="H626" s="3" t="str">
        <f t="shared" si="29"/>
        <v/>
      </c>
      <c r="I626" s="3" t="s">
        <v>594</v>
      </c>
      <c r="J626" s="21" t="str">
        <f>VLOOKUP(I626,'AppURL Category'!$A:$B,2,FALSE)</f>
        <v>Sports</v>
      </c>
      <c r="K626" s="9" t="s">
        <v>22</v>
      </c>
      <c r="L626" s="9" t="s">
        <v>23</v>
      </c>
      <c r="M626" s="9">
        <v>686858</v>
      </c>
      <c r="N626" s="9">
        <v>2085</v>
      </c>
      <c r="O626" s="9">
        <v>81956</v>
      </c>
      <c r="P626" s="9">
        <v>624118</v>
      </c>
      <c r="Q626" s="9">
        <v>19</v>
      </c>
      <c r="R626" s="9">
        <v>7467.0810000000001</v>
      </c>
      <c r="S626" s="45">
        <v>393</v>
      </c>
      <c r="T626" s="23">
        <v>9.1000000000000004E-3</v>
      </c>
      <c r="U626" s="24">
        <v>3.58</v>
      </c>
      <c r="V626" s="24">
        <v>10.87</v>
      </c>
      <c r="W626" s="23">
        <v>0.30359999999999998</v>
      </c>
      <c r="X626" s="25">
        <v>0.1313</v>
      </c>
    </row>
    <row r="627" spans="1:24" ht="14.4">
      <c r="A627" s="9" t="s">
        <v>1060</v>
      </c>
      <c r="B627" s="9" t="s">
        <v>19</v>
      </c>
      <c r="C627" s="3" t="s">
        <v>32</v>
      </c>
      <c r="D627" s="3" t="s">
        <v>1655</v>
      </c>
      <c r="E627" s="3" t="s">
        <v>1655</v>
      </c>
      <c r="F627" s="3" t="str">
        <f t="shared" si="27"/>
        <v>Illinois</v>
      </c>
      <c r="G627" s="3" t="str">
        <f t="shared" si="28"/>
        <v/>
      </c>
      <c r="H627" s="3" t="str">
        <f t="shared" si="29"/>
        <v/>
      </c>
      <c r="I627" s="3" t="s">
        <v>594</v>
      </c>
      <c r="J627" s="21" t="str">
        <f>VLOOKUP(I627,'AppURL Category'!$A:$B,2,FALSE)</f>
        <v>Sports</v>
      </c>
      <c r="K627" s="9" t="s">
        <v>27</v>
      </c>
      <c r="L627" s="9" t="s">
        <v>23</v>
      </c>
      <c r="M627" s="9">
        <v>40929</v>
      </c>
      <c r="N627" s="9">
        <v>142</v>
      </c>
      <c r="O627" s="9">
        <v>9249</v>
      </c>
      <c r="P627" s="9">
        <v>31564</v>
      </c>
      <c r="Q627" s="9">
        <v>8</v>
      </c>
      <c r="R627" s="9">
        <v>6764.5209999999997</v>
      </c>
      <c r="S627" s="45">
        <v>845.57</v>
      </c>
      <c r="T627" s="23">
        <v>5.6300000000000003E-2</v>
      </c>
      <c r="U627" s="24">
        <v>47.64</v>
      </c>
      <c r="V627" s="24">
        <v>165.27</v>
      </c>
      <c r="W627" s="23">
        <v>0.34689999999999999</v>
      </c>
      <c r="X627" s="25">
        <v>0.29299999999999998</v>
      </c>
    </row>
    <row r="628" spans="1:24" ht="14.4">
      <c r="A628" s="9" t="s">
        <v>1043</v>
      </c>
      <c r="B628" s="9" t="s">
        <v>19</v>
      </c>
      <c r="C628" s="3" t="s">
        <v>35</v>
      </c>
      <c r="D628" s="3" t="s">
        <v>1655</v>
      </c>
      <c r="E628" s="3" t="s">
        <v>1655</v>
      </c>
      <c r="F628" s="3" t="str">
        <f t="shared" si="27"/>
        <v>Tennessee</v>
      </c>
      <c r="G628" s="3" t="str">
        <f t="shared" si="28"/>
        <v/>
      </c>
      <c r="H628" s="3" t="str">
        <f t="shared" si="29"/>
        <v/>
      </c>
      <c r="I628" s="3" t="s">
        <v>594</v>
      </c>
      <c r="J628" s="21" t="str">
        <f>VLOOKUP(I628,'AppURL Category'!$A:$B,2,FALSE)</f>
        <v>Sports</v>
      </c>
      <c r="K628" s="9" t="s">
        <v>16</v>
      </c>
      <c r="L628" s="9" t="s">
        <v>23</v>
      </c>
      <c r="M628" s="9">
        <v>39844</v>
      </c>
      <c r="N628" s="9">
        <v>99</v>
      </c>
      <c r="O628" s="9">
        <v>11077</v>
      </c>
      <c r="P628" s="9">
        <v>30190</v>
      </c>
      <c r="Q628" s="9">
        <v>9</v>
      </c>
      <c r="R628" s="9">
        <v>6367.87</v>
      </c>
      <c r="S628" s="45">
        <v>707.54</v>
      </c>
      <c r="T628" s="23">
        <v>9.0899999999999995E-2</v>
      </c>
      <c r="U628" s="24">
        <v>64.319999999999993</v>
      </c>
      <c r="V628" s="24">
        <v>159.82</v>
      </c>
      <c r="W628" s="23">
        <v>0.2485</v>
      </c>
      <c r="X628" s="25">
        <v>0.3669</v>
      </c>
    </row>
    <row r="629" spans="1:24" ht="14.4">
      <c r="A629" s="9" t="s">
        <v>1043</v>
      </c>
      <c r="B629" s="9" t="s">
        <v>13</v>
      </c>
      <c r="C629" s="3" t="s">
        <v>1666</v>
      </c>
      <c r="D629" s="3" t="s">
        <v>1667</v>
      </c>
      <c r="E629" s="3" t="s">
        <v>1668</v>
      </c>
      <c r="F629" s="3" t="str">
        <f t="shared" si="27"/>
        <v>Florida</v>
      </c>
      <c r="G629" s="3" t="str">
        <f t="shared" si="28"/>
        <v>Florida</v>
      </c>
      <c r="H629" s="3" t="str">
        <f t="shared" si="29"/>
        <v/>
      </c>
      <c r="I629" s="3" t="s">
        <v>648</v>
      </c>
      <c r="J629" s="21" t="str">
        <f>VLOOKUP(I629,'AppURL Category'!$A:$B,2,FALSE)</f>
        <v>Sports</v>
      </c>
      <c r="K629" s="9" t="s">
        <v>16</v>
      </c>
      <c r="L629" s="9" t="s">
        <v>23</v>
      </c>
      <c r="M629" s="9">
        <v>210700</v>
      </c>
      <c r="N629" s="9">
        <v>704</v>
      </c>
      <c r="O629" s="9">
        <v>94625</v>
      </c>
      <c r="P629" s="9">
        <v>180681</v>
      </c>
      <c r="Q629" s="9">
        <v>3</v>
      </c>
      <c r="R629" s="9">
        <v>6341.8789999999999</v>
      </c>
      <c r="S629" s="45">
        <v>2113.96</v>
      </c>
      <c r="T629" s="23">
        <v>4.3E-3</v>
      </c>
      <c r="U629" s="24">
        <v>9.01</v>
      </c>
      <c r="V629" s="24">
        <v>30.1</v>
      </c>
      <c r="W629" s="23">
        <v>0.33410000000000001</v>
      </c>
      <c r="X629" s="25">
        <v>0.52370000000000005</v>
      </c>
    </row>
    <row r="630" spans="1:24" ht="14.4">
      <c r="A630" s="9" t="s">
        <v>1043</v>
      </c>
      <c r="B630" s="9" t="s">
        <v>19</v>
      </c>
      <c r="C630" s="3" t="s">
        <v>1675</v>
      </c>
      <c r="D630" s="3" t="s">
        <v>1676</v>
      </c>
      <c r="E630" s="3" t="s">
        <v>1655</v>
      </c>
      <c r="F630" s="3" t="str">
        <f t="shared" si="27"/>
        <v>Florida</v>
      </c>
      <c r="G630" s="3" t="str">
        <f t="shared" si="28"/>
        <v>Georgia</v>
      </c>
      <c r="H630" s="3" t="str">
        <f t="shared" si="29"/>
        <v>Georgia</v>
      </c>
      <c r="I630" s="3" t="s">
        <v>663</v>
      </c>
      <c r="J630" s="21" t="str">
        <f>VLOOKUP(I630,'AppURL Category'!$A:$B,2,FALSE)</f>
        <v>Sports</v>
      </c>
      <c r="K630" s="9" t="s">
        <v>22</v>
      </c>
      <c r="L630" s="9" t="s">
        <v>23</v>
      </c>
      <c r="M630" s="9">
        <v>42884</v>
      </c>
      <c r="N630" s="9">
        <v>104</v>
      </c>
      <c r="O630" s="9">
        <v>4345</v>
      </c>
      <c r="P630" s="9">
        <v>25153</v>
      </c>
      <c r="Q630" s="9">
        <v>9</v>
      </c>
      <c r="R630" s="9">
        <v>6322.1530000000002</v>
      </c>
      <c r="S630" s="45">
        <v>702.46</v>
      </c>
      <c r="T630" s="23">
        <v>8.6499999999999994E-2</v>
      </c>
      <c r="U630" s="24">
        <v>60.79</v>
      </c>
      <c r="V630" s="24">
        <v>147.41999999999999</v>
      </c>
      <c r="W630" s="23">
        <v>0.24249999999999999</v>
      </c>
      <c r="X630" s="25">
        <v>0.17269999999999999</v>
      </c>
    </row>
    <row r="631" spans="1:24" ht="14.4">
      <c r="A631" s="9" t="s">
        <v>1041</v>
      </c>
      <c r="B631" s="9" t="s">
        <v>19</v>
      </c>
      <c r="C631" s="3" t="s">
        <v>73</v>
      </c>
      <c r="D631" s="3" t="s">
        <v>1655</v>
      </c>
      <c r="E631" s="3" t="s">
        <v>1655</v>
      </c>
      <c r="F631" s="3" t="str">
        <f t="shared" si="27"/>
        <v>New York</v>
      </c>
      <c r="G631" s="3" t="str">
        <f t="shared" si="28"/>
        <v/>
      </c>
      <c r="H631" s="3" t="str">
        <f t="shared" si="29"/>
        <v/>
      </c>
      <c r="I631" s="3" t="s">
        <v>803</v>
      </c>
      <c r="J631" s="21" t="str">
        <f>VLOOKUP(I631,'AppURL Category'!$A:$B,2,FALSE)</f>
        <v>Sports</v>
      </c>
      <c r="K631" s="9" t="s">
        <v>130</v>
      </c>
      <c r="L631" s="9" t="s">
        <v>47</v>
      </c>
      <c r="M631" s="9">
        <v>96779</v>
      </c>
      <c r="N631" s="9">
        <v>299</v>
      </c>
      <c r="O631" s="9">
        <v>9831</v>
      </c>
      <c r="P631" s="9">
        <v>63640</v>
      </c>
      <c r="Q631" s="9">
        <v>12</v>
      </c>
      <c r="R631" s="9">
        <v>6317.5110000000004</v>
      </c>
      <c r="S631" s="45">
        <v>526.46</v>
      </c>
      <c r="T631" s="23">
        <v>4.0099999999999997E-2</v>
      </c>
      <c r="U631" s="24">
        <v>21.13</v>
      </c>
      <c r="V631" s="24">
        <v>65.28</v>
      </c>
      <c r="W631" s="23">
        <v>0.309</v>
      </c>
      <c r="X631" s="25">
        <v>0.1545</v>
      </c>
    </row>
    <row r="632" spans="1:24" ht="14.4">
      <c r="A632" s="9" t="s">
        <v>1041</v>
      </c>
      <c r="B632" s="9" t="s">
        <v>19</v>
      </c>
      <c r="C632" s="3" t="s">
        <v>32</v>
      </c>
      <c r="D632" s="3" t="s">
        <v>1655</v>
      </c>
      <c r="E632" s="3" t="s">
        <v>1655</v>
      </c>
      <c r="F632" s="3" t="str">
        <f t="shared" si="27"/>
        <v>Illinois</v>
      </c>
      <c r="G632" s="3" t="str">
        <f t="shared" si="28"/>
        <v/>
      </c>
      <c r="H632" s="3" t="str">
        <f t="shared" si="29"/>
        <v/>
      </c>
      <c r="I632" s="3" t="s">
        <v>830</v>
      </c>
      <c r="J632" s="21" t="str">
        <f>VLOOKUP(I632,'AppURL Category'!$A:$B,2,FALSE)</f>
        <v>Sports</v>
      </c>
      <c r="K632" s="9" t="s">
        <v>16</v>
      </c>
      <c r="L632" s="9" t="s">
        <v>23</v>
      </c>
      <c r="M632" s="9">
        <v>182114</v>
      </c>
      <c r="N632" s="9">
        <v>500</v>
      </c>
      <c r="O632" s="9">
        <v>14477</v>
      </c>
      <c r="P632" s="9">
        <v>139167</v>
      </c>
      <c r="Q632" s="9">
        <v>29</v>
      </c>
      <c r="R632" s="9">
        <v>6307.9009999999998</v>
      </c>
      <c r="S632" s="45">
        <v>217.51</v>
      </c>
      <c r="T632" s="23">
        <v>5.8000000000000003E-2</v>
      </c>
      <c r="U632" s="24">
        <v>12.62</v>
      </c>
      <c r="V632" s="24">
        <v>34.64</v>
      </c>
      <c r="W632" s="23">
        <v>0.27460000000000001</v>
      </c>
      <c r="X632" s="25">
        <v>0.104</v>
      </c>
    </row>
    <row r="633" spans="1:24" ht="14.4">
      <c r="A633" s="9" t="s">
        <v>1060</v>
      </c>
      <c r="B633" s="9" t="s">
        <v>13</v>
      </c>
      <c r="C633" s="3" t="s">
        <v>32</v>
      </c>
      <c r="D633" s="3" t="s">
        <v>1655</v>
      </c>
      <c r="E633" s="3" t="s">
        <v>1655</v>
      </c>
      <c r="F633" s="3" t="str">
        <f t="shared" si="27"/>
        <v>Illinois</v>
      </c>
      <c r="G633" s="3" t="str">
        <f t="shared" si="28"/>
        <v/>
      </c>
      <c r="H633" s="3" t="str">
        <f t="shared" si="29"/>
        <v/>
      </c>
      <c r="I633" s="3" t="s">
        <v>832</v>
      </c>
      <c r="J633" s="21" t="str">
        <f>VLOOKUP(I633,'AppURL Category'!$A:$B,2,FALSE)</f>
        <v>Sports</v>
      </c>
      <c r="K633" s="9" t="s">
        <v>16</v>
      </c>
      <c r="L633" s="9" t="s">
        <v>23</v>
      </c>
      <c r="M633" s="9">
        <v>207823</v>
      </c>
      <c r="N633" s="9">
        <v>600</v>
      </c>
      <c r="O633" s="9">
        <v>33602</v>
      </c>
      <c r="P633" s="9">
        <v>167814</v>
      </c>
      <c r="Q633" s="9">
        <v>13</v>
      </c>
      <c r="R633" s="9">
        <v>6048.9560000000001</v>
      </c>
      <c r="S633" s="45">
        <v>465.3</v>
      </c>
      <c r="T633" s="23">
        <v>2.1700000000000001E-2</v>
      </c>
      <c r="U633" s="24">
        <v>10.08</v>
      </c>
      <c r="V633" s="24">
        <v>29.11</v>
      </c>
      <c r="W633" s="23">
        <v>0.28870000000000001</v>
      </c>
      <c r="X633" s="25">
        <v>0.20019999999999999</v>
      </c>
    </row>
    <row r="634" spans="1:24" ht="14.4">
      <c r="A634" s="9" t="s">
        <v>1060</v>
      </c>
      <c r="B634" s="9" t="s">
        <v>13</v>
      </c>
      <c r="C634" s="3" t="s">
        <v>25</v>
      </c>
      <c r="D634" s="3" t="s">
        <v>1655</v>
      </c>
      <c r="E634" s="3" t="s">
        <v>1655</v>
      </c>
      <c r="F634" s="3" t="str">
        <f t="shared" si="27"/>
        <v>California</v>
      </c>
      <c r="G634" s="3" t="str">
        <f t="shared" si="28"/>
        <v/>
      </c>
      <c r="H634" s="3" t="str">
        <f t="shared" si="29"/>
        <v/>
      </c>
      <c r="I634" s="3" t="s">
        <v>832</v>
      </c>
      <c r="J634" s="21" t="str">
        <f>VLOOKUP(I634,'AppURL Category'!$A:$B,2,FALSE)</f>
        <v>Sports</v>
      </c>
      <c r="K634" s="9" t="s">
        <v>16</v>
      </c>
      <c r="L634" s="9" t="s">
        <v>23</v>
      </c>
      <c r="M634" s="9">
        <v>257862</v>
      </c>
      <c r="N634" s="9">
        <v>700</v>
      </c>
      <c r="O634" s="9">
        <v>105048</v>
      </c>
      <c r="P634" s="9">
        <v>238629</v>
      </c>
      <c r="Q634" s="9">
        <v>21</v>
      </c>
      <c r="R634" s="9">
        <v>5899.4290000000001</v>
      </c>
      <c r="S634" s="45">
        <v>280.93</v>
      </c>
      <c r="T634" s="23">
        <v>0.03</v>
      </c>
      <c r="U634" s="24">
        <v>8.43</v>
      </c>
      <c r="V634" s="24">
        <v>22.88</v>
      </c>
      <c r="W634" s="23">
        <v>0.27150000000000002</v>
      </c>
      <c r="X634" s="25">
        <v>0.44019999999999998</v>
      </c>
    </row>
    <row r="635" spans="1:24" ht="14.4">
      <c r="A635" s="9" t="s">
        <v>1041</v>
      </c>
      <c r="B635" s="9" t="s">
        <v>38</v>
      </c>
      <c r="C635" s="3" t="s">
        <v>32</v>
      </c>
      <c r="D635" s="3" t="s">
        <v>1655</v>
      </c>
      <c r="E635" s="3" t="s">
        <v>1655</v>
      </c>
      <c r="F635" s="3" t="str">
        <f t="shared" si="27"/>
        <v>Illinois</v>
      </c>
      <c r="G635" s="3" t="str">
        <f t="shared" si="28"/>
        <v/>
      </c>
      <c r="H635" s="3" t="str">
        <f t="shared" si="29"/>
        <v/>
      </c>
      <c r="I635" s="3" t="s">
        <v>906</v>
      </c>
      <c r="J635" s="21" t="str">
        <f>VLOOKUP(I635,'AppURL Category'!$A:$B,2,FALSE)</f>
        <v>Sports</v>
      </c>
      <c r="K635" s="9" t="s">
        <v>22</v>
      </c>
      <c r="L635" s="9" t="s">
        <v>47</v>
      </c>
      <c r="M635" s="9">
        <v>26439</v>
      </c>
      <c r="N635" s="9">
        <v>95</v>
      </c>
      <c r="O635" s="9">
        <v>7093</v>
      </c>
      <c r="P635" s="9">
        <v>19681</v>
      </c>
      <c r="Q635" s="9">
        <v>7</v>
      </c>
      <c r="R635" s="9">
        <v>5330.7820000000002</v>
      </c>
      <c r="S635" s="45">
        <v>761.54</v>
      </c>
      <c r="T635" s="23">
        <v>7.3700000000000002E-2</v>
      </c>
      <c r="U635" s="24">
        <v>56.11</v>
      </c>
      <c r="V635" s="24">
        <v>201.63</v>
      </c>
      <c r="W635" s="23">
        <v>0.35930000000000001</v>
      </c>
      <c r="X635" s="25">
        <v>0.3604</v>
      </c>
    </row>
    <row r="636" spans="1:24" ht="14.4">
      <c r="A636" s="9" t="s">
        <v>1043</v>
      </c>
      <c r="B636" s="9" t="s">
        <v>38</v>
      </c>
      <c r="C636" s="3" t="s">
        <v>200</v>
      </c>
      <c r="D636" s="3" t="s">
        <v>1655</v>
      </c>
      <c r="E636" s="3" t="s">
        <v>1655</v>
      </c>
      <c r="F636" s="3" t="str">
        <f t="shared" si="27"/>
        <v>Michigan</v>
      </c>
      <c r="G636" s="3" t="str">
        <f t="shared" si="28"/>
        <v/>
      </c>
      <c r="H636" s="3" t="str">
        <f t="shared" si="29"/>
        <v/>
      </c>
      <c r="I636" s="3" t="s">
        <v>972</v>
      </c>
      <c r="J636" s="21" t="str">
        <f>VLOOKUP(I636,'AppURL Category'!$A:$B,2,FALSE)</f>
        <v>Sports</v>
      </c>
      <c r="K636" s="9" t="s">
        <v>16</v>
      </c>
      <c r="L636" s="9" t="s">
        <v>23</v>
      </c>
      <c r="M636" s="9">
        <v>96508</v>
      </c>
      <c r="N636" s="9">
        <v>351</v>
      </c>
      <c r="O636" s="9">
        <v>47065</v>
      </c>
      <c r="P636" s="9">
        <v>73640</v>
      </c>
      <c r="Q636" s="9">
        <v>15</v>
      </c>
      <c r="R636" s="9">
        <v>5310.77</v>
      </c>
      <c r="S636" s="45">
        <v>354.05</v>
      </c>
      <c r="T636" s="23">
        <v>4.2700000000000002E-2</v>
      </c>
      <c r="U636" s="24">
        <v>15.13</v>
      </c>
      <c r="V636" s="24">
        <v>55.03</v>
      </c>
      <c r="W636" s="23">
        <v>0.36370000000000002</v>
      </c>
      <c r="X636" s="25">
        <v>0.6391</v>
      </c>
    </row>
    <row r="637" spans="1:24" ht="14.4">
      <c r="A637" s="9" t="s">
        <v>1041</v>
      </c>
      <c r="B637" s="9" t="s">
        <v>13</v>
      </c>
      <c r="C637" s="3" t="s">
        <v>73</v>
      </c>
      <c r="D637" s="3" t="s">
        <v>1655</v>
      </c>
      <c r="E637" s="3" t="s">
        <v>1655</v>
      </c>
      <c r="F637" s="3" t="str">
        <f t="shared" si="27"/>
        <v>New York</v>
      </c>
      <c r="G637" s="3" t="str">
        <f t="shared" si="28"/>
        <v/>
      </c>
      <c r="H637" s="3" t="str">
        <f t="shared" si="29"/>
        <v/>
      </c>
      <c r="I637" s="3" t="s">
        <v>74</v>
      </c>
      <c r="J637" s="21" t="str">
        <f>VLOOKUP(I637,'AppURL Category'!$A:$B,2,FALSE)</f>
        <v>Technology</v>
      </c>
      <c r="K637" s="9" t="s">
        <v>16</v>
      </c>
      <c r="L637" s="9" t="s">
        <v>23</v>
      </c>
      <c r="M637" s="9">
        <v>198163</v>
      </c>
      <c r="N637" s="9">
        <v>469</v>
      </c>
      <c r="O637" s="9">
        <v>76695</v>
      </c>
      <c r="P637" s="9">
        <v>183585</v>
      </c>
      <c r="Q637" s="9">
        <v>31</v>
      </c>
      <c r="R637" s="9">
        <v>5204.3140000000003</v>
      </c>
      <c r="S637" s="45">
        <v>167.88</v>
      </c>
      <c r="T637" s="23">
        <v>6.6100000000000006E-2</v>
      </c>
      <c r="U637" s="24">
        <v>11.1</v>
      </c>
      <c r="V637" s="24">
        <v>26.26</v>
      </c>
      <c r="W637" s="23">
        <v>0.23669999999999999</v>
      </c>
      <c r="X637" s="25">
        <v>0.4178</v>
      </c>
    </row>
    <row r="638" spans="1:24" ht="14.4">
      <c r="A638" s="9" t="s">
        <v>1043</v>
      </c>
      <c r="B638" s="9" t="s">
        <v>29</v>
      </c>
      <c r="C638" s="3" t="s">
        <v>210</v>
      </c>
      <c r="D638" s="3" t="s">
        <v>1655</v>
      </c>
      <c r="E638" s="3" t="s">
        <v>1655</v>
      </c>
      <c r="F638" s="3" t="str">
        <f t="shared" si="27"/>
        <v>South Carolina</v>
      </c>
      <c r="G638" s="3" t="str">
        <f t="shared" si="28"/>
        <v/>
      </c>
      <c r="H638" s="3" t="str">
        <f t="shared" si="29"/>
        <v/>
      </c>
      <c r="I638" s="3" t="s">
        <v>77</v>
      </c>
      <c r="J638" s="21" t="str">
        <f>VLOOKUP(I638,'AppURL Category'!$A:$B,2,FALSE)</f>
        <v>Technology</v>
      </c>
      <c r="K638" s="9" t="s">
        <v>16</v>
      </c>
      <c r="L638" s="9" t="s">
        <v>23</v>
      </c>
      <c r="M638" s="9">
        <v>156427</v>
      </c>
      <c r="N638" s="9">
        <v>512</v>
      </c>
      <c r="O638" s="9">
        <v>61821</v>
      </c>
      <c r="P638" s="9">
        <v>145505</v>
      </c>
      <c r="Q638" s="9">
        <v>3</v>
      </c>
      <c r="R638" s="9">
        <v>5159.7470000000003</v>
      </c>
      <c r="S638" s="45">
        <v>1719.92</v>
      </c>
      <c r="T638" s="23">
        <v>5.8999999999999999E-3</v>
      </c>
      <c r="U638" s="24">
        <v>10.08</v>
      </c>
      <c r="V638" s="24">
        <v>32.99</v>
      </c>
      <c r="W638" s="23">
        <v>0.32729999999999998</v>
      </c>
      <c r="X638" s="25">
        <v>0.4249</v>
      </c>
    </row>
    <row r="639" spans="1:24" ht="14.4">
      <c r="A639" s="9" t="s">
        <v>1041</v>
      </c>
      <c r="B639" s="9" t="s">
        <v>38</v>
      </c>
      <c r="C639" s="3" t="s">
        <v>35</v>
      </c>
      <c r="D639" s="3" t="s">
        <v>1655</v>
      </c>
      <c r="E639" s="3" t="s">
        <v>1655</v>
      </c>
      <c r="F639" s="3" t="str">
        <f t="shared" si="27"/>
        <v>Tennessee</v>
      </c>
      <c r="G639" s="3" t="str">
        <f t="shared" si="28"/>
        <v/>
      </c>
      <c r="H639" s="3" t="str">
        <f t="shared" si="29"/>
        <v/>
      </c>
      <c r="I639" s="3" t="s">
        <v>234</v>
      </c>
      <c r="J639" s="21" t="str">
        <f>VLOOKUP(I639,'AppURL Category'!$A:$B,2,FALSE)</f>
        <v>Technology</v>
      </c>
      <c r="K639" s="9" t="s">
        <v>42</v>
      </c>
      <c r="L639" s="9" t="s">
        <v>23</v>
      </c>
      <c r="M639" s="9">
        <v>61574</v>
      </c>
      <c r="N639" s="9">
        <v>280</v>
      </c>
      <c r="O639" s="9">
        <v>18717</v>
      </c>
      <c r="P639" s="9">
        <v>46367</v>
      </c>
      <c r="Q639" s="9">
        <v>8</v>
      </c>
      <c r="R639" s="9">
        <v>4999.665</v>
      </c>
      <c r="S639" s="45">
        <v>624.96</v>
      </c>
      <c r="T639" s="23">
        <v>2.86E-2</v>
      </c>
      <c r="U639" s="24">
        <v>17.86</v>
      </c>
      <c r="V639" s="24">
        <v>81.2</v>
      </c>
      <c r="W639" s="23">
        <v>0.45469999999999999</v>
      </c>
      <c r="X639" s="25">
        <v>0.4037</v>
      </c>
    </row>
    <row r="640" spans="1:24" ht="14.4">
      <c r="A640" s="9" t="s">
        <v>1041</v>
      </c>
      <c r="B640" s="9" t="s">
        <v>29</v>
      </c>
      <c r="C640" s="3" t="s">
        <v>25</v>
      </c>
      <c r="D640" s="3" t="s">
        <v>1655</v>
      </c>
      <c r="E640" s="3" t="s">
        <v>1655</v>
      </c>
      <c r="F640" s="3" t="str">
        <f t="shared" si="27"/>
        <v>California</v>
      </c>
      <c r="G640" s="3" t="str">
        <f t="shared" si="28"/>
        <v/>
      </c>
      <c r="H640" s="3" t="str">
        <f t="shared" si="29"/>
        <v/>
      </c>
      <c r="I640" s="3" t="s">
        <v>234</v>
      </c>
      <c r="J640" s="21" t="str">
        <f>VLOOKUP(I640,'AppURL Category'!$A:$B,2,FALSE)</f>
        <v>Technology</v>
      </c>
      <c r="K640" s="9" t="s">
        <v>16</v>
      </c>
      <c r="L640" s="9" t="s">
        <v>17</v>
      </c>
      <c r="M640" s="9">
        <v>29856</v>
      </c>
      <c r="N640" s="9">
        <v>111</v>
      </c>
      <c r="O640" s="9">
        <v>7664</v>
      </c>
      <c r="P640" s="9">
        <v>21698</v>
      </c>
      <c r="Q640" s="9">
        <v>9</v>
      </c>
      <c r="R640" s="9">
        <v>4851.3940000000002</v>
      </c>
      <c r="S640" s="45">
        <v>539.04</v>
      </c>
      <c r="T640" s="23">
        <v>8.1100000000000005E-2</v>
      </c>
      <c r="U640" s="24">
        <v>43.71</v>
      </c>
      <c r="V640" s="24">
        <v>162.49</v>
      </c>
      <c r="W640" s="23">
        <v>0.37180000000000002</v>
      </c>
      <c r="X640" s="25">
        <v>0.35320000000000001</v>
      </c>
    </row>
    <row r="641" spans="1:24" ht="14.4">
      <c r="A641" s="9" t="s">
        <v>1041</v>
      </c>
      <c r="B641" s="9" t="s">
        <v>29</v>
      </c>
      <c r="C641" s="3" t="s">
        <v>32</v>
      </c>
      <c r="D641" s="3" t="s">
        <v>1655</v>
      </c>
      <c r="E641" s="3" t="s">
        <v>1655</v>
      </c>
      <c r="F641" s="3" t="str">
        <f t="shared" si="27"/>
        <v>Illinois</v>
      </c>
      <c r="G641" s="3" t="str">
        <f t="shared" si="28"/>
        <v/>
      </c>
      <c r="H641" s="3" t="str">
        <f t="shared" si="29"/>
        <v/>
      </c>
      <c r="I641" s="3" t="s">
        <v>1691</v>
      </c>
      <c r="J641" s="21" t="str">
        <f>VLOOKUP(I641,'AppURL Category'!$A:$B,2,FALSE)</f>
        <v>Technology</v>
      </c>
      <c r="K641" s="9" t="s">
        <v>16</v>
      </c>
      <c r="L641" s="9" t="s">
        <v>23</v>
      </c>
      <c r="M641" s="9">
        <v>100991</v>
      </c>
      <c r="N641" s="9">
        <v>286</v>
      </c>
      <c r="O641" s="9">
        <v>56138</v>
      </c>
      <c r="P641" s="9">
        <v>88836</v>
      </c>
      <c r="Q641" s="9">
        <v>9</v>
      </c>
      <c r="R641" s="9">
        <v>4652.3680000000004</v>
      </c>
      <c r="S641" s="45">
        <v>516.92999999999995</v>
      </c>
      <c r="T641" s="23">
        <v>3.15E-2</v>
      </c>
      <c r="U641" s="24">
        <v>16.27</v>
      </c>
      <c r="V641" s="24">
        <v>46.07</v>
      </c>
      <c r="W641" s="23">
        <v>0.28320000000000001</v>
      </c>
      <c r="X641" s="25">
        <v>0.63190000000000002</v>
      </c>
    </row>
    <row r="642" spans="1:24" ht="14.4">
      <c r="A642" s="9" t="s">
        <v>1043</v>
      </c>
      <c r="B642" s="9" t="s">
        <v>13</v>
      </c>
      <c r="C642" s="3" t="s">
        <v>32</v>
      </c>
      <c r="D642" s="3" t="s">
        <v>1655</v>
      </c>
      <c r="E642" s="3" t="s">
        <v>1655</v>
      </c>
      <c r="F642" s="3" t="str">
        <f t="shared" si="27"/>
        <v>Illinois</v>
      </c>
      <c r="G642" s="3" t="str">
        <f t="shared" si="28"/>
        <v/>
      </c>
      <c r="H642" s="3" t="str">
        <f t="shared" si="29"/>
        <v/>
      </c>
      <c r="I642" s="3" t="s">
        <v>382</v>
      </c>
      <c r="J642" s="21" t="str">
        <f>VLOOKUP(I642,'AppURL Category'!$A:$B,2,FALSE)</f>
        <v>Technology</v>
      </c>
      <c r="K642" s="9" t="s">
        <v>16</v>
      </c>
      <c r="L642" s="9" t="s">
        <v>23</v>
      </c>
      <c r="M642" s="9">
        <v>43327</v>
      </c>
      <c r="N642" s="9">
        <v>140</v>
      </c>
      <c r="O642" s="9">
        <v>4689</v>
      </c>
      <c r="P642" s="9">
        <v>31363</v>
      </c>
      <c r="Q642" s="9">
        <v>14</v>
      </c>
      <c r="R642" s="9">
        <v>4554.8770000000004</v>
      </c>
      <c r="S642" s="45">
        <v>325.35000000000002</v>
      </c>
      <c r="T642" s="23">
        <v>0.1</v>
      </c>
      <c r="U642" s="24">
        <v>32.53</v>
      </c>
      <c r="V642" s="24">
        <v>105.13</v>
      </c>
      <c r="W642" s="23">
        <v>0.3231</v>
      </c>
      <c r="X642" s="25">
        <v>0.14949999999999999</v>
      </c>
    </row>
    <row r="643" spans="1:24" ht="14.4">
      <c r="A643" s="9" t="s">
        <v>1043</v>
      </c>
      <c r="B643" s="9" t="s">
        <v>13</v>
      </c>
      <c r="C643" s="3" t="s">
        <v>25</v>
      </c>
      <c r="D643" s="3" t="s">
        <v>1655</v>
      </c>
      <c r="E643" s="3" t="s">
        <v>1655</v>
      </c>
      <c r="F643" s="3" t="str">
        <f t="shared" ref="F643:F706" si="30">RIGHT(C643,LEN(C643)-FIND(",",C643)-1)</f>
        <v>California</v>
      </c>
      <c r="G643" s="3" t="str">
        <f t="shared" ref="G643:G706" si="31">IFERROR(RIGHT(D643,LEN(D643)-FIND(",",D643)-1),"")</f>
        <v/>
      </c>
      <c r="H643" s="3" t="str">
        <f t="shared" ref="H643:H706" si="32">IF(F643=G643,"",G643)</f>
        <v/>
      </c>
      <c r="I643" s="3" t="s">
        <v>382</v>
      </c>
      <c r="J643" s="21" t="str">
        <f>VLOOKUP(I643,'AppURL Category'!$A:$B,2,FALSE)</f>
        <v>Technology</v>
      </c>
      <c r="K643" s="9" t="s">
        <v>16</v>
      </c>
      <c r="L643" s="9" t="s">
        <v>23</v>
      </c>
      <c r="M643" s="9">
        <v>212009</v>
      </c>
      <c r="N643" s="9">
        <v>555</v>
      </c>
      <c r="O643" s="9">
        <v>16903</v>
      </c>
      <c r="P643" s="9">
        <v>149653</v>
      </c>
      <c r="Q643" s="9">
        <v>15</v>
      </c>
      <c r="R643" s="9">
        <v>3983.6219999999998</v>
      </c>
      <c r="S643" s="45">
        <v>265.57</v>
      </c>
      <c r="T643" s="23">
        <v>2.7E-2</v>
      </c>
      <c r="U643" s="24">
        <v>7.18</v>
      </c>
      <c r="V643" s="24">
        <v>18.79</v>
      </c>
      <c r="W643" s="23">
        <v>0.26179999999999998</v>
      </c>
      <c r="X643" s="25">
        <v>0.1129</v>
      </c>
    </row>
    <row r="644" spans="1:24" ht="14.4">
      <c r="A644" s="9" t="s">
        <v>1041</v>
      </c>
      <c r="B644" s="9" t="s">
        <v>13</v>
      </c>
      <c r="C644" s="3" t="s">
        <v>1666</v>
      </c>
      <c r="D644" s="3" t="s">
        <v>1667</v>
      </c>
      <c r="E644" s="3" t="s">
        <v>1668</v>
      </c>
      <c r="F644" s="3" t="str">
        <f t="shared" si="30"/>
        <v>Florida</v>
      </c>
      <c r="G644" s="3" t="str">
        <f t="shared" si="31"/>
        <v>Florida</v>
      </c>
      <c r="H644" s="3" t="str">
        <f t="shared" si="32"/>
        <v/>
      </c>
      <c r="I644" s="3" t="s">
        <v>382</v>
      </c>
      <c r="J644" s="21" t="str">
        <f>VLOOKUP(I644,'AppURL Category'!$A:$B,2,FALSE)</f>
        <v>Technology</v>
      </c>
      <c r="K644" s="9" t="s">
        <v>16</v>
      </c>
      <c r="L644" s="9" t="s">
        <v>17</v>
      </c>
      <c r="M644" s="9">
        <v>45668</v>
      </c>
      <c r="N644" s="9">
        <v>130</v>
      </c>
      <c r="O644" s="9">
        <v>16872</v>
      </c>
      <c r="P644" s="9">
        <v>32085</v>
      </c>
      <c r="Q644" s="9">
        <v>9</v>
      </c>
      <c r="R644" s="9">
        <v>3444.203</v>
      </c>
      <c r="S644" s="45">
        <v>382.69</v>
      </c>
      <c r="T644" s="23">
        <v>6.9199999999999998E-2</v>
      </c>
      <c r="U644" s="24">
        <v>26.49</v>
      </c>
      <c r="V644" s="24">
        <v>75.42</v>
      </c>
      <c r="W644" s="23">
        <v>0.28470000000000001</v>
      </c>
      <c r="X644" s="25">
        <v>0.52590000000000003</v>
      </c>
    </row>
    <row r="645" spans="1:24" ht="14.4">
      <c r="A645" s="9" t="s">
        <v>1043</v>
      </c>
      <c r="B645" s="9" t="s">
        <v>38</v>
      </c>
      <c r="C645" s="3" t="s">
        <v>73</v>
      </c>
      <c r="D645" s="3" t="s">
        <v>1655</v>
      </c>
      <c r="E645" s="3" t="s">
        <v>1655</v>
      </c>
      <c r="F645" s="3" t="str">
        <f t="shared" si="30"/>
        <v>New York</v>
      </c>
      <c r="G645" s="3" t="str">
        <f t="shared" si="31"/>
        <v/>
      </c>
      <c r="H645" s="3" t="str">
        <f t="shared" si="32"/>
        <v/>
      </c>
      <c r="I645" s="3" t="s">
        <v>511</v>
      </c>
      <c r="J645" s="21" t="str">
        <f>VLOOKUP(I645,'AppURL Category'!$A:$B,2,FALSE)</f>
        <v>Technology</v>
      </c>
      <c r="K645" s="9" t="s">
        <v>16</v>
      </c>
      <c r="L645" s="9" t="s">
        <v>23</v>
      </c>
      <c r="M645" s="9">
        <v>654902</v>
      </c>
      <c r="N645" s="9">
        <v>1874</v>
      </c>
      <c r="O645" s="9">
        <v>40733</v>
      </c>
      <c r="P645" s="9">
        <v>477114</v>
      </c>
      <c r="Q645" s="9">
        <v>14</v>
      </c>
      <c r="R645" s="9">
        <v>3178.61</v>
      </c>
      <c r="S645" s="45">
        <v>227.04</v>
      </c>
      <c r="T645" s="23">
        <v>7.4999999999999997E-3</v>
      </c>
      <c r="U645" s="24">
        <v>1.7</v>
      </c>
      <c r="V645" s="24">
        <v>4.8499999999999996</v>
      </c>
      <c r="W645" s="23">
        <v>0.28610000000000002</v>
      </c>
      <c r="X645" s="25">
        <v>8.5400000000000004E-2</v>
      </c>
    </row>
    <row r="646" spans="1:24" ht="14.4">
      <c r="A646" s="9" t="s">
        <v>1043</v>
      </c>
      <c r="B646" s="9" t="s">
        <v>19</v>
      </c>
      <c r="C646" s="3" t="s">
        <v>1678</v>
      </c>
      <c r="D646" s="3" t="s">
        <v>1679</v>
      </c>
      <c r="E646" s="3" t="s">
        <v>1655</v>
      </c>
      <c r="F646" s="3" t="str">
        <f t="shared" si="30"/>
        <v>Indiana</v>
      </c>
      <c r="G646" s="3" t="str">
        <f t="shared" si="31"/>
        <v>Indiana</v>
      </c>
      <c r="H646" s="3" t="str">
        <f t="shared" si="32"/>
        <v/>
      </c>
      <c r="I646" s="3" t="s">
        <v>511</v>
      </c>
      <c r="J646" s="21" t="str">
        <f>VLOOKUP(I646,'AppURL Category'!$A:$B,2,FALSE)</f>
        <v>Technology</v>
      </c>
      <c r="K646" s="9" t="s">
        <v>22</v>
      </c>
      <c r="L646" s="9" t="s">
        <v>23</v>
      </c>
      <c r="M646" s="9">
        <v>239164</v>
      </c>
      <c r="N646" s="9">
        <v>699</v>
      </c>
      <c r="O646" s="9">
        <v>86250</v>
      </c>
      <c r="P646" s="9">
        <v>198209</v>
      </c>
      <c r="Q646" s="9">
        <v>41</v>
      </c>
      <c r="R646" s="9">
        <v>2819.9349999999999</v>
      </c>
      <c r="S646" s="45">
        <v>68.78</v>
      </c>
      <c r="T646" s="23">
        <v>5.8700000000000002E-2</v>
      </c>
      <c r="U646" s="24">
        <v>4.03</v>
      </c>
      <c r="V646" s="24">
        <v>11.79</v>
      </c>
      <c r="W646" s="23">
        <v>0.2923</v>
      </c>
      <c r="X646" s="25">
        <v>0.43509999999999999</v>
      </c>
    </row>
    <row r="647" spans="1:24" ht="14.4">
      <c r="A647" s="9" t="s">
        <v>1041</v>
      </c>
      <c r="B647" s="9" t="s">
        <v>13</v>
      </c>
      <c r="C647" s="3" t="s">
        <v>32</v>
      </c>
      <c r="D647" s="3" t="s">
        <v>1655</v>
      </c>
      <c r="E647" s="3" t="s">
        <v>1655</v>
      </c>
      <c r="F647" s="3" t="str">
        <f t="shared" si="30"/>
        <v>Illinois</v>
      </c>
      <c r="G647" s="3" t="str">
        <f t="shared" si="31"/>
        <v/>
      </c>
      <c r="H647" s="3" t="str">
        <f t="shared" si="32"/>
        <v/>
      </c>
      <c r="I647" s="3" t="s">
        <v>561</v>
      </c>
      <c r="J647" s="21" t="str">
        <f>VLOOKUP(I647,'AppURL Category'!$A:$B,2,FALSE)</f>
        <v>Technology</v>
      </c>
      <c r="K647" s="9" t="s">
        <v>42</v>
      </c>
      <c r="L647" s="9" t="s">
        <v>23</v>
      </c>
      <c r="M647" s="9">
        <v>564387</v>
      </c>
      <c r="N647" s="9">
        <v>1984</v>
      </c>
      <c r="O647" s="9">
        <v>78234</v>
      </c>
      <c r="P647" s="9">
        <v>438695</v>
      </c>
      <c r="Q647" s="9">
        <v>6</v>
      </c>
      <c r="R647" s="9">
        <v>2712.38</v>
      </c>
      <c r="S647" s="45">
        <v>452.06</v>
      </c>
      <c r="T647" s="23">
        <v>3.0000000000000001E-3</v>
      </c>
      <c r="U647" s="24">
        <v>1.37</v>
      </c>
      <c r="V647" s="24">
        <v>4.8099999999999996</v>
      </c>
      <c r="W647" s="23">
        <v>0.35149999999999998</v>
      </c>
      <c r="X647" s="25">
        <v>0.17829999999999999</v>
      </c>
    </row>
    <row r="648" spans="1:24" ht="14.4">
      <c r="A648" s="9" t="s">
        <v>1043</v>
      </c>
      <c r="B648" s="9" t="s">
        <v>38</v>
      </c>
      <c r="C648" s="3" t="s">
        <v>73</v>
      </c>
      <c r="D648" s="3" t="s">
        <v>1655</v>
      </c>
      <c r="E648" s="3" t="s">
        <v>1655</v>
      </c>
      <c r="F648" s="3" t="str">
        <f t="shared" si="30"/>
        <v>New York</v>
      </c>
      <c r="G648" s="3" t="str">
        <f t="shared" si="31"/>
        <v/>
      </c>
      <c r="H648" s="3" t="str">
        <f t="shared" si="32"/>
        <v/>
      </c>
      <c r="I648" s="3" t="s">
        <v>561</v>
      </c>
      <c r="J648" s="21" t="str">
        <f>VLOOKUP(I648,'AppURL Category'!$A:$B,2,FALSE)</f>
        <v>Technology</v>
      </c>
      <c r="K648" s="9" t="s">
        <v>16</v>
      </c>
      <c r="L648" s="9" t="s">
        <v>23</v>
      </c>
      <c r="M648" s="9">
        <v>12512</v>
      </c>
      <c r="N648" s="9">
        <v>69</v>
      </c>
      <c r="O648" s="9">
        <v>6240</v>
      </c>
      <c r="P648" s="9">
        <v>9672</v>
      </c>
      <c r="Q648" s="9">
        <v>1</v>
      </c>
      <c r="R648" s="9">
        <v>2298.8890000000001</v>
      </c>
      <c r="S648" s="45">
        <v>2298.89</v>
      </c>
      <c r="T648" s="23">
        <v>1.4500000000000001E-2</v>
      </c>
      <c r="U648" s="24">
        <v>33.32</v>
      </c>
      <c r="V648" s="24">
        <v>183.73</v>
      </c>
      <c r="W648" s="23">
        <v>0.55149999999999999</v>
      </c>
      <c r="X648" s="25">
        <v>0.6452</v>
      </c>
    </row>
    <row r="649" spans="1:24" ht="14.4">
      <c r="A649" s="9" t="s">
        <v>1043</v>
      </c>
      <c r="B649" s="9" t="s">
        <v>13</v>
      </c>
      <c r="C649" s="3" t="s">
        <v>14</v>
      </c>
      <c r="D649" s="3" t="s">
        <v>1655</v>
      </c>
      <c r="E649" s="3" t="s">
        <v>1655</v>
      </c>
      <c r="F649" s="3" t="str">
        <f t="shared" si="30"/>
        <v>California</v>
      </c>
      <c r="G649" s="3" t="str">
        <f t="shared" si="31"/>
        <v/>
      </c>
      <c r="H649" s="3" t="str">
        <f t="shared" si="32"/>
        <v/>
      </c>
      <c r="I649" s="3" t="s">
        <v>561</v>
      </c>
      <c r="J649" s="21" t="str">
        <f>VLOOKUP(I649,'AppURL Category'!$A:$B,2,FALSE)</f>
        <v>Technology</v>
      </c>
      <c r="K649" s="9" t="s">
        <v>16</v>
      </c>
      <c r="L649" s="9" t="s">
        <v>23</v>
      </c>
      <c r="M649" s="9">
        <v>68008</v>
      </c>
      <c r="N649" s="9">
        <v>204</v>
      </c>
      <c r="O649" s="9">
        <v>2996</v>
      </c>
      <c r="P649" s="9">
        <v>49686</v>
      </c>
      <c r="Q649" s="9">
        <v>9</v>
      </c>
      <c r="R649" s="9">
        <v>1923.808</v>
      </c>
      <c r="S649" s="45">
        <v>213.76</v>
      </c>
      <c r="T649" s="23">
        <v>4.41E-2</v>
      </c>
      <c r="U649" s="24">
        <v>9.43</v>
      </c>
      <c r="V649" s="24">
        <v>28.29</v>
      </c>
      <c r="W649" s="23">
        <v>0.3</v>
      </c>
      <c r="X649" s="25">
        <v>6.0299999999999999E-2</v>
      </c>
    </row>
    <row r="650" spans="1:24" ht="14.4">
      <c r="A650" s="9" t="s">
        <v>1043</v>
      </c>
      <c r="B650" s="9" t="s">
        <v>19</v>
      </c>
      <c r="C650" s="3" t="s">
        <v>73</v>
      </c>
      <c r="D650" s="3" t="s">
        <v>1655</v>
      </c>
      <c r="E650" s="3" t="s">
        <v>1655</v>
      </c>
      <c r="F650" s="3" t="str">
        <f t="shared" si="30"/>
        <v>New York</v>
      </c>
      <c r="G650" s="3" t="str">
        <f t="shared" si="31"/>
        <v/>
      </c>
      <c r="H650" s="3" t="str">
        <f t="shared" si="32"/>
        <v/>
      </c>
      <c r="I650" s="3" t="s">
        <v>692</v>
      </c>
      <c r="J650" s="21" t="str">
        <f>VLOOKUP(I650,'AppURL Category'!$A:$B,2,FALSE)</f>
        <v>Technology</v>
      </c>
      <c r="K650" s="9" t="s">
        <v>22</v>
      </c>
      <c r="L650" s="9" t="s">
        <v>23</v>
      </c>
      <c r="M650" s="9">
        <v>61848</v>
      </c>
      <c r="N650" s="9">
        <v>213</v>
      </c>
      <c r="O650" s="9">
        <v>6581</v>
      </c>
      <c r="P650" s="9">
        <v>44917</v>
      </c>
      <c r="Q650" s="9">
        <v>15</v>
      </c>
      <c r="R650" s="9">
        <v>1819.894</v>
      </c>
      <c r="S650" s="45">
        <v>121.33</v>
      </c>
      <c r="T650" s="23">
        <v>7.0400000000000004E-2</v>
      </c>
      <c r="U650" s="24">
        <v>8.5399999999999991</v>
      </c>
      <c r="V650" s="24">
        <v>29.43</v>
      </c>
      <c r="W650" s="23">
        <v>0.34439999999999998</v>
      </c>
      <c r="X650" s="25">
        <v>0.14649999999999999</v>
      </c>
    </row>
    <row r="651" spans="1:24" ht="14.4">
      <c r="A651" s="9" t="s">
        <v>1041</v>
      </c>
      <c r="B651" s="9" t="s">
        <v>29</v>
      </c>
      <c r="C651" s="3" t="s">
        <v>73</v>
      </c>
      <c r="D651" s="3" t="s">
        <v>1655</v>
      </c>
      <c r="E651" s="3" t="s">
        <v>1655</v>
      </c>
      <c r="F651" s="3" t="str">
        <f t="shared" si="30"/>
        <v>New York</v>
      </c>
      <c r="G651" s="3" t="str">
        <f t="shared" si="31"/>
        <v/>
      </c>
      <c r="H651" s="3" t="str">
        <f t="shared" si="32"/>
        <v/>
      </c>
      <c r="I651" s="3" t="s">
        <v>692</v>
      </c>
      <c r="J651" s="21" t="str">
        <f>VLOOKUP(I651,'AppURL Category'!$A:$B,2,FALSE)</f>
        <v>Technology</v>
      </c>
      <c r="K651" s="9" t="s">
        <v>42</v>
      </c>
      <c r="L651" s="9" t="s">
        <v>23</v>
      </c>
      <c r="M651" s="9">
        <v>232635</v>
      </c>
      <c r="N651" s="9">
        <v>666</v>
      </c>
      <c r="O651" s="9">
        <v>34008</v>
      </c>
      <c r="P651" s="9">
        <v>195803</v>
      </c>
      <c r="Q651" s="9">
        <v>39</v>
      </c>
      <c r="R651" s="9">
        <v>1773.992</v>
      </c>
      <c r="S651" s="45">
        <v>45.49</v>
      </c>
      <c r="T651" s="23">
        <v>5.8599999999999999E-2</v>
      </c>
      <c r="U651" s="24">
        <v>2.66</v>
      </c>
      <c r="V651" s="24">
        <v>7.63</v>
      </c>
      <c r="W651" s="23">
        <v>0.2863</v>
      </c>
      <c r="X651" s="25">
        <v>0.17369999999999999</v>
      </c>
    </row>
    <row r="652" spans="1:24" ht="14.4">
      <c r="A652" s="9" t="s">
        <v>1041</v>
      </c>
      <c r="B652" s="9" t="s">
        <v>13</v>
      </c>
      <c r="C652" s="3" t="s">
        <v>32</v>
      </c>
      <c r="D652" s="3" t="s">
        <v>1655</v>
      </c>
      <c r="E652" s="3" t="s">
        <v>1655</v>
      </c>
      <c r="F652" s="3" t="str">
        <f t="shared" si="30"/>
        <v>Illinois</v>
      </c>
      <c r="G652" s="3" t="str">
        <f t="shared" si="31"/>
        <v/>
      </c>
      <c r="H652" s="3" t="str">
        <f t="shared" si="32"/>
        <v/>
      </c>
      <c r="I652" s="3" t="s">
        <v>845</v>
      </c>
      <c r="J652" s="21" t="str">
        <f>VLOOKUP(I652,'AppURL Category'!$A:$B,2,FALSE)</f>
        <v>Technology</v>
      </c>
      <c r="K652" s="9" t="s">
        <v>22</v>
      </c>
      <c r="L652" s="9" t="s">
        <v>23</v>
      </c>
      <c r="M652" s="9">
        <v>180353</v>
      </c>
      <c r="N652" s="9">
        <v>471</v>
      </c>
      <c r="O652" s="9">
        <v>67637</v>
      </c>
      <c r="P652" s="9">
        <v>145416</v>
      </c>
      <c r="Q652" s="9">
        <v>8</v>
      </c>
      <c r="R652" s="9">
        <v>1720.8820000000001</v>
      </c>
      <c r="S652" s="45">
        <v>215.11</v>
      </c>
      <c r="T652" s="23">
        <v>1.7000000000000001E-2</v>
      </c>
      <c r="U652" s="24">
        <v>3.65</v>
      </c>
      <c r="V652" s="24">
        <v>9.5399999999999991</v>
      </c>
      <c r="W652" s="23">
        <v>0.26119999999999999</v>
      </c>
      <c r="X652" s="25">
        <v>0.46510000000000001</v>
      </c>
    </row>
    <row r="653" spans="1:24" ht="14.4">
      <c r="A653" s="9" t="s">
        <v>1043</v>
      </c>
      <c r="B653" s="9" t="s">
        <v>13</v>
      </c>
      <c r="C653" s="3" t="s">
        <v>73</v>
      </c>
      <c r="D653" s="3" t="s">
        <v>1655</v>
      </c>
      <c r="E653" s="3" t="s">
        <v>1655</v>
      </c>
      <c r="F653" s="3" t="str">
        <f t="shared" si="30"/>
        <v>New York</v>
      </c>
      <c r="G653" s="3" t="str">
        <f t="shared" si="31"/>
        <v/>
      </c>
      <c r="H653" s="3" t="str">
        <f t="shared" si="32"/>
        <v/>
      </c>
      <c r="I653" s="3" t="s">
        <v>882</v>
      </c>
      <c r="J653" s="21" t="str">
        <f>VLOOKUP(I653,'AppURL Category'!$A:$B,2,FALSE)</f>
        <v>Technology</v>
      </c>
      <c r="K653" s="9" t="s">
        <v>16</v>
      </c>
      <c r="L653" s="9" t="s">
        <v>23</v>
      </c>
      <c r="M653" s="9">
        <v>78433</v>
      </c>
      <c r="N653" s="9">
        <v>204</v>
      </c>
      <c r="O653" s="9">
        <v>24067</v>
      </c>
      <c r="P653" s="9">
        <v>58308</v>
      </c>
      <c r="Q653" s="9">
        <v>16</v>
      </c>
      <c r="R653" s="9">
        <v>1612.549</v>
      </c>
      <c r="S653" s="45">
        <v>100.78</v>
      </c>
      <c r="T653" s="23">
        <v>7.8399999999999997E-2</v>
      </c>
      <c r="U653" s="24">
        <v>7.9</v>
      </c>
      <c r="V653" s="24">
        <v>20.56</v>
      </c>
      <c r="W653" s="23">
        <v>0.2601</v>
      </c>
      <c r="X653" s="25">
        <v>0.4128</v>
      </c>
    </row>
    <row r="654" spans="1:24" ht="14.4">
      <c r="A654" s="9" t="s">
        <v>1043</v>
      </c>
      <c r="B654" s="9" t="s">
        <v>19</v>
      </c>
      <c r="C654" s="3" t="s">
        <v>32</v>
      </c>
      <c r="D654" s="3" t="s">
        <v>1655</v>
      </c>
      <c r="E654" s="3" t="s">
        <v>1655</v>
      </c>
      <c r="F654" s="3" t="str">
        <f t="shared" si="30"/>
        <v>Illinois</v>
      </c>
      <c r="G654" s="3" t="str">
        <f t="shared" si="31"/>
        <v/>
      </c>
      <c r="H654" s="3" t="str">
        <f t="shared" si="32"/>
        <v/>
      </c>
      <c r="I654" s="3" t="s">
        <v>882</v>
      </c>
      <c r="J654" s="21" t="str">
        <f>VLOOKUP(I654,'AppURL Category'!$A:$B,2,FALSE)</f>
        <v>Technology</v>
      </c>
      <c r="K654" s="9" t="s">
        <v>123</v>
      </c>
      <c r="L654" s="9" t="s">
        <v>23</v>
      </c>
      <c r="M654" s="9">
        <v>194833</v>
      </c>
      <c r="N654" s="9">
        <v>499</v>
      </c>
      <c r="O654" s="9">
        <v>29091</v>
      </c>
      <c r="P654" s="9">
        <v>143813</v>
      </c>
      <c r="Q654" s="9">
        <v>4</v>
      </c>
      <c r="R654" s="9">
        <v>1586.3150000000001</v>
      </c>
      <c r="S654" s="45">
        <v>396.58</v>
      </c>
      <c r="T654" s="23">
        <v>8.0000000000000002E-3</v>
      </c>
      <c r="U654" s="24">
        <v>3.18</v>
      </c>
      <c r="V654" s="24">
        <v>8.14</v>
      </c>
      <c r="W654" s="23">
        <v>0.25609999999999999</v>
      </c>
      <c r="X654" s="25">
        <v>0.20230000000000001</v>
      </c>
    </row>
    <row r="655" spans="1:24" ht="14.4">
      <c r="A655" s="9" t="s">
        <v>1041</v>
      </c>
      <c r="B655" s="9" t="s">
        <v>29</v>
      </c>
      <c r="C655" s="3" t="s">
        <v>1675</v>
      </c>
      <c r="D655" s="3" t="s">
        <v>1676</v>
      </c>
      <c r="E655" s="3" t="s">
        <v>1655</v>
      </c>
      <c r="F655" s="3" t="str">
        <f t="shared" si="30"/>
        <v>Florida</v>
      </c>
      <c r="G655" s="3" t="str">
        <f t="shared" si="31"/>
        <v>Georgia</v>
      </c>
      <c r="H655" s="3" t="str">
        <f t="shared" si="32"/>
        <v>Georgia</v>
      </c>
      <c r="I655" s="3" t="s">
        <v>882</v>
      </c>
      <c r="J655" s="21" t="str">
        <f>VLOOKUP(I655,'AppURL Category'!$A:$B,2,FALSE)</f>
        <v>Technology</v>
      </c>
      <c r="K655" s="9" t="s">
        <v>123</v>
      </c>
      <c r="L655" s="9" t="s">
        <v>23</v>
      </c>
      <c r="M655" s="9">
        <v>197192</v>
      </c>
      <c r="N655" s="9">
        <v>519</v>
      </c>
      <c r="O655" s="9">
        <v>80623</v>
      </c>
      <c r="P655" s="9">
        <v>181763</v>
      </c>
      <c r="Q655" s="9">
        <v>5</v>
      </c>
      <c r="R655" s="9">
        <v>1584.732</v>
      </c>
      <c r="S655" s="45">
        <v>316.95</v>
      </c>
      <c r="T655" s="23">
        <v>9.5999999999999992E-3</v>
      </c>
      <c r="U655" s="24">
        <v>3.05</v>
      </c>
      <c r="V655" s="24">
        <v>8.0399999999999991</v>
      </c>
      <c r="W655" s="23">
        <v>0.26319999999999999</v>
      </c>
      <c r="X655" s="25">
        <v>0.44359999999999999</v>
      </c>
    </row>
    <row r="656" spans="1:24" ht="14.4">
      <c r="A656" s="9" t="s">
        <v>1041</v>
      </c>
      <c r="B656" s="9" t="s">
        <v>38</v>
      </c>
      <c r="C656" s="3" t="s">
        <v>1664</v>
      </c>
      <c r="D656" s="3" t="s">
        <v>1665</v>
      </c>
      <c r="E656" s="3" t="s">
        <v>1655</v>
      </c>
      <c r="F656" s="3" t="str">
        <f t="shared" si="30"/>
        <v>Florida</v>
      </c>
      <c r="G656" s="3" t="str">
        <f t="shared" si="31"/>
        <v>Florida</v>
      </c>
      <c r="H656" s="3" t="str">
        <f t="shared" si="32"/>
        <v/>
      </c>
      <c r="I656" s="3" t="s">
        <v>902</v>
      </c>
      <c r="J656" s="21" t="str">
        <f>VLOOKUP(I656,'AppURL Category'!$A:$B,2,FALSE)</f>
        <v>Technology</v>
      </c>
      <c r="K656" s="9" t="s">
        <v>22</v>
      </c>
      <c r="L656" s="9" t="s">
        <v>23</v>
      </c>
      <c r="M656" s="9">
        <v>40519</v>
      </c>
      <c r="N656" s="9">
        <v>111</v>
      </c>
      <c r="O656" s="9">
        <v>6105</v>
      </c>
      <c r="P656" s="9">
        <v>26283</v>
      </c>
      <c r="Q656" s="9">
        <v>10</v>
      </c>
      <c r="R656" s="9">
        <v>1582.4110000000001</v>
      </c>
      <c r="S656" s="45">
        <v>158.24</v>
      </c>
      <c r="T656" s="23">
        <v>9.01E-2</v>
      </c>
      <c r="U656" s="24">
        <v>14.26</v>
      </c>
      <c r="V656" s="24">
        <v>39.049999999999997</v>
      </c>
      <c r="W656" s="23">
        <v>0.27389999999999998</v>
      </c>
      <c r="X656" s="25">
        <v>0.23230000000000001</v>
      </c>
    </row>
    <row r="657" spans="1:24" ht="14.4">
      <c r="A657" s="9" t="s">
        <v>1043</v>
      </c>
      <c r="B657" s="9" t="s">
        <v>19</v>
      </c>
      <c r="C657" s="3" t="s">
        <v>168</v>
      </c>
      <c r="D657" s="3" t="s">
        <v>1655</v>
      </c>
      <c r="E657" s="3" t="s">
        <v>1655</v>
      </c>
      <c r="F657" s="3" t="str">
        <f t="shared" si="30"/>
        <v>Tennessee</v>
      </c>
      <c r="G657" s="3" t="str">
        <f t="shared" si="31"/>
        <v/>
      </c>
      <c r="H657" s="3" t="str">
        <f t="shared" si="32"/>
        <v/>
      </c>
      <c r="I657" s="3" t="s">
        <v>1026</v>
      </c>
      <c r="J657" s="21" t="str">
        <f>VLOOKUP(I657,'AppURL Category'!$A:$B,2,FALSE)</f>
        <v>Technology</v>
      </c>
      <c r="K657" s="9" t="s">
        <v>16</v>
      </c>
      <c r="L657" s="9" t="s">
        <v>23</v>
      </c>
      <c r="M657" s="9">
        <v>254780</v>
      </c>
      <c r="N657" s="9">
        <v>699</v>
      </c>
      <c r="O657" s="9">
        <v>19169</v>
      </c>
      <c r="P657" s="9">
        <v>182583</v>
      </c>
      <c r="Q657" s="9">
        <v>4</v>
      </c>
      <c r="R657" s="9">
        <v>1561.0219999999999</v>
      </c>
      <c r="S657" s="45">
        <v>390.26</v>
      </c>
      <c r="T657" s="23">
        <v>5.7000000000000002E-3</v>
      </c>
      <c r="U657" s="24">
        <v>2.23</v>
      </c>
      <c r="V657" s="24">
        <v>6.13</v>
      </c>
      <c r="W657" s="23">
        <v>0.27439999999999998</v>
      </c>
      <c r="X657" s="25">
        <v>0.105</v>
      </c>
    </row>
    <row r="658" spans="1:24" ht="14.4">
      <c r="A658" s="9" t="s">
        <v>1043</v>
      </c>
      <c r="B658" s="9" t="s">
        <v>29</v>
      </c>
      <c r="C658" s="3" t="s">
        <v>949</v>
      </c>
      <c r="D658" s="3" t="s">
        <v>1655</v>
      </c>
      <c r="E658" s="3" t="s">
        <v>1655</v>
      </c>
      <c r="F658" s="3" t="str">
        <f t="shared" si="30"/>
        <v>Ohio</v>
      </c>
      <c r="G658" s="3" t="str">
        <f t="shared" si="31"/>
        <v/>
      </c>
      <c r="H658" s="3" t="str">
        <f t="shared" si="32"/>
        <v/>
      </c>
      <c r="I658" s="3" t="s">
        <v>1026</v>
      </c>
      <c r="J658" s="21" t="str">
        <f>VLOOKUP(I658,'AppURL Category'!$A:$B,2,FALSE)</f>
        <v>Technology</v>
      </c>
      <c r="K658" s="9" t="s">
        <v>16</v>
      </c>
      <c r="L658" s="9" t="s">
        <v>23</v>
      </c>
      <c r="M658" s="9">
        <v>36543</v>
      </c>
      <c r="N658" s="9">
        <v>147</v>
      </c>
      <c r="O658" s="9">
        <v>18046</v>
      </c>
      <c r="P658" s="9">
        <v>27358</v>
      </c>
      <c r="Q658" s="9">
        <v>6</v>
      </c>
      <c r="R658" s="9">
        <v>1513.0889999999999</v>
      </c>
      <c r="S658" s="45">
        <v>252.18</v>
      </c>
      <c r="T658" s="23">
        <v>4.0800000000000003E-2</v>
      </c>
      <c r="U658" s="24">
        <v>10.29</v>
      </c>
      <c r="V658" s="24">
        <v>41.41</v>
      </c>
      <c r="W658" s="23">
        <v>0.40229999999999999</v>
      </c>
      <c r="X658" s="25">
        <v>0.65959999999999996</v>
      </c>
    </row>
    <row r="659" spans="1:24" ht="14.4">
      <c r="A659" s="9" t="s">
        <v>1043</v>
      </c>
      <c r="B659" s="9" t="s">
        <v>19</v>
      </c>
      <c r="C659" s="3" t="s">
        <v>25</v>
      </c>
      <c r="D659" s="3" t="s">
        <v>1655</v>
      </c>
      <c r="E659" s="3" t="s">
        <v>1655</v>
      </c>
      <c r="F659" s="3" t="str">
        <f t="shared" si="30"/>
        <v>California</v>
      </c>
      <c r="G659" s="3" t="str">
        <f t="shared" si="31"/>
        <v/>
      </c>
      <c r="H659" s="3" t="str">
        <f t="shared" si="32"/>
        <v/>
      </c>
      <c r="I659" s="3" t="s">
        <v>87</v>
      </c>
      <c r="J659" s="21" t="str">
        <f>VLOOKUP(I659,'AppURL Category'!$A:$B,2,FALSE)</f>
        <v>Tools</v>
      </c>
      <c r="K659" s="9" t="s">
        <v>16</v>
      </c>
      <c r="L659" s="9" t="s">
        <v>23</v>
      </c>
      <c r="M659" s="9">
        <v>292885</v>
      </c>
      <c r="N659" s="9">
        <v>796</v>
      </c>
      <c r="O659" s="9">
        <v>12733</v>
      </c>
      <c r="P659" s="9">
        <v>203986</v>
      </c>
      <c r="Q659" s="9">
        <v>4</v>
      </c>
      <c r="R659" s="9">
        <v>1503.913</v>
      </c>
      <c r="S659" s="45">
        <v>375.98</v>
      </c>
      <c r="T659" s="23">
        <v>5.0000000000000001E-3</v>
      </c>
      <c r="U659" s="24">
        <v>1.89</v>
      </c>
      <c r="V659" s="24">
        <v>5.13</v>
      </c>
      <c r="W659" s="23">
        <v>0.27179999999999999</v>
      </c>
      <c r="X659" s="25">
        <v>6.2399999999999997E-2</v>
      </c>
    </row>
    <row r="660" spans="1:24" ht="14.4">
      <c r="A660" s="9" t="s">
        <v>1041</v>
      </c>
      <c r="B660" s="9" t="s">
        <v>13</v>
      </c>
      <c r="C660" s="3" t="s">
        <v>1664</v>
      </c>
      <c r="D660" s="3" t="s">
        <v>1665</v>
      </c>
      <c r="E660" s="3" t="s">
        <v>1655</v>
      </c>
      <c r="F660" s="3" t="str">
        <f t="shared" si="30"/>
        <v>Florida</v>
      </c>
      <c r="G660" s="3" t="str">
        <f t="shared" si="31"/>
        <v>Florida</v>
      </c>
      <c r="H660" s="3" t="str">
        <f t="shared" si="32"/>
        <v/>
      </c>
      <c r="I660" s="3" t="s">
        <v>87</v>
      </c>
      <c r="J660" s="21" t="str">
        <f>VLOOKUP(I660,'AppURL Category'!$A:$B,2,FALSE)</f>
        <v>Tools</v>
      </c>
      <c r="K660" s="9" t="s">
        <v>130</v>
      </c>
      <c r="L660" s="9" t="s">
        <v>23</v>
      </c>
      <c r="M660" s="9">
        <v>253577</v>
      </c>
      <c r="N660" s="9">
        <v>890</v>
      </c>
      <c r="O660" s="9">
        <v>66972</v>
      </c>
      <c r="P660" s="9">
        <v>191183</v>
      </c>
      <c r="Q660" s="9">
        <v>44</v>
      </c>
      <c r="R660" s="9">
        <v>1493.0740000000001</v>
      </c>
      <c r="S660" s="45">
        <v>33.93</v>
      </c>
      <c r="T660" s="23">
        <v>4.9399999999999999E-2</v>
      </c>
      <c r="U660" s="24">
        <v>1.68</v>
      </c>
      <c r="V660" s="24">
        <v>5.89</v>
      </c>
      <c r="W660" s="23">
        <v>0.35099999999999998</v>
      </c>
      <c r="X660" s="25">
        <v>0.3503</v>
      </c>
    </row>
    <row r="661" spans="1:24" ht="14.4">
      <c r="A661" s="9" t="s">
        <v>1041</v>
      </c>
      <c r="B661" s="9" t="s">
        <v>13</v>
      </c>
      <c r="C661" s="3" t="s">
        <v>32</v>
      </c>
      <c r="D661" s="3" t="s">
        <v>1655</v>
      </c>
      <c r="E661" s="3" t="s">
        <v>1655</v>
      </c>
      <c r="F661" s="3" t="str">
        <f t="shared" si="30"/>
        <v>Illinois</v>
      </c>
      <c r="G661" s="3" t="str">
        <f t="shared" si="31"/>
        <v/>
      </c>
      <c r="H661" s="3" t="str">
        <f t="shared" si="32"/>
        <v/>
      </c>
      <c r="I661" s="3" t="s">
        <v>212</v>
      </c>
      <c r="J661" s="21" t="str">
        <f>VLOOKUP(I661,'AppURL Category'!$A:$B,2,FALSE)</f>
        <v>Tools</v>
      </c>
      <c r="K661" s="9" t="s">
        <v>177</v>
      </c>
      <c r="L661" s="9" t="s">
        <v>23</v>
      </c>
      <c r="M661" s="9">
        <v>12280</v>
      </c>
      <c r="N661" s="9">
        <v>90</v>
      </c>
      <c r="O661" s="9">
        <v>7633</v>
      </c>
      <c r="P661" s="9">
        <v>11053</v>
      </c>
      <c r="Q661" s="9">
        <v>5</v>
      </c>
      <c r="R661" s="9">
        <v>1452.2070000000001</v>
      </c>
      <c r="S661" s="45">
        <v>290.44</v>
      </c>
      <c r="T661" s="23">
        <v>5.5599999999999997E-2</v>
      </c>
      <c r="U661" s="24">
        <v>16.14</v>
      </c>
      <c r="V661" s="24">
        <v>118.26</v>
      </c>
      <c r="W661" s="23">
        <v>0.7329</v>
      </c>
      <c r="X661" s="25">
        <v>0.69059999999999999</v>
      </c>
    </row>
    <row r="662" spans="1:24" ht="14.4">
      <c r="A662" s="9" t="s">
        <v>1041</v>
      </c>
      <c r="B662" s="9" t="s">
        <v>13</v>
      </c>
      <c r="C662" s="3" t="s">
        <v>1664</v>
      </c>
      <c r="D662" s="3" t="s">
        <v>1665</v>
      </c>
      <c r="E662" s="3" t="s">
        <v>1655</v>
      </c>
      <c r="F662" s="3" t="str">
        <f t="shared" si="30"/>
        <v>Florida</v>
      </c>
      <c r="G662" s="3" t="str">
        <f t="shared" si="31"/>
        <v>Florida</v>
      </c>
      <c r="H662" s="3" t="str">
        <f t="shared" si="32"/>
        <v/>
      </c>
      <c r="I662" s="3" t="s">
        <v>212</v>
      </c>
      <c r="J662" s="21" t="str">
        <f>VLOOKUP(I662,'AppURL Category'!$A:$B,2,FALSE)</f>
        <v>Tools</v>
      </c>
      <c r="K662" s="9" t="s">
        <v>54</v>
      </c>
      <c r="L662" s="9" t="s">
        <v>23</v>
      </c>
      <c r="M662" s="9">
        <v>14599</v>
      </c>
      <c r="N662" s="9">
        <v>33</v>
      </c>
      <c r="O662" s="9">
        <v>1779</v>
      </c>
      <c r="P662" s="9">
        <v>12458</v>
      </c>
      <c r="Q662" s="9">
        <v>4</v>
      </c>
      <c r="R662" s="9">
        <v>5092.5590000000002</v>
      </c>
      <c r="S662" s="45">
        <v>1273.1400000000001</v>
      </c>
      <c r="T662" s="23">
        <v>0.1212</v>
      </c>
      <c r="U662" s="24">
        <v>154.32</v>
      </c>
      <c r="V662" s="24">
        <v>348.83</v>
      </c>
      <c r="W662" s="23">
        <v>0.22600000000000001</v>
      </c>
      <c r="X662" s="25">
        <v>0.14280000000000001</v>
      </c>
    </row>
    <row r="663" spans="1:24" ht="14.4">
      <c r="A663" s="9" t="s">
        <v>1041</v>
      </c>
      <c r="B663" s="9" t="s">
        <v>13</v>
      </c>
      <c r="C663" s="3" t="s">
        <v>73</v>
      </c>
      <c r="D663" s="3" t="s">
        <v>1655</v>
      </c>
      <c r="E663" s="3" t="s">
        <v>1655</v>
      </c>
      <c r="F663" s="3" t="str">
        <f t="shared" si="30"/>
        <v>New York</v>
      </c>
      <c r="G663" s="3" t="str">
        <f t="shared" si="31"/>
        <v/>
      </c>
      <c r="H663" s="3" t="str">
        <f t="shared" si="32"/>
        <v/>
      </c>
      <c r="I663" s="3" t="s">
        <v>639</v>
      </c>
      <c r="J663" s="21" t="str">
        <f>VLOOKUP(I663,'AppURL Category'!$A:$B,2,FALSE)</f>
        <v>Tools</v>
      </c>
      <c r="K663" s="9" t="s">
        <v>16</v>
      </c>
      <c r="L663" s="9" t="s">
        <v>47</v>
      </c>
      <c r="M663" s="9">
        <v>16175</v>
      </c>
      <c r="N663" s="9">
        <v>35</v>
      </c>
      <c r="O663" s="9">
        <v>1923</v>
      </c>
      <c r="P663" s="9">
        <v>15085</v>
      </c>
      <c r="Q663" s="9">
        <v>2</v>
      </c>
      <c r="R663" s="9">
        <v>1649.069</v>
      </c>
      <c r="S663" s="45">
        <v>824.53</v>
      </c>
      <c r="T663" s="23">
        <v>5.7099999999999998E-2</v>
      </c>
      <c r="U663" s="24">
        <v>47.12</v>
      </c>
      <c r="V663" s="24">
        <v>101.95</v>
      </c>
      <c r="W663" s="23">
        <v>0.21640000000000001</v>
      </c>
      <c r="X663" s="25">
        <v>0.1275</v>
      </c>
    </row>
    <row r="664" spans="1:24" ht="14.4">
      <c r="A664" s="9" t="s">
        <v>1043</v>
      </c>
      <c r="B664" s="9" t="s">
        <v>29</v>
      </c>
      <c r="C664" s="3" t="s">
        <v>14</v>
      </c>
      <c r="D664" s="3" t="s">
        <v>1655</v>
      </c>
      <c r="E664" s="3" t="s">
        <v>1655</v>
      </c>
      <c r="F664" s="3" t="str">
        <f t="shared" si="30"/>
        <v>California</v>
      </c>
      <c r="G664" s="3" t="str">
        <f t="shared" si="31"/>
        <v/>
      </c>
      <c r="H664" s="3" t="str">
        <f t="shared" si="32"/>
        <v/>
      </c>
      <c r="I664" s="3" t="s">
        <v>889</v>
      </c>
      <c r="J664" s="21" t="str">
        <f>VLOOKUP(I664,'AppURL Category'!$A:$B,2,FALSE)</f>
        <v>Tools</v>
      </c>
      <c r="K664" s="9" t="s">
        <v>16</v>
      </c>
      <c r="L664" s="9" t="s">
        <v>23</v>
      </c>
      <c r="M664" s="9">
        <v>42830</v>
      </c>
      <c r="N664" s="9">
        <v>160</v>
      </c>
      <c r="O664" s="9">
        <v>24499</v>
      </c>
      <c r="P664" s="9">
        <v>34496</v>
      </c>
      <c r="Q664" s="9">
        <v>5</v>
      </c>
      <c r="R664" s="9">
        <v>6261.576</v>
      </c>
      <c r="S664" s="45">
        <v>1252.32</v>
      </c>
      <c r="T664" s="23">
        <v>3.1300000000000001E-2</v>
      </c>
      <c r="U664" s="24">
        <v>39.130000000000003</v>
      </c>
      <c r="V664" s="24">
        <v>146.19999999999999</v>
      </c>
      <c r="W664" s="23">
        <v>0.37359999999999999</v>
      </c>
      <c r="X664" s="25">
        <v>0.71020000000000005</v>
      </c>
    </row>
    <row r="665" spans="1:24" ht="14.4">
      <c r="A665" s="9" t="s">
        <v>1043</v>
      </c>
      <c r="B665" s="9" t="s">
        <v>29</v>
      </c>
      <c r="C665" s="3" t="s">
        <v>32</v>
      </c>
      <c r="D665" s="3" t="s">
        <v>1655</v>
      </c>
      <c r="E665" s="3" t="s">
        <v>1655</v>
      </c>
      <c r="F665" s="3" t="str">
        <f t="shared" si="30"/>
        <v>Illinois</v>
      </c>
      <c r="G665" s="3" t="str">
        <f t="shared" si="31"/>
        <v/>
      </c>
      <c r="H665" s="3" t="str">
        <f t="shared" si="32"/>
        <v/>
      </c>
      <c r="I665" s="3" t="s">
        <v>889</v>
      </c>
      <c r="J665" s="21" t="str">
        <f>VLOOKUP(I665,'AppURL Category'!$A:$B,2,FALSE)</f>
        <v>Tools</v>
      </c>
      <c r="K665" s="9" t="s">
        <v>16</v>
      </c>
      <c r="L665" s="9" t="s">
        <v>23</v>
      </c>
      <c r="M665" s="9">
        <v>12209</v>
      </c>
      <c r="N665" s="9">
        <v>147</v>
      </c>
      <c r="O665" s="9">
        <v>3976</v>
      </c>
      <c r="P665" s="9">
        <v>5219</v>
      </c>
      <c r="Q665" s="9">
        <v>4</v>
      </c>
      <c r="R665" s="9">
        <v>3818.9549999999999</v>
      </c>
      <c r="S665" s="45">
        <v>954.74</v>
      </c>
      <c r="T665" s="23">
        <v>2.7199999999999998E-2</v>
      </c>
      <c r="U665" s="24">
        <v>25.98</v>
      </c>
      <c r="V665" s="24">
        <v>312.8</v>
      </c>
      <c r="W665" s="23">
        <v>1.204</v>
      </c>
      <c r="X665" s="25">
        <v>0.76180000000000003</v>
      </c>
    </row>
    <row r="666" spans="1:24" ht="14.4">
      <c r="A666" s="9" t="s">
        <v>1041</v>
      </c>
      <c r="B666" s="9" t="s">
        <v>38</v>
      </c>
      <c r="C666" s="3" t="s">
        <v>32</v>
      </c>
      <c r="D666" s="3" t="s">
        <v>1655</v>
      </c>
      <c r="E666" s="3" t="s">
        <v>1655</v>
      </c>
      <c r="F666" s="3" t="str">
        <f t="shared" si="30"/>
        <v>Illinois</v>
      </c>
      <c r="G666" s="3" t="str">
        <f t="shared" si="31"/>
        <v/>
      </c>
      <c r="H666" s="3" t="str">
        <f t="shared" si="32"/>
        <v/>
      </c>
      <c r="I666" s="3" t="s">
        <v>892</v>
      </c>
      <c r="J666" s="21" t="str">
        <f>VLOOKUP(I666,'AppURL Category'!$A:$B,2,FALSE)</f>
        <v>Tools</v>
      </c>
      <c r="K666" s="9" t="s">
        <v>16</v>
      </c>
      <c r="L666" s="9" t="s">
        <v>17</v>
      </c>
      <c r="M666" s="9">
        <v>7447</v>
      </c>
      <c r="N666" s="9">
        <v>10</v>
      </c>
      <c r="O666" s="9">
        <v>4163</v>
      </c>
      <c r="P666" s="9">
        <v>5586</v>
      </c>
      <c r="Q666" s="9">
        <v>19</v>
      </c>
      <c r="R666" s="9">
        <v>3311.9409999999998</v>
      </c>
      <c r="S666" s="45">
        <v>174.31</v>
      </c>
      <c r="T666" s="23">
        <v>1.9</v>
      </c>
      <c r="U666" s="24">
        <v>331.19</v>
      </c>
      <c r="V666" s="24">
        <v>444.73</v>
      </c>
      <c r="W666" s="23">
        <v>0.1343</v>
      </c>
      <c r="X666" s="25">
        <v>0.74529999999999996</v>
      </c>
    </row>
    <row r="667" spans="1:24" ht="14.4">
      <c r="A667" s="9" t="s">
        <v>1041</v>
      </c>
      <c r="B667" s="9" t="s">
        <v>38</v>
      </c>
      <c r="C667" s="3" t="s">
        <v>79</v>
      </c>
      <c r="D667" s="3" t="s">
        <v>1655</v>
      </c>
      <c r="E667" s="3" t="s">
        <v>1655</v>
      </c>
      <c r="F667" s="3" t="str">
        <f t="shared" si="30"/>
        <v>Florida</v>
      </c>
      <c r="G667" s="3" t="str">
        <f t="shared" si="31"/>
        <v/>
      </c>
      <c r="H667" s="3" t="str">
        <f t="shared" si="32"/>
        <v/>
      </c>
      <c r="I667" s="3" t="s">
        <v>958</v>
      </c>
      <c r="J667" s="21" t="str">
        <f>VLOOKUP(I667,'AppURL Category'!$A:$B,2,FALSE)</f>
        <v>Tools</v>
      </c>
      <c r="K667" s="9" t="s">
        <v>42</v>
      </c>
      <c r="L667" s="9" t="s">
        <v>23</v>
      </c>
      <c r="M667" s="9">
        <v>8545</v>
      </c>
      <c r="N667" s="9">
        <v>20</v>
      </c>
      <c r="O667" s="9">
        <v>3454</v>
      </c>
      <c r="P667" s="9">
        <v>5510</v>
      </c>
      <c r="Q667" s="9">
        <v>2</v>
      </c>
      <c r="R667" s="9">
        <v>2181.248</v>
      </c>
      <c r="S667" s="45">
        <v>1090.6199999999999</v>
      </c>
      <c r="T667" s="23">
        <v>0.1</v>
      </c>
      <c r="U667" s="24">
        <v>109.06</v>
      </c>
      <c r="V667" s="24">
        <v>255.27</v>
      </c>
      <c r="W667" s="23">
        <v>0.2341</v>
      </c>
      <c r="X667" s="25">
        <v>0.62690000000000001</v>
      </c>
    </row>
    <row r="668" spans="1:24" ht="14.4">
      <c r="A668" s="9" t="s">
        <v>1041</v>
      </c>
      <c r="B668" s="9" t="s">
        <v>19</v>
      </c>
      <c r="C668" s="3" t="s">
        <v>1664</v>
      </c>
      <c r="D668" s="3" t="s">
        <v>1665</v>
      </c>
      <c r="E668" s="3" t="s">
        <v>1655</v>
      </c>
      <c r="F668" s="3" t="str">
        <f t="shared" si="30"/>
        <v>Florida</v>
      </c>
      <c r="G668" s="3" t="str">
        <f t="shared" si="31"/>
        <v>Florida</v>
      </c>
      <c r="H668" s="3" t="str">
        <f t="shared" si="32"/>
        <v/>
      </c>
      <c r="I668" s="3" t="s">
        <v>958</v>
      </c>
      <c r="J668" s="21" t="str">
        <f>VLOOKUP(I668,'AppURL Category'!$A:$B,2,FALSE)</f>
        <v>Tools</v>
      </c>
      <c r="K668" s="9" t="s">
        <v>27</v>
      </c>
      <c r="L668" s="9" t="s">
        <v>23</v>
      </c>
      <c r="M668" s="9">
        <v>12319</v>
      </c>
      <c r="N668" s="9">
        <v>40</v>
      </c>
      <c r="O668" s="9">
        <v>7028</v>
      </c>
      <c r="P668" s="9">
        <v>10191</v>
      </c>
      <c r="Q668" s="9">
        <v>7</v>
      </c>
      <c r="R668" s="9">
        <v>1668.0160000000001</v>
      </c>
      <c r="S668" s="45">
        <v>238.29</v>
      </c>
      <c r="T668" s="23">
        <v>0.17499999999999999</v>
      </c>
      <c r="U668" s="24">
        <v>41.7</v>
      </c>
      <c r="V668" s="24">
        <v>135.4</v>
      </c>
      <c r="W668" s="23">
        <v>0.32469999999999999</v>
      </c>
      <c r="X668" s="25">
        <v>0.68959999999999999</v>
      </c>
    </row>
    <row r="669" spans="1:24" ht="14.4">
      <c r="A669" s="9" t="s">
        <v>1043</v>
      </c>
      <c r="B669" s="9" t="s">
        <v>13</v>
      </c>
      <c r="C669" s="3" t="s">
        <v>1658</v>
      </c>
      <c r="D669" s="3" t="s">
        <v>1659</v>
      </c>
      <c r="E669" s="3" t="s">
        <v>1655</v>
      </c>
      <c r="F669" s="3" t="str">
        <f t="shared" si="30"/>
        <v>Michigan</v>
      </c>
      <c r="G669" s="3" t="str">
        <f t="shared" si="31"/>
        <v>Michigan</v>
      </c>
      <c r="H669" s="3" t="str">
        <f t="shared" si="32"/>
        <v/>
      </c>
      <c r="I669" s="3" t="s">
        <v>958</v>
      </c>
      <c r="J669" s="21" t="str">
        <f>VLOOKUP(I669,'AppURL Category'!$A:$B,2,FALSE)</f>
        <v>Tools</v>
      </c>
      <c r="K669" s="9" t="s">
        <v>123</v>
      </c>
      <c r="L669" s="9" t="s">
        <v>23</v>
      </c>
      <c r="M669" s="9">
        <v>31359</v>
      </c>
      <c r="N669" s="9">
        <v>66</v>
      </c>
      <c r="O669" s="9">
        <v>18348</v>
      </c>
      <c r="P669" s="9">
        <v>25950</v>
      </c>
      <c r="Q669" s="9">
        <v>24</v>
      </c>
      <c r="R669" s="9">
        <v>1623.615</v>
      </c>
      <c r="S669" s="45">
        <v>67.650000000000006</v>
      </c>
      <c r="T669" s="23">
        <v>0.36359999999999998</v>
      </c>
      <c r="U669" s="24">
        <v>24.6</v>
      </c>
      <c r="V669" s="24">
        <v>51.78</v>
      </c>
      <c r="W669" s="23">
        <v>0.21049999999999999</v>
      </c>
      <c r="X669" s="25">
        <v>0.70709999999999995</v>
      </c>
    </row>
    <row r="670" spans="1:24" ht="14.4">
      <c r="A670" s="9" t="s">
        <v>1043</v>
      </c>
      <c r="B670" s="9" t="s">
        <v>13</v>
      </c>
      <c r="C670" s="3" t="s">
        <v>25</v>
      </c>
      <c r="D670" s="3" t="s">
        <v>1655</v>
      </c>
      <c r="E670" s="3" t="s">
        <v>1655</v>
      </c>
      <c r="F670" s="3" t="str">
        <f t="shared" si="30"/>
        <v>California</v>
      </c>
      <c r="G670" s="3" t="str">
        <f t="shared" si="31"/>
        <v/>
      </c>
      <c r="H670" s="3" t="str">
        <f t="shared" si="32"/>
        <v/>
      </c>
      <c r="I670" s="3" t="s">
        <v>958</v>
      </c>
      <c r="J670" s="21" t="str">
        <f>VLOOKUP(I670,'AppURL Category'!$A:$B,2,FALSE)</f>
        <v>Tools</v>
      </c>
      <c r="K670" s="9" t="s">
        <v>42</v>
      </c>
      <c r="L670" s="9" t="s">
        <v>23</v>
      </c>
      <c r="M670" s="9">
        <v>15311</v>
      </c>
      <c r="N670" s="9">
        <v>10</v>
      </c>
      <c r="O670" s="9">
        <v>7757</v>
      </c>
      <c r="P670" s="9">
        <v>12630</v>
      </c>
      <c r="Q670" s="9">
        <v>19</v>
      </c>
      <c r="R670" s="9">
        <v>1471.1869999999999</v>
      </c>
      <c r="S670" s="45">
        <v>77.430000000000007</v>
      </c>
      <c r="T670" s="23">
        <v>1.9</v>
      </c>
      <c r="U670" s="24">
        <v>147.12</v>
      </c>
      <c r="V670" s="24">
        <v>96.09</v>
      </c>
      <c r="W670" s="23">
        <v>6.5299999999999997E-2</v>
      </c>
      <c r="X670" s="25">
        <v>0.61419999999999997</v>
      </c>
    </row>
    <row r="671" spans="1:24" ht="14.4">
      <c r="A671" s="9" t="s">
        <v>1060</v>
      </c>
      <c r="B671" s="9" t="s">
        <v>19</v>
      </c>
      <c r="C671" s="3" t="s">
        <v>35</v>
      </c>
      <c r="D671" s="3" t="s">
        <v>1655</v>
      </c>
      <c r="E671" s="3" t="s">
        <v>1655</v>
      </c>
      <c r="F671" s="3" t="str">
        <f t="shared" si="30"/>
        <v>Tennessee</v>
      </c>
      <c r="G671" s="3" t="str">
        <f t="shared" si="31"/>
        <v/>
      </c>
      <c r="H671" s="3" t="str">
        <f t="shared" si="32"/>
        <v/>
      </c>
      <c r="I671" s="3" t="s">
        <v>958</v>
      </c>
      <c r="J671" s="21" t="str">
        <f>VLOOKUP(I671,'AppURL Category'!$A:$B,2,FALSE)</f>
        <v>Tools</v>
      </c>
      <c r="K671" s="9" t="s">
        <v>42</v>
      </c>
      <c r="L671" s="9" t="s">
        <v>23</v>
      </c>
      <c r="M671" s="9">
        <v>23488</v>
      </c>
      <c r="N671" s="9">
        <v>75</v>
      </c>
      <c r="O671" s="9">
        <v>4620</v>
      </c>
      <c r="P671" s="9">
        <v>22254</v>
      </c>
      <c r="Q671" s="9">
        <v>9</v>
      </c>
      <c r="R671" s="9">
        <v>6667.7280000000001</v>
      </c>
      <c r="S671" s="45">
        <v>740.86</v>
      </c>
      <c r="T671" s="23">
        <v>0.12</v>
      </c>
      <c r="U671" s="24">
        <v>88.9</v>
      </c>
      <c r="V671" s="24">
        <v>283.88</v>
      </c>
      <c r="W671" s="23">
        <v>0.31929999999999997</v>
      </c>
      <c r="X671" s="25">
        <v>0.20760000000000001</v>
      </c>
    </row>
    <row r="672" spans="1:24" ht="14.4">
      <c r="A672" s="9" t="s">
        <v>1060</v>
      </c>
      <c r="B672" s="9" t="s">
        <v>13</v>
      </c>
      <c r="C672" s="3" t="s">
        <v>73</v>
      </c>
      <c r="D672" s="3" t="s">
        <v>1655</v>
      </c>
      <c r="E672" s="3" t="s">
        <v>1655</v>
      </c>
      <c r="F672" s="3" t="str">
        <f t="shared" si="30"/>
        <v>New York</v>
      </c>
      <c r="G672" s="3" t="str">
        <f t="shared" si="31"/>
        <v/>
      </c>
      <c r="H672" s="3" t="str">
        <f t="shared" si="32"/>
        <v/>
      </c>
      <c r="I672" s="3" t="s">
        <v>958</v>
      </c>
      <c r="J672" s="21" t="str">
        <f>VLOOKUP(I672,'AppURL Category'!$A:$B,2,FALSE)</f>
        <v>Tools</v>
      </c>
      <c r="K672" s="9" t="s">
        <v>22</v>
      </c>
      <c r="L672" s="9" t="s">
        <v>23</v>
      </c>
      <c r="M672" s="9">
        <v>11789</v>
      </c>
      <c r="N672" s="9">
        <v>20</v>
      </c>
      <c r="O672" s="9">
        <v>6187</v>
      </c>
      <c r="P672" s="9">
        <v>10028</v>
      </c>
      <c r="Q672" s="9">
        <v>3</v>
      </c>
      <c r="R672" s="9">
        <v>6505.5259999999998</v>
      </c>
      <c r="S672" s="45">
        <v>2168.5100000000002</v>
      </c>
      <c r="T672" s="23">
        <v>0.15</v>
      </c>
      <c r="U672" s="24">
        <v>325.27999999999997</v>
      </c>
      <c r="V672" s="24">
        <v>551.83000000000004</v>
      </c>
      <c r="W672" s="23">
        <v>0.1696</v>
      </c>
      <c r="X672" s="25">
        <v>0.61699999999999999</v>
      </c>
    </row>
    <row r="673" spans="1:24" ht="14.4">
      <c r="A673" s="9" t="s">
        <v>1041</v>
      </c>
      <c r="B673" s="9" t="s">
        <v>38</v>
      </c>
      <c r="C673" s="3" t="s">
        <v>35</v>
      </c>
      <c r="D673" s="3" t="s">
        <v>1655</v>
      </c>
      <c r="E673" s="3" t="s">
        <v>1655</v>
      </c>
      <c r="F673" s="3" t="str">
        <f t="shared" si="30"/>
        <v>Tennessee</v>
      </c>
      <c r="G673" s="3" t="str">
        <f t="shared" si="31"/>
        <v/>
      </c>
      <c r="H673" s="3" t="str">
        <f t="shared" si="32"/>
        <v/>
      </c>
      <c r="I673" s="3" t="s">
        <v>958</v>
      </c>
      <c r="J673" s="21" t="str">
        <f>VLOOKUP(I673,'AppURL Category'!$A:$B,2,FALSE)</f>
        <v>Tools</v>
      </c>
      <c r="K673" s="9" t="s">
        <v>16</v>
      </c>
      <c r="L673" s="9" t="s">
        <v>47</v>
      </c>
      <c r="M673" s="9">
        <v>16142</v>
      </c>
      <c r="N673" s="9">
        <v>30</v>
      </c>
      <c r="O673" s="9">
        <v>7064</v>
      </c>
      <c r="P673" s="9">
        <v>15433</v>
      </c>
      <c r="Q673" s="9">
        <v>5</v>
      </c>
      <c r="R673" s="9">
        <v>2209.6509999999998</v>
      </c>
      <c r="S673" s="45">
        <v>441.93</v>
      </c>
      <c r="T673" s="23">
        <v>0.16669999999999999</v>
      </c>
      <c r="U673" s="24">
        <v>73.66</v>
      </c>
      <c r="V673" s="24">
        <v>136.88999999999999</v>
      </c>
      <c r="W673" s="23">
        <v>0.18590000000000001</v>
      </c>
      <c r="X673" s="25">
        <v>0.4577</v>
      </c>
    </row>
    <row r="674" spans="1:24" ht="14.4">
      <c r="A674" s="9" t="s">
        <v>1041</v>
      </c>
      <c r="B674" s="9" t="s">
        <v>13</v>
      </c>
      <c r="C674" s="3" t="s">
        <v>35</v>
      </c>
      <c r="D674" s="3" t="s">
        <v>1655</v>
      </c>
      <c r="E674" s="3" t="s">
        <v>1655</v>
      </c>
      <c r="F674" s="3" t="str">
        <f t="shared" si="30"/>
        <v>Tennessee</v>
      </c>
      <c r="G674" s="3" t="str">
        <f t="shared" si="31"/>
        <v/>
      </c>
      <c r="H674" s="3" t="str">
        <f t="shared" si="32"/>
        <v/>
      </c>
      <c r="I674" s="3" t="s">
        <v>26</v>
      </c>
      <c r="J674" s="21" t="str">
        <f>VLOOKUP(I674,'AppURL Category'!$A:$B,2,FALSE)</f>
        <v>Weather</v>
      </c>
      <c r="K674" s="9" t="s">
        <v>27</v>
      </c>
      <c r="L674" s="9" t="s">
        <v>23</v>
      </c>
      <c r="M674" s="9">
        <v>37355</v>
      </c>
      <c r="N674" s="9">
        <v>145</v>
      </c>
      <c r="O674" s="9">
        <v>17138</v>
      </c>
      <c r="P674" s="9">
        <v>35689</v>
      </c>
      <c r="Q674" s="9">
        <v>3</v>
      </c>
      <c r="R674" s="9">
        <v>1577.366</v>
      </c>
      <c r="S674" s="45">
        <v>525.79</v>
      </c>
      <c r="T674" s="23">
        <v>2.07E-2</v>
      </c>
      <c r="U674" s="24">
        <v>10.88</v>
      </c>
      <c r="V674" s="24">
        <v>42.23</v>
      </c>
      <c r="W674" s="23">
        <v>0.38819999999999999</v>
      </c>
      <c r="X674" s="25">
        <v>0.48020000000000002</v>
      </c>
    </row>
    <row r="675" spans="1:24" ht="14.4">
      <c r="A675" s="9" t="s">
        <v>1041</v>
      </c>
      <c r="B675" s="9" t="s">
        <v>29</v>
      </c>
      <c r="C675" s="3" t="s">
        <v>73</v>
      </c>
      <c r="D675" s="3" t="s">
        <v>1655</v>
      </c>
      <c r="E675" s="3" t="s">
        <v>1655</v>
      </c>
      <c r="F675" s="3" t="str">
        <f t="shared" si="30"/>
        <v>New York</v>
      </c>
      <c r="G675" s="3" t="str">
        <f t="shared" si="31"/>
        <v/>
      </c>
      <c r="H675" s="3" t="str">
        <f t="shared" si="32"/>
        <v/>
      </c>
      <c r="I675" s="3" t="s">
        <v>26</v>
      </c>
      <c r="J675" s="21" t="str">
        <f>VLOOKUP(I675,'AppURL Category'!$A:$B,2,FALSE)</f>
        <v>Weather</v>
      </c>
      <c r="K675" s="9" t="s">
        <v>16</v>
      </c>
      <c r="L675" s="9" t="s">
        <v>23</v>
      </c>
      <c r="M675" s="9">
        <v>9404</v>
      </c>
      <c r="N675" s="9">
        <v>30</v>
      </c>
      <c r="O675" s="9">
        <v>4781</v>
      </c>
      <c r="P675" s="9">
        <v>7943</v>
      </c>
      <c r="Q675" s="9">
        <v>4</v>
      </c>
      <c r="R675" s="9">
        <v>1345.3689999999999</v>
      </c>
      <c r="S675" s="45">
        <v>336.34</v>
      </c>
      <c r="T675" s="23">
        <v>0.1333</v>
      </c>
      <c r="U675" s="24">
        <v>44.85</v>
      </c>
      <c r="V675" s="24">
        <v>143.06</v>
      </c>
      <c r="W675" s="23">
        <v>0.31900000000000001</v>
      </c>
      <c r="X675" s="25">
        <v>0.60189999999999999</v>
      </c>
    </row>
    <row r="676" spans="1:24" ht="14.4">
      <c r="A676" s="9" t="s">
        <v>1041</v>
      </c>
      <c r="B676" s="9" t="s">
        <v>13</v>
      </c>
      <c r="C676" s="3" t="s">
        <v>73</v>
      </c>
      <c r="D676" s="3" t="s">
        <v>1655</v>
      </c>
      <c r="E676" s="3" t="s">
        <v>1655</v>
      </c>
      <c r="F676" s="3" t="str">
        <f t="shared" si="30"/>
        <v>New York</v>
      </c>
      <c r="G676" s="3" t="str">
        <f t="shared" si="31"/>
        <v/>
      </c>
      <c r="H676" s="3" t="str">
        <f t="shared" si="32"/>
        <v/>
      </c>
      <c r="I676" s="3" t="s">
        <v>26</v>
      </c>
      <c r="J676" s="21" t="str">
        <f>VLOOKUP(I676,'AppURL Category'!$A:$B,2,FALSE)</f>
        <v>Weather</v>
      </c>
      <c r="K676" s="9" t="s">
        <v>42</v>
      </c>
      <c r="L676" s="9" t="s">
        <v>23</v>
      </c>
      <c r="M676" s="9">
        <v>13642</v>
      </c>
      <c r="N676" s="9">
        <v>40</v>
      </c>
      <c r="O676" s="9">
        <v>9830</v>
      </c>
      <c r="P676" s="9">
        <v>11658</v>
      </c>
      <c r="Q676" s="9">
        <v>3</v>
      </c>
      <c r="R676" s="9">
        <v>1731.2719999999999</v>
      </c>
      <c r="S676" s="45">
        <v>577.09</v>
      </c>
      <c r="T676" s="23">
        <v>7.4999999999999997E-2</v>
      </c>
      <c r="U676" s="24">
        <v>43.28</v>
      </c>
      <c r="V676" s="24">
        <v>126.91</v>
      </c>
      <c r="W676" s="23">
        <v>0.29320000000000002</v>
      </c>
      <c r="X676" s="25">
        <v>0.84319999999999995</v>
      </c>
    </row>
    <row r="677" spans="1:24" ht="14.4">
      <c r="A677" s="9" t="s">
        <v>1041</v>
      </c>
      <c r="B677" s="9" t="s">
        <v>19</v>
      </c>
      <c r="C677" s="3" t="s">
        <v>73</v>
      </c>
      <c r="D677" s="3" t="s">
        <v>1655</v>
      </c>
      <c r="E677" s="3" t="s">
        <v>1655</v>
      </c>
      <c r="F677" s="3" t="str">
        <f t="shared" si="30"/>
        <v>New York</v>
      </c>
      <c r="G677" s="3" t="str">
        <f t="shared" si="31"/>
        <v/>
      </c>
      <c r="H677" s="3" t="str">
        <f t="shared" si="32"/>
        <v/>
      </c>
      <c r="I677" s="3" t="s">
        <v>26</v>
      </c>
      <c r="J677" s="21" t="str">
        <f>VLOOKUP(I677,'AppURL Category'!$A:$B,2,FALSE)</f>
        <v>Weather</v>
      </c>
      <c r="K677" s="9" t="s">
        <v>27</v>
      </c>
      <c r="L677" s="9" t="s">
        <v>23</v>
      </c>
      <c r="M677" s="9">
        <v>14693</v>
      </c>
      <c r="N677" s="9">
        <v>70</v>
      </c>
      <c r="O677" s="9">
        <v>6597</v>
      </c>
      <c r="P677" s="9">
        <v>13508</v>
      </c>
      <c r="Q677" s="9">
        <v>4</v>
      </c>
      <c r="R677" s="9">
        <v>2047.3489999999999</v>
      </c>
      <c r="S677" s="45">
        <v>511.84</v>
      </c>
      <c r="T677" s="23">
        <v>5.7099999999999998E-2</v>
      </c>
      <c r="U677" s="24">
        <v>29.25</v>
      </c>
      <c r="V677" s="24">
        <v>139.34</v>
      </c>
      <c r="W677" s="23">
        <v>0.47639999999999999</v>
      </c>
      <c r="X677" s="25">
        <v>0.4884</v>
      </c>
    </row>
    <row r="678" spans="1:24" ht="14.4">
      <c r="A678" s="9" t="s">
        <v>1043</v>
      </c>
      <c r="B678" s="9" t="s">
        <v>13</v>
      </c>
      <c r="C678" s="3" t="s">
        <v>1656</v>
      </c>
      <c r="D678" s="3" t="s">
        <v>1657</v>
      </c>
      <c r="E678" s="3" t="s">
        <v>1655</v>
      </c>
      <c r="F678" s="3" t="str">
        <f t="shared" si="30"/>
        <v>Florida</v>
      </c>
      <c r="G678" s="3" t="str">
        <f t="shared" si="31"/>
        <v>Florida</v>
      </c>
      <c r="H678" s="3" t="str">
        <f t="shared" si="32"/>
        <v/>
      </c>
      <c r="I678" s="3" t="s">
        <v>26</v>
      </c>
      <c r="J678" s="21" t="str">
        <f>VLOOKUP(I678,'AppURL Category'!$A:$B,2,FALSE)</f>
        <v>Weather</v>
      </c>
      <c r="K678" s="9" t="s">
        <v>16</v>
      </c>
      <c r="L678" s="9" t="s">
        <v>23</v>
      </c>
      <c r="M678" s="9">
        <v>9357</v>
      </c>
      <c r="N678" s="9">
        <v>60</v>
      </c>
      <c r="O678" s="9">
        <v>1754</v>
      </c>
      <c r="P678" s="9">
        <v>8343</v>
      </c>
      <c r="Q678" s="9">
        <v>10</v>
      </c>
      <c r="R678" s="9">
        <v>6559.4780000000001</v>
      </c>
      <c r="S678" s="45">
        <v>655.95</v>
      </c>
      <c r="T678" s="23">
        <v>0.16669999999999999</v>
      </c>
      <c r="U678" s="24">
        <v>109.32</v>
      </c>
      <c r="V678" s="24">
        <v>701.02</v>
      </c>
      <c r="W678" s="23">
        <v>0.64119999999999999</v>
      </c>
      <c r="X678" s="25">
        <v>0.2102</v>
      </c>
    </row>
    <row r="679" spans="1:24" ht="14.4">
      <c r="A679" s="9" t="s">
        <v>1041</v>
      </c>
      <c r="B679" s="9" t="s">
        <v>13</v>
      </c>
      <c r="C679" s="3" t="s">
        <v>73</v>
      </c>
      <c r="D679" s="3" t="s">
        <v>1655</v>
      </c>
      <c r="E679" s="3" t="s">
        <v>1655</v>
      </c>
      <c r="F679" s="3" t="str">
        <f t="shared" si="30"/>
        <v>New York</v>
      </c>
      <c r="G679" s="3" t="str">
        <f t="shared" si="31"/>
        <v/>
      </c>
      <c r="H679" s="3" t="str">
        <f t="shared" si="32"/>
        <v/>
      </c>
      <c r="I679" s="3" t="s">
        <v>26</v>
      </c>
      <c r="J679" s="21" t="str">
        <f>VLOOKUP(I679,'AppURL Category'!$A:$B,2,FALSE)</f>
        <v>Weather</v>
      </c>
      <c r="K679" s="9" t="s">
        <v>16</v>
      </c>
      <c r="L679" s="9" t="s">
        <v>47</v>
      </c>
      <c r="M679" s="9">
        <v>20459</v>
      </c>
      <c r="N679" s="9">
        <v>40</v>
      </c>
      <c r="O679" s="9">
        <v>12668</v>
      </c>
      <c r="P679" s="9">
        <v>18613</v>
      </c>
      <c r="Q679" s="9">
        <v>4</v>
      </c>
      <c r="R679" s="9">
        <v>1842.607</v>
      </c>
      <c r="S679" s="45">
        <v>460.65</v>
      </c>
      <c r="T679" s="23">
        <v>0.1</v>
      </c>
      <c r="U679" s="24">
        <v>46.07</v>
      </c>
      <c r="V679" s="24">
        <v>90.06</v>
      </c>
      <c r="W679" s="23">
        <v>0.19550000000000001</v>
      </c>
      <c r="X679" s="25">
        <v>0.68059999999999998</v>
      </c>
    </row>
    <row r="680" spans="1:24" ht="14.4">
      <c r="A680" s="9" t="s">
        <v>1060</v>
      </c>
      <c r="B680" s="9" t="s">
        <v>19</v>
      </c>
      <c r="C680" s="3" t="s">
        <v>14</v>
      </c>
      <c r="D680" s="3" t="s">
        <v>1655</v>
      </c>
      <c r="E680" s="3" t="s">
        <v>1655</v>
      </c>
      <c r="F680" s="3" t="str">
        <f t="shared" si="30"/>
        <v>California</v>
      </c>
      <c r="G680" s="3" t="str">
        <f t="shared" si="31"/>
        <v/>
      </c>
      <c r="H680" s="3" t="str">
        <f t="shared" si="32"/>
        <v/>
      </c>
      <c r="I680" s="3" t="s">
        <v>26</v>
      </c>
      <c r="J680" s="21" t="str">
        <f>VLOOKUP(I680,'AppURL Category'!$A:$B,2,FALSE)</f>
        <v>Weather</v>
      </c>
      <c r="K680" s="9" t="s">
        <v>16</v>
      </c>
      <c r="L680" s="9" t="s">
        <v>23</v>
      </c>
      <c r="M680" s="9">
        <v>17382</v>
      </c>
      <c r="N680" s="9">
        <v>100</v>
      </c>
      <c r="O680" s="9">
        <v>7411</v>
      </c>
      <c r="P680" s="9">
        <v>16576</v>
      </c>
      <c r="Q680" s="9">
        <v>8</v>
      </c>
      <c r="R680" s="9">
        <v>5797.22</v>
      </c>
      <c r="S680" s="45">
        <v>724.65</v>
      </c>
      <c r="T680" s="23">
        <v>0.08</v>
      </c>
      <c r="U680" s="24">
        <v>57.97</v>
      </c>
      <c r="V680" s="24">
        <v>333.52</v>
      </c>
      <c r="W680" s="23">
        <v>0.57530000000000003</v>
      </c>
      <c r="X680" s="25">
        <v>0.4471</v>
      </c>
    </row>
    <row r="681" spans="1:24" ht="14.4">
      <c r="A681" s="9" t="s">
        <v>1043</v>
      </c>
      <c r="B681" s="9" t="s">
        <v>13</v>
      </c>
      <c r="C681" s="3" t="s">
        <v>79</v>
      </c>
      <c r="D681" s="3" t="s">
        <v>1655</v>
      </c>
      <c r="E681" s="3" t="s">
        <v>1655</v>
      </c>
      <c r="F681" s="3" t="str">
        <f t="shared" si="30"/>
        <v>Florida</v>
      </c>
      <c r="G681" s="3" t="str">
        <f t="shared" si="31"/>
        <v/>
      </c>
      <c r="H681" s="3" t="str">
        <f t="shared" si="32"/>
        <v/>
      </c>
      <c r="I681" s="3" t="s">
        <v>26</v>
      </c>
      <c r="J681" s="21" t="str">
        <f>VLOOKUP(I681,'AppURL Category'!$A:$B,2,FALSE)</f>
        <v>Weather</v>
      </c>
      <c r="K681" s="9" t="s">
        <v>27</v>
      </c>
      <c r="L681" s="9" t="s">
        <v>23</v>
      </c>
      <c r="M681" s="9">
        <v>13466</v>
      </c>
      <c r="N681" s="9">
        <v>150</v>
      </c>
      <c r="O681" s="9">
        <v>8684</v>
      </c>
      <c r="P681" s="9">
        <v>11766</v>
      </c>
      <c r="Q681" s="9">
        <v>1</v>
      </c>
      <c r="R681" s="9">
        <v>1527.1759999999999</v>
      </c>
      <c r="S681" s="45">
        <v>1527.18</v>
      </c>
      <c r="T681" s="23">
        <v>6.7000000000000002E-3</v>
      </c>
      <c r="U681" s="24">
        <v>10.18</v>
      </c>
      <c r="V681" s="24">
        <v>113.41</v>
      </c>
      <c r="W681" s="23">
        <v>1.1138999999999999</v>
      </c>
      <c r="X681" s="25">
        <v>0.73809999999999998</v>
      </c>
    </row>
    <row r="682" spans="1:24" ht="14.4">
      <c r="A682" s="9" t="s">
        <v>1060</v>
      </c>
      <c r="B682" s="9" t="s">
        <v>38</v>
      </c>
      <c r="C682" s="3" t="s">
        <v>1673</v>
      </c>
      <c r="D682" s="3" t="s">
        <v>1674</v>
      </c>
      <c r="E682" s="3" t="s">
        <v>1655</v>
      </c>
      <c r="F682" s="3" t="str">
        <f t="shared" si="30"/>
        <v>Michigan</v>
      </c>
      <c r="G682" s="3" t="str">
        <f t="shared" si="31"/>
        <v>Michigan</v>
      </c>
      <c r="H682" s="3" t="str">
        <f t="shared" si="32"/>
        <v/>
      </c>
      <c r="I682" s="3" t="s">
        <v>26</v>
      </c>
      <c r="J682" s="21" t="str">
        <f>VLOOKUP(I682,'AppURL Category'!$A:$B,2,FALSE)</f>
        <v>Weather</v>
      </c>
      <c r="K682" s="9" t="s">
        <v>22</v>
      </c>
      <c r="L682" s="9" t="s">
        <v>23</v>
      </c>
      <c r="M682" s="9">
        <v>23410</v>
      </c>
      <c r="N682" s="9">
        <v>66</v>
      </c>
      <c r="O682" s="9">
        <v>13626</v>
      </c>
      <c r="P682" s="9">
        <v>22109</v>
      </c>
      <c r="Q682" s="9">
        <v>6</v>
      </c>
      <c r="R682" s="9">
        <v>1930.181</v>
      </c>
      <c r="S682" s="45">
        <v>321.7</v>
      </c>
      <c r="T682" s="23">
        <v>9.0899999999999995E-2</v>
      </c>
      <c r="U682" s="24">
        <v>29.25</v>
      </c>
      <c r="V682" s="24">
        <v>82.45</v>
      </c>
      <c r="W682" s="23">
        <v>0.28189999999999998</v>
      </c>
      <c r="X682" s="25">
        <v>0.61629999999999996</v>
      </c>
    </row>
    <row r="683" spans="1:24" ht="14.4">
      <c r="A683" s="9" t="s">
        <v>1043</v>
      </c>
      <c r="B683" s="9" t="s">
        <v>13</v>
      </c>
      <c r="C683" s="3" t="s">
        <v>1658</v>
      </c>
      <c r="D683" s="3" t="s">
        <v>1659</v>
      </c>
      <c r="E683" s="3" t="s">
        <v>1655</v>
      </c>
      <c r="F683" s="3" t="str">
        <f t="shared" si="30"/>
        <v>Michigan</v>
      </c>
      <c r="G683" s="3" t="str">
        <f t="shared" si="31"/>
        <v>Michigan</v>
      </c>
      <c r="H683" s="3" t="str">
        <f t="shared" si="32"/>
        <v/>
      </c>
      <c r="I683" s="3" t="s">
        <v>26</v>
      </c>
      <c r="J683" s="21" t="str">
        <f>VLOOKUP(I683,'AppURL Category'!$A:$B,2,FALSE)</f>
        <v>Weather</v>
      </c>
      <c r="K683" s="9" t="s">
        <v>46</v>
      </c>
      <c r="L683" s="9" t="s">
        <v>23</v>
      </c>
      <c r="M683" s="9">
        <v>13713</v>
      </c>
      <c r="N683" s="9">
        <v>151</v>
      </c>
      <c r="O683" s="9">
        <v>8339</v>
      </c>
      <c r="P683" s="9">
        <v>13051</v>
      </c>
      <c r="Q683" s="9">
        <v>5</v>
      </c>
      <c r="R683" s="9">
        <v>1490.0060000000001</v>
      </c>
      <c r="S683" s="45">
        <v>298</v>
      </c>
      <c r="T683" s="23">
        <v>3.3099999999999997E-2</v>
      </c>
      <c r="U683" s="24">
        <v>9.8699999999999992</v>
      </c>
      <c r="V683" s="24">
        <v>108.66</v>
      </c>
      <c r="W683" s="23">
        <v>1.1011</v>
      </c>
      <c r="X683" s="25">
        <v>0.63900000000000001</v>
      </c>
    </row>
    <row r="684" spans="1:24" ht="14.4">
      <c r="A684" s="9" t="s">
        <v>1060</v>
      </c>
      <c r="B684" s="9" t="s">
        <v>13</v>
      </c>
      <c r="C684" s="3" t="s">
        <v>14</v>
      </c>
      <c r="D684" s="3" t="s">
        <v>1655</v>
      </c>
      <c r="E684" s="3" t="s">
        <v>1655</v>
      </c>
      <c r="F684" s="3" t="str">
        <f t="shared" si="30"/>
        <v>California</v>
      </c>
      <c r="G684" s="3" t="str">
        <f t="shared" si="31"/>
        <v/>
      </c>
      <c r="H684" s="3" t="str">
        <f t="shared" si="32"/>
        <v/>
      </c>
      <c r="I684" s="3" t="s">
        <v>26</v>
      </c>
      <c r="J684" s="21" t="str">
        <f>VLOOKUP(I684,'AppURL Category'!$A:$B,2,FALSE)</f>
        <v>Weather</v>
      </c>
      <c r="K684" s="9" t="s">
        <v>22</v>
      </c>
      <c r="L684" s="9" t="s">
        <v>23</v>
      </c>
      <c r="M684" s="9">
        <v>10565</v>
      </c>
      <c r="N684" s="9">
        <v>66</v>
      </c>
      <c r="O684" s="9">
        <v>6248</v>
      </c>
      <c r="P684" s="9">
        <v>10141</v>
      </c>
      <c r="Q684" s="9">
        <v>9</v>
      </c>
      <c r="R684" s="9">
        <v>6236.1130000000003</v>
      </c>
      <c r="S684" s="45">
        <v>692.9</v>
      </c>
      <c r="T684" s="23">
        <v>0.13639999999999999</v>
      </c>
      <c r="U684" s="24">
        <v>94.49</v>
      </c>
      <c r="V684" s="24">
        <v>590.26</v>
      </c>
      <c r="W684" s="23">
        <v>0.62470000000000003</v>
      </c>
      <c r="X684" s="25">
        <v>0.61609999999999998</v>
      </c>
    </row>
    <row r="685" spans="1:24" ht="14.4">
      <c r="A685" s="9" t="s">
        <v>1043</v>
      </c>
      <c r="B685" s="9" t="s">
        <v>19</v>
      </c>
      <c r="C685" s="3" t="s">
        <v>32</v>
      </c>
      <c r="D685" s="3" t="s">
        <v>1655</v>
      </c>
      <c r="E685" s="3" t="s">
        <v>1655</v>
      </c>
      <c r="F685" s="3" t="str">
        <f t="shared" si="30"/>
        <v>Illinois</v>
      </c>
      <c r="G685" s="3" t="str">
        <f t="shared" si="31"/>
        <v/>
      </c>
      <c r="H685" s="3" t="str">
        <f t="shared" si="32"/>
        <v/>
      </c>
      <c r="I685" s="3" t="s">
        <v>26</v>
      </c>
      <c r="J685" s="21" t="str">
        <f>VLOOKUP(I685,'AppURL Category'!$A:$B,2,FALSE)</f>
        <v>Weather</v>
      </c>
      <c r="K685" s="9" t="s">
        <v>22</v>
      </c>
      <c r="L685" s="9" t="s">
        <v>23</v>
      </c>
      <c r="M685" s="9">
        <v>888037</v>
      </c>
      <c r="N685" s="9">
        <v>2841</v>
      </c>
      <c r="O685" s="9">
        <v>370429</v>
      </c>
      <c r="P685" s="9">
        <v>820340</v>
      </c>
      <c r="Q685" s="9">
        <v>42</v>
      </c>
      <c r="R685" s="9">
        <v>8134.3509999999997</v>
      </c>
      <c r="S685" s="45">
        <v>193.68</v>
      </c>
      <c r="T685" s="23">
        <v>1.4800000000000001E-2</v>
      </c>
      <c r="U685" s="24">
        <v>2.86</v>
      </c>
      <c r="V685" s="24">
        <v>9.16</v>
      </c>
      <c r="W685" s="23">
        <v>0.31990000000000002</v>
      </c>
      <c r="X685" s="25">
        <v>0.4516</v>
      </c>
    </row>
    <row r="686" spans="1:24" ht="14.4">
      <c r="A686" s="9" t="s">
        <v>1041</v>
      </c>
      <c r="B686" s="9" t="s">
        <v>13</v>
      </c>
      <c r="C686" s="3" t="s">
        <v>32</v>
      </c>
      <c r="D686" s="3" t="s">
        <v>1655</v>
      </c>
      <c r="E686" s="3" t="s">
        <v>1655</v>
      </c>
      <c r="F686" s="3" t="str">
        <f t="shared" si="30"/>
        <v>Illinois</v>
      </c>
      <c r="G686" s="3" t="str">
        <f t="shared" si="31"/>
        <v/>
      </c>
      <c r="H686" s="3" t="str">
        <f t="shared" si="32"/>
        <v/>
      </c>
      <c r="I686" s="3" t="s">
        <v>26</v>
      </c>
      <c r="J686" s="21" t="str">
        <f>VLOOKUP(I686,'AppURL Category'!$A:$B,2,FALSE)</f>
        <v>Weather</v>
      </c>
      <c r="K686" s="9" t="s">
        <v>54</v>
      </c>
      <c r="L686" s="9" t="s">
        <v>23</v>
      </c>
      <c r="M686" s="9">
        <v>1767940</v>
      </c>
      <c r="N686" s="9">
        <v>4852</v>
      </c>
      <c r="O686" s="9">
        <v>881525</v>
      </c>
      <c r="P686" s="9">
        <v>1550866</v>
      </c>
      <c r="Q686" s="9">
        <v>78</v>
      </c>
      <c r="R686" s="9">
        <v>7511.6559999999999</v>
      </c>
      <c r="S686" s="45">
        <v>96.3</v>
      </c>
      <c r="T686" s="23">
        <v>1.61E-2</v>
      </c>
      <c r="U686" s="24">
        <v>1.55</v>
      </c>
      <c r="V686" s="24">
        <v>4.25</v>
      </c>
      <c r="W686" s="23">
        <v>0.27439999999999998</v>
      </c>
      <c r="X686" s="25">
        <v>0.56840000000000002</v>
      </c>
    </row>
    <row r="687" spans="1:24" ht="14.4">
      <c r="A687" s="9" t="s">
        <v>1041</v>
      </c>
      <c r="B687" s="9" t="s">
        <v>19</v>
      </c>
      <c r="C687" s="3" t="s">
        <v>73</v>
      </c>
      <c r="D687" s="3" t="s">
        <v>1655</v>
      </c>
      <c r="E687" s="3" t="s">
        <v>1655</v>
      </c>
      <c r="F687" s="3" t="str">
        <f t="shared" si="30"/>
        <v>New York</v>
      </c>
      <c r="G687" s="3" t="str">
        <f t="shared" si="31"/>
        <v/>
      </c>
      <c r="H687" s="3" t="str">
        <f t="shared" si="32"/>
        <v/>
      </c>
      <c r="I687" s="3" t="s">
        <v>26</v>
      </c>
      <c r="J687" s="21" t="str">
        <f>VLOOKUP(I687,'AppURL Category'!$A:$B,2,FALSE)</f>
        <v>Weather</v>
      </c>
      <c r="K687" s="9" t="s">
        <v>16</v>
      </c>
      <c r="L687" s="9" t="s">
        <v>23</v>
      </c>
      <c r="M687" s="9">
        <v>1221746</v>
      </c>
      <c r="N687" s="9">
        <v>3874</v>
      </c>
      <c r="O687" s="9">
        <v>512107</v>
      </c>
      <c r="P687" s="9">
        <v>1088748</v>
      </c>
      <c r="Q687" s="9">
        <v>19</v>
      </c>
      <c r="R687" s="9">
        <v>7483.8869999999997</v>
      </c>
      <c r="S687" s="45">
        <v>393.89</v>
      </c>
      <c r="T687" s="23">
        <v>4.8999999999999998E-3</v>
      </c>
      <c r="U687" s="24">
        <v>1.93</v>
      </c>
      <c r="V687" s="24">
        <v>6.13</v>
      </c>
      <c r="W687" s="23">
        <v>0.31709999999999999</v>
      </c>
      <c r="X687" s="25">
        <v>0.47039999999999998</v>
      </c>
    </row>
    <row r="688" spans="1:24" ht="14.4">
      <c r="A688" s="9" t="s">
        <v>1043</v>
      </c>
      <c r="B688" s="9" t="s">
        <v>13</v>
      </c>
      <c r="C688" s="3" t="s">
        <v>32</v>
      </c>
      <c r="D688" s="3" t="s">
        <v>1655</v>
      </c>
      <c r="E688" s="3" t="s">
        <v>1655</v>
      </c>
      <c r="F688" s="3" t="str">
        <f t="shared" si="30"/>
        <v>Illinois</v>
      </c>
      <c r="G688" s="3" t="str">
        <f t="shared" si="31"/>
        <v/>
      </c>
      <c r="H688" s="3" t="str">
        <f t="shared" si="32"/>
        <v/>
      </c>
      <c r="I688" s="3" t="s">
        <v>26</v>
      </c>
      <c r="J688" s="21" t="str">
        <f>VLOOKUP(I688,'AppURL Category'!$A:$B,2,FALSE)</f>
        <v>Weather</v>
      </c>
      <c r="K688" s="9" t="s">
        <v>52</v>
      </c>
      <c r="L688" s="9" t="s">
        <v>23</v>
      </c>
      <c r="M688" s="9">
        <v>446774</v>
      </c>
      <c r="N688" s="9">
        <v>1245</v>
      </c>
      <c r="O688" s="9">
        <v>163786</v>
      </c>
      <c r="P688" s="9">
        <v>374116</v>
      </c>
      <c r="Q688" s="9">
        <v>12</v>
      </c>
      <c r="R688" s="9">
        <v>7248.232</v>
      </c>
      <c r="S688" s="45">
        <v>604.02</v>
      </c>
      <c r="T688" s="23">
        <v>9.5999999999999992E-3</v>
      </c>
      <c r="U688" s="24">
        <v>5.82</v>
      </c>
      <c r="V688" s="24">
        <v>16.22</v>
      </c>
      <c r="W688" s="23">
        <v>0.2787</v>
      </c>
      <c r="X688" s="25">
        <v>0.43780000000000002</v>
      </c>
    </row>
    <row r="689" spans="1:24" ht="14.4">
      <c r="A689" s="9" t="s">
        <v>1043</v>
      </c>
      <c r="B689" s="9" t="s">
        <v>19</v>
      </c>
      <c r="C689" s="3" t="s">
        <v>1662</v>
      </c>
      <c r="D689" s="3" t="s">
        <v>1663</v>
      </c>
      <c r="E689" s="3" t="s">
        <v>1655</v>
      </c>
      <c r="F689" s="3" t="str">
        <f t="shared" si="30"/>
        <v>Florida</v>
      </c>
      <c r="G689" s="3" t="str">
        <f t="shared" si="31"/>
        <v>Florida</v>
      </c>
      <c r="H689" s="3" t="str">
        <f t="shared" si="32"/>
        <v/>
      </c>
      <c r="I689" s="3" t="s">
        <v>915</v>
      </c>
      <c r="J689" s="21" t="str">
        <f>VLOOKUP(I689,'AppURL Category'!$A:$B,2,FALSE)</f>
        <v>Weather</v>
      </c>
      <c r="K689" s="9" t="s">
        <v>27</v>
      </c>
      <c r="L689" s="9" t="s">
        <v>23</v>
      </c>
      <c r="M689" s="9">
        <v>120603</v>
      </c>
      <c r="N689" s="9">
        <v>298</v>
      </c>
      <c r="O689" s="9">
        <v>47405</v>
      </c>
      <c r="P689" s="9">
        <v>100881</v>
      </c>
      <c r="Q689" s="9">
        <v>10</v>
      </c>
      <c r="R689" s="9">
        <v>6633.5330000000004</v>
      </c>
      <c r="S689" s="45">
        <v>663.35</v>
      </c>
      <c r="T689" s="23">
        <v>3.3599999999999998E-2</v>
      </c>
      <c r="U689" s="24">
        <v>22.26</v>
      </c>
      <c r="V689" s="24">
        <v>55</v>
      </c>
      <c r="W689" s="23">
        <v>0.24709999999999999</v>
      </c>
      <c r="X689" s="25">
        <v>0.46989999999999998</v>
      </c>
    </row>
    <row r="690" spans="1:24" ht="14.4">
      <c r="A690" s="9" t="s">
        <v>1041</v>
      </c>
      <c r="B690" s="9" t="s">
        <v>13</v>
      </c>
      <c r="C690" s="3" t="s">
        <v>1658</v>
      </c>
      <c r="D690" s="3" t="s">
        <v>1659</v>
      </c>
      <c r="E690" s="3" t="s">
        <v>1655</v>
      </c>
      <c r="F690" s="3" t="str">
        <f t="shared" si="30"/>
        <v>Michigan</v>
      </c>
      <c r="G690" s="3" t="str">
        <f t="shared" si="31"/>
        <v>Michigan</v>
      </c>
      <c r="H690" s="3" t="str">
        <f t="shared" si="32"/>
        <v/>
      </c>
      <c r="I690" s="3" t="s">
        <v>915</v>
      </c>
      <c r="J690" s="21" t="str">
        <f>VLOOKUP(I690,'AppURL Category'!$A:$B,2,FALSE)</f>
        <v>Weather</v>
      </c>
      <c r="K690" s="9" t="s">
        <v>16</v>
      </c>
      <c r="L690" s="9" t="s">
        <v>23</v>
      </c>
      <c r="M690" s="9">
        <v>310255</v>
      </c>
      <c r="N690" s="9">
        <v>970</v>
      </c>
      <c r="O690" s="9">
        <v>105054</v>
      </c>
      <c r="P690" s="9">
        <v>260998</v>
      </c>
      <c r="Q690" s="9">
        <v>14</v>
      </c>
      <c r="R690" s="9">
        <v>6057.857</v>
      </c>
      <c r="S690" s="45">
        <v>432.7</v>
      </c>
      <c r="T690" s="23">
        <v>1.44E-2</v>
      </c>
      <c r="U690" s="24">
        <v>6.25</v>
      </c>
      <c r="V690" s="24">
        <v>19.53</v>
      </c>
      <c r="W690" s="23">
        <v>0.31259999999999999</v>
      </c>
      <c r="X690" s="25">
        <v>0.40250000000000002</v>
      </c>
    </row>
    <row r="691" spans="1:24" ht="14.4">
      <c r="A691" s="9" t="s">
        <v>1041</v>
      </c>
      <c r="B691" s="9" t="s">
        <v>29</v>
      </c>
      <c r="C691" s="3" t="s">
        <v>179</v>
      </c>
      <c r="D691" s="3" t="s">
        <v>1655</v>
      </c>
      <c r="E691" s="3" t="s">
        <v>1655</v>
      </c>
      <c r="F691" s="3" t="str">
        <f t="shared" si="30"/>
        <v>Tennessee</v>
      </c>
      <c r="G691" s="3" t="str">
        <f t="shared" si="31"/>
        <v/>
      </c>
      <c r="H691" s="3" t="str">
        <f t="shared" si="32"/>
        <v/>
      </c>
      <c r="I691" s="3" t="s">
        <v>915</v>
      </c>
      <c r="J691" s="21" t="str">
        <f>VLOOKUP(I691,'AppURL Category'!$A:$B,2,FALSE)</f>
        <v>Weather</v>
      </c>
      <c r="K691" s="9" t="s">
        <v>42</v>
      </c>
      <c r="L691" s="9" t="s">
        <v>23</v>
      </c>
      <c r="M691" s="9">
        <v>818919</v>
      </c>
      <c r="N691" s="9">
        <v>1987</v>
      </c>
      <c r="O691" s="9">
        <v>395852</v>
      </c>
      <c r="P691" s="9">
        <v>699064</v>
      </c>
      <c r="Q691" s="9">
        <v>22</v>
      </c>
      <c r="R691" s="9">
        <v>6012.1019999999999</v>
      </c>
      <c r="S691" s="45">
        <v>273.27999999999997</v>
      </c>
      <c r="T691" s="23">
        <v>1.11E-2</v>
      </c>
      <c r="U691" s="24">
        <v>3.03</v>
      </c>
      <c r="V691" s="24">
        <v>7.34</v>
      </c>
      <c r="W691" s="23">
        <v>0.24260000000000001</v>
      </c>
      <c r="X691" s="25">
        <v>0.56630000000000003</v>
      </c>
    </row>
    <row r="692" spans="1:24" ht="14.4">
      <c r="A692" s="9" t="s">
        <v>1043</v>
      </c>
      <c r="B692" s="9" t="s">
        <v>13</v>
      </c>
      <c r="C692" s="3" t="s">
        <v>73</v>
      </c>
      <c r="D692" s="3" t="s">
        <v>1655</v>
      </c>
      <c r="E692" s="3" t="s">
        <v>1655</v>
      </c>
      <c r="F692" s="3" t="str">
        <f t="shared" si="30"/>
        <v>New York</v>
      </c>
      <c r="G692" s="3" t="str">
        <f t="shared" si="31"/>
        <v/>
      </c>
      <c r="H692" s="3" t="str">
        <f t="shared" si="32"/>
        <v/>
      </c>
      <c r="I692" s="3" t="s">
        <v>915</v>
      </c>
      <c r="J692" s="21" t="str">
        <f>VLOOKUP(I692,'AppURL Category'!$A:$B,2,FALSE)</f>
        <v>Weather</v>
      </c>
      <c r="K692" s="9" t="s">
        <v>314</v>
      </c>
      <c r="L692" s="9" t="s">
        <v>23</v>
      </c>
      <c r="M692" s="9">
        <v>760502</v>
      </c>
      <c r="N692" s="9">
        <v>2140</v>
      </c>
      <c r="O692" s="9">
        <v>326721</v>
      </c>
      <c r="P692" s="9">
        <v>700814</v>
      </c>
      <c r="Q692" s="9">
        <v>17</v>
      </c>
      <c r="R692" s="9">
        <v>5179.0420000000004</v>
      </c>
      <c r="S692" s="45">
        <v>304.64999999999998</v>
      </c>
      <c r="T692" s="23">
        <v>7.9000000000000008E-3</v>
      </c>
      <c r="U692" s="24">
        <v>2.42</v>
      </c>
      <c r="V692" s="24">
        <v>6.81</v>
      </c>
      <c r="W692" s="23">
        <v>0.28139999999999998</v>
      </c>
      <c r="X692" s="25">
        <v>0.4662</v>
      </c>
    </row>
    <row r="693" spans="1:24" ht="14.4">
      <c r="A693" s="9" t="s">
        <v>1043</v>
      </c>
      <c r="B693" s="9" t="s">
        <v>38</v>
      </c>
      <c r="C693" s="3" t="s">
        <v>1664</v>
      </c>
      <c r="D693" s="3" t="s">
        <v>1665</v>
      </c>
      <c r="E693" s="3" t="s">
        <v>1655</v>
      </c>
      <c r="F693" s="3" t="str">
        <f t="shared" si="30"/>
        <v>Florida</v>
      </c>
      <c r="G693" s="3" t="str">
        <f t="shared" si="31"/>
        <v>Florida</v>
      </c>
      <c r="H693" s="3" t="str">
        <f t="shared" si="32"/>
        <v/>
      </c>
      <c r="I693" s="3" t="s">
        <v>915</v>
      </c>
      <c r="J693" s="21" t="str">
        <f>VLOOKUP(I693,'AppURL Category'!$A:$B,2,FALSE)</f>
        <v>Weather</v>
      </c>
      <c r="K693" s="9" t="s">
        <v>16</v>
      </c>
      <c r="L693" s="9" t="s">
        <v>23</v>
      </c>
      <c r="M693" s="9">
        <v>571090</v>
      </c>
      <c r="N693" s="9">
        <v>1541</v>
      </c>
      <c r="O693" s="9">
        <v>246243</v>
      </c>
      <c r="P693" s="9">
        <v>532325</v>
      </c>
      <c r="Q693" s="9">
        <v>11</v>
      </c>
      <c r="R693" s="9">
        <v>4733.6189999999997</v>
      </c>
      <c r="S693" s="45">
        <v>430.33</v>
      </c>
      <c r="T693" s="23">
        <v>7.1000000000000004E-3</v>
      </c>
      <c r="U693" s="24">
        <v>3.07</v>
      </c>
      <c r="V693" s="24">
        <v>8.2899999999999991</v>
      </c>
      <c r="W693" s="23">
        <v>0.26979999999999998</v>
      </c>
      <c r="X693" s="25">
        <v>0.46260000000000001</v>
      </c>
    </row>
    <row r="694" spans="1:24" ht="14.4">
      <c r="A694" s="9" t="s">
        <v>1041</v>
      </c>
      <c r="B694" s="9" t="s">
        <v>19</v>
      </c>
      <c r="C694" s="3" t="s">
        <v>32</v>
      </c>
      <c r="D694" s="3" t="s">
        <v>1655</v>
      </c>
      <c r="E694" s="3" t="s">
        <v>1655</v>
      </c>
      <c r="F694" s="3" t="str">
        <f t="shared" si="30"/>
        <v>Illinois</v>
      </c>
      <c r="G694" s="3" t="str">
        <f t="shared" si="31"/>
        <v/>
      </c>
      <c r="H694" s="3" t="str">
        <f t="shared" si="32"/>
        <v/>
      </c>
      <c r="I694" s="3" t="s">
        <v>915</v>
      </c>
      <c r="J694" s="21" t="str">
        <f>VLOOKUP(I694,'AppURL Category'!$A:$B,2,FALSE)</f>
        <v>Weather</v>
      </c>
      <c r="K694" s="9" t="s">
        <v>27</v>
      </c>
      <c r="L694" s="9" t="s">
        <v>17</v>
      </c>
      <c r="M694" s="9">
        <v>7584</v>
      </c>
      <c r="N694" s="9">
        <v>40</v>
      </c>
      <c r="O694" s="9">
        <v>3093</v>
      </c>
      <c r="P694" s="9">
        <v>6897</v>
      </c>
      <c r="Q694" s="9">
        <v>2</v>
      </c>
      <c r="R694" s="9">
        <v>4467.0810000000001</v>
      </c>
      <c r="S694" s="45">
        <v>2233.54</v>
      </c>
      <c r="T694" s="23">
        <v>0.05</v>
      </c>
      <c r="U694" s="24">
        <v>111.68</v>
      </c>
      <c r="V694" s="24">
        <v>589.01</v>
      </c>
      <c r="W694" s="23">
        <v>0.52739999999999998</v>
      </c>
      <c r="X694" s="25">
        <v>0.44850000000000001</v>
      </c>
    </row>
    <row r="695" spans="1:24" ht="14.4">
      <c r="A695" s="9" t="s">
        <v>1041</v>
      </c>
      <c r="B695" s="9" t="s">
        <v>13</v>
      </c>
      <c r="C695" s="3" t="s">
        <v>1656</v>
      </c>
      <c r="D695" s="3" t="s">
        <v>1657</v>
      </c>
      <c r="E695" s="3" t="s">
        <v>1655</v>
      </c>
      <c r="F695" s="3" t="str">
        <f t="shared" si="30"/>
        <v>Florida</v>
      </c>
      <c r="G695" s="3" t="str">
        <f t="shared" si="31"/>
        <v>Florida</v>
      </c>
      <c r="H695" s="3" t="str">
        <f t="shared" si="32"/>
        <v/>
      </c>
      <c r="I695" s="3" t="s">
        <v>915</v>
      </c>
      <c r="J695" s="21" t="str">
        <f>VLOOKUP(I695,'AppURL Category'!$A:$B,2,FALSE)</f>
        <v>Weather</v>
      </c>
      <c r="K695" s="9" t="s">
        <v>16</v>
      </c>
      <c r="L695" s="9" t="s">
        <v>47</v>
      </c>
      <c r="M695" s="9">
        <v>84460</v>
      </c>
      <c r="N695" s="9">
        <v>209</v>
      </c>
      <c r="O695" s="9">
        <v>13169</v>
      </c>
      <c r="P695" s="9">
        <v>26688</v>
      </c>
      <c r="Q695" s="9">
        <v>1</v>
      </c>
      <c r="R695" s="9">
        <v>4279.2309999999998</v>
      </c>
      <c r="S695" s="45">
        <v>4279.2299999999996</v>
      </c>
      <c r="T695" s="23">
        <v>4.7999999999999996E-3</v>
      </c>
      <c r="U695" s="24">
        <v>20.47</v>
      </c>
      <c r="V695" s="24">
        <v>50.67</v>
      </c>
      <c r="W695" s="23">
        <v>0.2475</v>
      </c>
      <c r="X695" s="25">
        <v>0.49340000000000001</v>
      </c>
    </row>
    <row r="696" spans="1:24" ht="14.4">
      <c r="A696" s="9" t="s">
        <v>1041</v>
      </c>
      <c r="B696" s="9" t="s">
        <v>38</v>
      </c>
      <c r="C696" s="3" t="s">
        <v>210</v>
      </c>
      <c r="D696" s="3" t="s">
        <v>1655</v>
      </c>
      <c r="E696" s="3" t="s">
        <v>1655</v>
      </c>
      <c r="F696" s="3" t="str">
        <f t="shared" si="30"/>
        <v>South Carolina</v>
      </c>
      <c r="G696" s="3" t="str">
        <f t="shared" si="31"/>
        <v/>
      </c>
      <c r="H696" s="3" t="str">
        <f t="shared" si="32"/>
        <v/>
      </c>
      <c r="I696" s="3" t="s">
        <v>915</v>
      </c>
      <c r="J696" s="21" t="str">
        <f>VLOOKUP(I696,'AppURL Category'!$A:$B,2,FALSE)</f>
        <v>Weather</v>
      </c>
      <c r="K696" s="9" t="s">
        <v>42</v>
      </c>
      <c r="L696" s="9" t="s">
        <v>23</v>
      </c>
      <c r="M696" s="9">
        <v>90123</v>
      </c>
      <c r="N696" s="9">
        <v>60</v>
      </c>
      <c r="O696" s="9">
        <v>33421</v>
      </c>
      <c r="P696" s="9">
        <v>66729</v>
      </c>
      <c r="Q696" s="9">
        <v>9</v>
      </c>
      <c r="R696" s="9">
        <v>3433.9140000000002</v>
      </c>
      <c r="S696" s="45">
        <v>381.55</v>
      </c>
      <c r="T696" s="23">
        <v>0.15</v>
      </c>
      <c r="U696" s="24">
        <v>57.23</v>
      </c>
      <c r="V696" s="24">
        <v>38.1</v>
      </c>
      <c r="W696" s="23">
        <v>6.6600000000000006E-2</v>
      </c>
      <c r="X696" s="25">
        <v>0.50080000000000002</v>
      </c>
    </row>
    <row r="697" spans="1:24" ht="14.4">
      <c r="A697" s="9" t="s">
        <v>1041</v>
      </c>
      <c r="B697" s="9" t="s">
        <v>13</v>
      </c>
      <c r="C697" s="3" t="s">
        <v>73</v>
      </c>
      <c r="D697" s="3" t="s">
        <v>1655</v>
      </c>
      <c r="E697" s="3" t="s">
        <v>1655</v>
      </c>
      <c r="F697" s="3" t="str">
        <f t="shared" si="30"/>
        <v>New York</v>
      </c>
      <c r="G697" s="3" t="str">
        <f t="shared" si="31"/>
        <v/>
      </c>
      <c r="H697" s="3" t="str">
        <f t="shared" si="32"/>
        <v/>
      </c>
      <c r="I697" s="3" t="s">
        <v>915</v>
      </c>
      <c r="J697" s="21" t="str">
        <f>VLOOKUP(I697,'AppURL Category'!$A:$B,2,FALSE)</f>
        <v>Weather</v>
      </c>
      <c r="K697" s="9" t="s">
        <v>16</v>
      </c>
      <c r="L697" s="9" t="s">
        <v>23</v>
      </c>
      <c r="M697" s="9">
        <v>1116343</v>
      </c>
      <c r="N697" s="9">
        <v>3104</v>
      </c>
      <c r="O697" s="9">
        <v>550519</v>
      </c>
      <c r="P697" s="9">
        <v>977978</v>
      </c>
      <c r="Q697" s="9">
        <v>9</v>
      </c>
      <c r="R697" s="9">
        <v>2494.2179999999998</v>
      </c>
      <c r="S697" s="45">
        <v>277.14</v>
      </c>
      <c r="T697" s="23">
        <v>2.8999999999999998E-3</v>
      </c>
      <c r="U697" s="24">
        <v>0.8</v>
      </c>
      <c r="V697" s="24">
        <v>2.23</v>
      </c>
      <c r="W697" s="23">
        <v>0.27810000000000001</v>
      </c>
      <c r="X697" s="25">
        <v>0.56289999999999996</v>
      </c>
    </row>
    <row r="698" spans="1:24" ht="14.4">
      <c r="A698" s="9" t="s">
        <v>1041</v>
      </c>
      <c r="B698" s="9" t="s">
        <v>13</v>
      </c>
      <c r="C698" s="3" t="s">
        <v>269</v>
      </c>
      <c r="D698" s="3" t="s">
        <v>1655</v>
      </c>
      <c r="E698" s="3" t="s">
        <v>1655</v>
      </c>
      <c r="F698" s="3" t="str">
        <f t="shared" si="30"/>
        <v>Indiana</v>
      </c>
      <c r="G698" s="3" t="str">
        <f t="shared" si="31"/>
        <v/>
      </c>
      <c r="H698" s="3" t="str">
        <f t="shared" si="32"/>
        <v/>
      </c>
      <c r="I698" s="3" t="s">
        <v>915</v>
      </c>
      <c r="J698" s="21" t="str">
        <f>VLOOKUP(I698,'AppURL Category'!$A:$B,2,FALSE)</f>
        <v>Weather</v>
      </c>
      <c r="K698" s="9" t="s">
        <v>22</v>
      </c>
      <c r="L698" s="9" t="s">
        <v>23</v>
      </c>
      <c r="M698" s="9">
        <v>276716</v>
      </c>
      <c r="N698" s="9">
        <v>799</v>
      </c>
      <c r="O698" s="9">
        <v>114927</v>
      </c>
      <c r="P698" s="9">
        <v>255481</v>
      </c>
      <c r="Q698" s="9">
        <v>49</v>
      </c>
      <c r="R698" s="9">
        <v>2276.277</v>
      </c>
      <c r="S698" s="45">
        <v>46.45</v>
      </c>
      <c r="T698" s="23">
        <v>6.13E-2</v>
      </c>
      <c r="U698" s="24">
        <v>2.85</v>
      </c>
      <c r="V698" s="24">
        <v>8.23</v>
      </c>
      <c r="W698" s="23">
        <v>0.28870000000000001</v>
      </c>
      <c r="X698" s="25">
        <v>0.44979999999999998</v>
      </c>
    </row>
    <row r="699" spans="1:24" ht="14.4">
      <c r="A699" s="9" t="s">
        <v>1041</v>
      </c>
      <c r="B699" s="9" t="s">
        <v>19</v>
      </c>
      <c r="C699" s="3" t="s">
        <v>1656</v>
      </c>
      <c r="D699" s="3" t="s">
        <v>1657</v>
      </c>
      <c r="E699" s="3" t="s">
        <v>1655</v>
      </c>
      <c r="F699" s="3" t="str">
        <f t="shared" si="30"/>
        <v>Florida</v>
      </c>
      <c r="G699" s="3" t="str">
        <f t="shared" si="31"/>
        <v>Florida</v>
      </c>
      <c r="H699" s="3" t="str">
        <f t="shared" si="32"/>
        <v/>
      </c>
      <c r="I699" s="3" t="s">
        <v>915</v>
      </c>
      <c r="J699" s="21" t="str">
        <f>VLOOKUP(I699,'AppURL Category'!$A:$B,2,FALSE)</f>
        <v>Weather</v>
      </c>
      <c r="K699" s="9" t="s">
        <v>16</v>
      </c>
      <c r="L699" s="9" t="s">
        <v>17</v>
      </c>
      <c r="M699" s="9">
        <v>17049</v>
      </c>
      <c r="N699" s="9">
        <v>84</v>
      </c>
      <c r="O699" s="9">
        <v>191</v>
      </c>
      <c r="P699" s="9">
        <v>15564</v>
      </c>
      <c r="Q699" s="9">
        <v>15</v>
      </c>
      <c r="R699" s="9">
        <v>2144.4899999999998</v>
      </c>
      <c r="S699" s="45">
        <v>142.97</v>
      </c>
      <c r="T699" s="23">
        <v>0.17860000000000001</v>
      </c>
      <c r="U699" s="24">
        <v>25.53</v>
      </c>
      <c r="V699" s="24">
        <v>125.78</v>
      </c>
      <c r="W699" s="23">
        <v>0.49270000000000003</v>
      </c>
      <c r="X699" s="25">
        <v>1.23E-2</v>
      </c>
    </row>
    <row r="700" spans="1:24" ht="14.4">
      <c r="A700" s="9" t="s">
        <v>1041</v>
      </c>
      <c r="B700" s="9" t="s">
        <v>19</v>
      </c>
      <c r="C700" s="3" t="s">
        <v>14</v>
      </c>
      <c r="D700" s="3" t="s">
        <v>1655</v>
      </c>
      <c r="E700" s="3" t="s">
        <v>1655</v>
      </c>
      <c r="F700" s="3" t="str">
        <f t="shared" si="30"/>
        <v>California</v>
      </c>
      <c r="G700" s="3" t="str">
        <f t="shared" si="31"/>
        <v/>
      </c>
      <c r="H700" s="3" t="str">
        <f t="shared" si="32"/>
        <v/>
      </c>
      <c r="I700" s="3" t="s">
        <v>915</v>
      </c>
      <c r="J700" s="21" t="str">
        <f>VLOOKUP(I700,'AppURL Category'!$A:$B,2,FALSE)</f>
        <v>Weather</v>
      </c>
      <c r="K700" s="9" t="s">
        <v>16</v>
      </c>
      <c r="L700" s="9" t="s">
        <v>47</v>
      </c>
      <c r="M700" s="9">
        <v>74164</v>
      </c>
      <c r="N700" s="9">
        <v>241</v>
      </c>
      <c r="O700" s="9">
        <v>25104</v>
      </c>
      <c r="P700" s="9">
        <v>61242</v>
      </c>
      <c r="Q700" s="9">
        <v>19</v>
      </c>
      <c r="R700" s="9">
        <v>1902.3009999999999</v>
      </c>
      <c r="S700" s="45">
        <v>100.12</v>
      </c>
      <c r="T700" s="23">
        <v>7.8799999999999995E-2</v>
      </c>
      <c r="U700" s="24">
        <v>7.89</v>
      </c>
      <c r="V700" s="24">
        <v>25.65</v>
      </c>
      <c r="W700" s="23">
        <v>0.32500000000000001</v>
      </c>
      <c r="X700" s="25">
        <v>0.40989999999999999</v>
      </c>
    </row>
    <row r="701" spans="1:24" ht="14.4">
      <c r="A701" s="9" t="s">
        <v>1043</v>
      </c>
      <c r="B701" s="9" t="s">
        <v>13</v>
      </c>
      <c r="C701" s="3" t="s">
        <v>32</v>
      </c>
      <c r="D701" s="3" t="s">
        <v>1655</v>
      </c>
      <c r="E701" s="3" t="s">
        <v>1655</v>
      </c>
      <c r="F701" s="3" t="str">
        <f t="shared" si="30"/>
        <v>Illinois</v>
      </c>
      <c r="G701" s="3" t="str">
        <f t="shared" si="31"/>
        <v/>
      </c>
      <c r="H701" s="3" t="str">
        <f t="shared" si="32"/>
        <v/>
      </c>
      <c r="I701" s="3" t="s">
        <v>915</v>
      </c>
      <c r="J701" s="21" t="str">
        <f>VLOOKUP(I701,'AppURL Category'!$A:$B,2,FALSE)</f>
        <v>Weather</v>
      </c>
      <c r="K701" s="9" t="s">
        <v>159</v>
      </c>
      <c r="L701" s="9" t="s">
        <v>23</v>
      </c>
      <c r="M701" s="9">
        <v>37227</v>
      </c>
      <c r="N701" s="9">
        <v>130</v>
      </c>
      <c r="O701" s="9">
        <v>13542</v>
      </c>
      <c r="P701" s="9">
        <v>32456</v>
      </c>
      <c r="Q701" s="9">
        <v>4</v>
      </c>
      <c r="R701" s="9">
        <v>1901.095</v>
      </c>
      <c r="S701" s="45">
        <v>475.27</v>
      </c>
      <c r="T701" s="23">
        <v>3.0800000000000001E-2</v>
      </c>
      <c r="U701" s="24">
        <v>14.62</v>
      </c>
      <c r="V701" s="24">
        <v>51.07</v>
      </c>
      <c r="W701" s="23">
        <v>0.34920000000000001</v>
      </c>
      <c r="X701" s="25">
        <v>0.41720000000000002</v>
      </c>
    </row>
    <row r="702" spans="1:24" ht="14.4">
      <c r="A702" s="9" t="s">
        <v>1041</v>
      </c>
      <c r="B702" s="9" t="s">
        <v>38</v>
      </c>
      <c r="C702" s="3" t="s">
        <v>14</v>
      </c>
      <c r="D702" s="3" t="s">
        <v>1655</v>
      </c>
      <c r="E702" s="3" t="s">
        <v>1655</v>
      </c>
      <c r="F702" s="3" t="str">
        <f t="shared" si="30"/>
        <v>California</v>
      </c>
      <c r="G702" s="3" t="str">
        <f t="shared" si="31"/>
        <v/>
      </c>
      <c r="H702" s="3" t="str">
        <f t="shared" si="32"/>
        <v/>
      </c>
      <c r="I702" s="3" t="s">
        <v>915</v>
      </c>
      <c r="J702" s="21" t="str">
        <f>VLOOKUP(I702,'AppURL Category'!$A:$B,2,FALSE)</f>
        <v>Weather</v>
      </c>
      <c r="K702" s="9" t="s">
        <v>22</v>
      </c>
      <c r="L702" s="9" t="s">
        <v>23</v>
      </c>
      <c r="M702" s="9">
        <v>556152</v>
      </c>
      <c r="N702" s="9">
        <v>1867</v>
      </c>
      <c r="O702" s="9">
        <v>221833</v>
      </c>
      <c r="P702" s="9">
        <v>480882</v>
      </c>
      <c r="Q702" s="9">
        <v>7</v>
      </c>
      <c r="R702" s="9">
        <v>1818.1</v>
      </c>
      <c r="S702" s="45">
        <v>259.73</v>
      </c>
      <c r="T702" s="23">
        <v>3.7000000000000002E-3</v>
      </c>
      <c r="U702" s="24">
        <v>0.97</v>
      </c>
      <c r="V702" s="24">
        <v>3.27</v>
      </c>
      <c r="W702" s="23">
        <v>0.3357</v>
      </c>
      <c r="X702" s="25">
        <v>0.46129999999999999</v>
      </c>
    </row>
    <row r="703" spans="1:24" ht="14.4">
      <c r="A703" s="9" t="s">
        <v>1041</v>
      </c>
      <c r="B703" s="9" t="s">
        <v>29</v>
      </c>
      <c r="C703" s="3" t="s">
        <v>32</v>
      </c>
      <c r="D703" s="3" t="s">
        <v>1655</v>
      </c>
      <c r="E703" s="3" t="s">
        <v>1655</v>
      </c>
      <c r="F703" s="3" t="str">
        <f t="shared" si="30"/>
        <v>Illinois</v>
      </c>
      <c r="G703" s="3" t="str">
        <f t="shared" si="31"/>
        <v/>
      </c>
      <c r="H703" s="3" t="str">
        <f t="shared" si="32"/>
        <v/>
      </c>
      <c r="I703" s="3" t="s">
        <v>915</v>
      </c>
      <c r="J703" s="21" t="str">
        <f>VLOOKUP(I703,'AppURL Category'!$A:$B,2,FALSE)</f>
        <v>Weather</v>
      </c>
      <c r="K703" s="9" t="s">
        <v>16</v>
      </c>
      <c r="L703" s="9" t="s">
        <v>17</v>
      </c>
      <c r="M703" s="9">
        <v>598460</v>
      </c>
      <c r="N703" s="9">
        <v>1654</v>
      </c>
      <c r="O703" s="9">
        <v>201153</v>
      </c>
      <c r="P703" s="9">
        <v>557263</v>
      </c>
      <c r="Q703" s="9">
        <v>13</v>
      </c>
      <c r="R703" s="9">
        <v>1689.7449999999999</v>
      </c>
      <c r="S703" s="45">
        <v>129.97999999999999</v>
      </c>
      <c r="T703" s="23">
        <v>7.9000000000000008E-3</v>
      </c>
      <c r="U703" s="24">
        <v>1.02</v>
      </c>
      <c r="V703" s="24">
        <v>2.82</v>
      </c>
      <c r="W703" s="23">
        <v>0.27639999999999998</v>
      </c>
      <c r="X703" s="25">
        <v>0.36099999999999999</v>
      </c>
    </row>
    <row r="704" spans="1:24" ht="14.4">
      <c r="A704" s="9" t="s">
        <v>1041</v>
      </c>
      <c r="B704" s="9" t="s">
        <v>13</v>
      </c>
      <c r="C704" s="3" t="s">
        <v>32</v>
      </c>
      <c r="D704" s="3" t="s">
        <v>1655</v>
      </c>
      <c r="E704" s="3" t="s">
        <v>1655</v>
      </c>
      <c r="F704" s="3" t="str">
        <f t="shared" si="30"/>
        <v>Illinois</v>
      </c>
      <c r="G704" s="3" t="str">
        <f t="shared" si="31"/>
        <v/>
      </c>
      <c r="H704" s="3" t="str">
        <f t="shared" si="32"/>
        <v/>
      </c>
      <c r="I704" s="3" t="s">
        <v>915</v>
      </c>
      <c r="J704" s="21" t="str">
        <f>VLOOKUP(I704,'AppURL Category'!$A:$B,2,FALSE)</f>
        <v>Weather</v>
      </c>
      <c r="K704" s="9" t="s">
        <v>16</v>
      </c>
      <c r="L704" s="9" t="s">
        <v>23</v>
      </c>
      <c r="M704" s="9">
        <v>421110</v>
      </c>
      <c r="N704" s="9">
        <v>984</v>
      </c>
      <c r="O704" s="9">
        <v>212140</v>
      </c>
      <c r="P704" s="9">
        <v>389474</v>
      </c>
      <c r="Q704" s="9">
        <v>4</v>
      </c>
      <c r="R704" s="9">
        <v>1635.92</v>
      </c>
      <c r="S704" s="45">
        <v>408.98</v>
      </c>
      <c r="T704" s="23">
        <v>4.1000000000000003E-3</v>
      </c>
      <c r="U704" s="24">
        <v>1.66</v>
      </c>
      <c r="V704" s="24">
        <v>3.88</v>
      </c>
      <c r="W704" s="23">
        <v>0.23369999999999999</v>
      </c>
      <c r="X704" s="25">
        <v>0.54469999999999996</v>
      </c>
    </row>
    <row r="705" spans="1:24" ht="14.4">
      <c r="A705" s="9" t="s">
        <v>1041</v>
      </c>
      <c r="B705" s="9" t="s">
        <v>29</v>
      </c>
      <c r="C705" s="3" t="s">
        <v>1662</v>
      </c>
      <c r="D705" s="3" t="s">
        <v>1663</v>
      </c>
      <c r="E705" s="3" t="s">
        <v>1655</v>
      </c>
      <c r="F705" s="3" t="str">
        <f t="shared" si="30"/>
        <v>Florida</v>
      </c>
      <c r="G705" s="3" t="str">
        <f t="shared" si="31"/>
        <v>Florida</v>
      </c>
      <c r="H705" s="3" t="str">
        <f t="shared" si="32"/>
        <v/>
      </c>
      <c r="I705" s="3" t="s">
        <v>915</v>
      </c>
      <c r="J705" s="21" t="str">
        <f>VLOOKUP(I705,'AppURL Category'!$A:$B,2,FALSE)</f>
        <v>Weather</v>
      </c>
      <c r="K705" s="9" t="s">
        <v>27</v>
      </c>
      <c r="L705" s="9" t="s">
        <v>47</v>
      </c>
      <c r="M705" s="9">
        <v>59296</v>
      </c>
      <c r="N705" s="9">
        <v>170</v>
      </c>
      <c r="O705" s="9">
        <v>25482</v>
      </c>
      <c r="P705" s="9">
        <v>54149</v>
      </c>
      <c r="Q705" s="9">
        <v>4</v>
      </c>
      <c r="R705" s="9">
        <v>1568.7149999999999</v>
      </c>
      <c r="S705" s="45">
        <v>392.18</v>
      </c>
      <c r="T705" s="23">
        <v>2.35E-2</v>
      </c>
      <c r="U705" s="24">
        <v>9.23</v>
      </c>
      <c r="V705" s="24">
        <v>26.46</v>
      </c>
      <c r="W705" s="23">
        <v>0.28670000000000001</v>
      </c>
      <c r="X705" s="25">
        <v>0.47060000000000002</v>
      </c>
    </row>
    <row r="706" spans="1:24" ht="14.4">
      <c r="A706" s="9" t="s">
        <v>1041</v>
      </c>
      <c r="B706" s="9" t="s">
        <v>38</v>
      </c>
      <c r="C706" s="3" t="s">
        <v>394</v>
      </c>
      <c r="D706" s="3" t="s">
        <v>1655</v>
      </c>
      <c r="E706" s="3" t="s">
        <v>1655</v>
      </c>
      <c r="F706" s="3" t="str">
        <f t="shared" si="30"/>
        <v>Indiana</v>
      </c>
      <c r="G706" s="3" t="str">
        <f t="shared" si="31"/>
        <v/>
      </c>
      <c r="H706" s="3" t="str">
        <f t="shared" si="32"/>
        <v/>
      </c>
      <c r="I706" s="3" t="s">
        <v>915</v>
      </c>
      <c r="J706" s="21" t="str">
        <f>VLOOKUP(I706,'AppURL Category'!$A:$B,2,FALSE)</f>
        <v>Weather</v>
      </c>
      <c r="K706" s="9" t="s">
        <v>27</v>
      </c>
      <c r="L706" s="9" t="s">
        <v>47</v>
      </c>
      <c r="M706" s="9">
        <v>307888</v>
      </c>
      <c r="N706" s="9">
        <v>863</v>
      </c>
      <c r="O706" s="9">
        <v>134959</v>
      </c>
      <c r="P706" s="9">
        <v>274790</v>
      </c>
      <c r="Q706" s="9">
        <v>11</v>
      </c>
      <c r="R706" s="9">
        <v>1559.644</v>
      </c>
      <c r="S706" s="45">
        <v>141.79</v>
      </c>
      <c r="T706" s="23">
        <v>1.2699999999999999E-2</v>
      </c>
      <c r="U706" s="24">
        <v>1.81</v>
      </c>
      <c r="V706" s="24">
        <v>5.07</v>
      </c>
      <c r="W706" s="23">
        <v>0.28029999999999999</v>
      </c>
      <c r="X706" s="25">
        <v>0.49109999999999998</v>
      </c>
    </row>
    <row r="707" spans="1:24" ht="14.4">
      <c r="A707" s="9" t="s">
        <v>1041</v>
      </c>
      <c r="B707" s="9" t="s">
        <v>19</v>
      </c>
      <c r="C707" s="3" t="s">
        <v>1656</v>
      </c>
      <c r="D707" s="3" t="s">
        <v>1657</v>
      </c>
      <c r="E707" s="3" t="s">
        <v>1655</v>
      </c>
      <c r="F707" s="3" t="str">
        <f t="shared" ref="F707:F728" si="33">RIGHT(C707,LEN(C707)-FIND(",",C707)-1)</f>
        <v>Florida</v>
      </c>
      <c r="G707" s="3" t="str">
        <f t="shared" ref="G707:G728" si="34">IFERROR(RIGHT(D707,LEN(D707)-FIND(",",D707)-1),"")</f>
        <v>Florida</v>
      </c>
      <c r="H707" s="3" t="str">
        <f t="shared" ref="H707:H728" si="35">IF(F707=G707,"",G707)</f>
        <v/>
      </c>
      <c r="I707" s="3" t="s">
        <v>915</v>
      </c>
      <c r="J707" s="21" t="str">
        <f>VLOOKUP(I707,'AppURL Category'!$A:$B,2,FALSE)</f>
        <v>Weather</v>
      </c>
      <c r="K707" s="9" t="s">
        <v>27</v>
      </c>
      <c r="L707" s="9" t="s">
        <v>23</v>
      </c>
      <c r="M707" s="9">
        <v>85965</v>
      </c>
      <c r="N707" s="9">
        <v>233</v>
      </c>
      <c r="O707" s="9">
        <v>33865</v>
      </c>
      <c r="P707" s="9">
        <v>78662</v>
      </c>
      <c r="Q707" s="9">
        <v>3</v>
      </c>
      <c r="R707" s="9">
        <v>1555.5350000000001</v>
      </c>
      <c r="S707" s="45">
        <v>518.51</v>
      </c>
      <c r="T707" s="23">
        <v>1.29E-2</v>
      </c>
      <c r="U707" s="24">
        <v>6.68</v>
      </c>
      <c r="V707" s="24">
        <v>18.09</v>
      </c>
      <c r="W707" s="23">
        <v>0.27100000000000002</v>
      </c>
      <c r="X707" s="25">
        <v>0.43049999999999999</v>
      </c>
    </row>
    <row r="708" spans="1:24" ht="14.4">
      <c r="A708" s="9" t="s">
        <v>1041</v>
      </c>
      <c r="B708" s="9" t="s">
        <v>29</v>
      </c>
      <c r="C708" s="3" t="s">
        <v>1664</v>
      </c>
      <c r="D708" s="3" t="s">
        <v>1665</v>
      </c>
      <c r="E708" s="3" t="s">
        <v>1655</v>
      </c>
      <c r="F708" s="3" t="str">
        <f t="shared" si="33"/>
        <v>Florida</v>
      </c>
      <c r="G708" s="3" t="str">
        <f t="shared" si="34"/>
        <v>Florida</v>
      </c>
      <c r="H708" s="3" t="str">
        <f t="shared" si="35"/>
        <v/>
      </c>
      <c r="I708" s="3" t="s">
        <v>915</v>
      </c>
      <c r="J708" s="21" t="str">
        <f>VLOOKUP(I708,'AppURL Category'!$A:$B,2,FALSE)</f>
        <v>Weather</v>
      </c>
      <c r="K708" s="9" t="s">
        <v>27</v>
      </c>
      <c r="L708" s="9" t="s">
        <v>23</v>
      </c>
      <c r="M708" s="9">
        <v>335664</v>
      </c>
      <c r="N708" s="9">
        <v>852</v>
      </c>
      <c r="O708" s="9">
        <v>148742</v>
      </c>
      <c r="P708" s="9">
        <v>313071</v>
      </c>
      <c r="Q708" s="9">
        <v>25</v>
      </c>
      <c r="R708" s="9">
        <v>1542.5</v>
      </c>
      <c r="S708" s="45">
        <v>61.7</v>
      </c>
      <c r="T708" s="23">
        <v>2.93E-2</v>
      </c>
      <c r="U708" s="24">
        <v>1.81</v>
      </c>
      <c r="V708" s="24">
        <v>4.5999999999999996</v>
      </c>
      <c r="W708" s="23">
        <v>0.25380000000000003</v>
      </c>
      <c r="X708" s="25">
        <v>0.47510000000000002</v>
      </c>
    </row>
    <row r="709" spans="1:24" ht="14.4">
      <c r="A709" s="9" t="s">
        <v>1043</v>
      </c>
      <c r="B709" s="9" t="s">
        <v>29</v>
      </c>
      <c r="C709" s="3" t="s">
        <v>269</v>
      </c>
      <c r="D709" s="3" t="s">
        <v>1655</v>
      </c>
      <c r="E709" s="3" t="s">
        <v>1655</v>
      </c>
      <c r="F709" s="3" t="str">
        <f t="shared" si="33"/>
        <v>Indiana</v>
      </c>
      <c r="G709" s="3" t="str">
        <f t="shared" si="34"/>
        <v/>
      </c>
      <c r="H709" s="3" t="str">
        <f t="shared" si="35"/>
        <v/>
      </c>
      <c r="I709" s="3" t="s">
        <v>915</v>
      </c>
      <c r="J709" s="21" t="str">
        <f>VLOOKUP(I709,'AppURL Category'!$A:$B,2,FALSE)</f>
        <v>Weather</v>
      </c>
      <c r="K709" s="9" t="s">
        <v>16</v>
      </c>
      <c r="L709" s="9" t="s">
        <v>23</v>
      </c>
      <c r="M709" s="9">
        <v>74516</v>
      </c>
      <c r="N709" s="9">
        <v>200</v>
      </c>
      <c r="O709" s="9">
        <v>23985</v>
      </c>
      <c r="P709" s="9">
        <v>63853</v>
      </c>
      <c r="Q709" s="9">
        <v>24</v>
      </c>
      <c r="R709" s="9">
        <v>1523.7840000000001</v>
      </c>
      <c r="S709" s="45">
        <v>63.49</v>
      </c>
      <c r="T709" s="23">
        <v>0.12</v>
      </c>
      <c r="U709" s="24">
        <v>7.62</v>
      </c>
      <c r="V709" s="24">
        <v>20.45</v>
      </c>
      <c r="W709" s="23">
        <v>0.26840000000000003</v>
      </c>
      <c r="X709" s="25">
        <v>0.37559999999999999</v>
      </c>
    </row>
    <row r="710" spans="1:24" ht="14.4">
      <c r="A710" s="9" t="s">
        <v>1043</v>
      </c>
      <c r="B710" s="9" t="s">
        <v>38</v>
      </c>
      <c r="C710" s="3" t="s">
        <v>1664</v>
      </c>
      <c r="D710" s="3" t="s">
        <v>1665</v>
      </c>
      <c r="E710" s="3" t="s">
        <v>1655</v>
      </c>
      <c r="F710" s="3" t="str">
        <f t="shared" si="33"/>
        <v>Florida</v>
      </c>
      <c r="G710" s="3" t="str">
        <f t="shared" si="34"/>
        <v>Florida</v>
      </c>
      <c r="H710" s="3" t="str">
        <f t="shared" si="35"/>
        <v/>
      </c>
      <c r="I710" s="3" t="s">
        <v>915</v>
      </c>
      <c r="J710" s="21" t="str">
        <f>VLOOKUP(I710,'AppURL Category'!$A:$B,2,FALSE)</f>
        <v>Weather</v>
      </c>
      <c r="K710" s="9" t="s">
        <v>16</v>
      </c>
      <c r="L710" s="9" t="s">
        <v>23</v>
      </c>
      <c r="M710" s="9">
        <v>263752</v>
      </c>
      <c r="N710" s="9">
        <v>702</v>
      </c>
      <c r="O710" s="9">
        <v>127042</v>
      </c>
      <c r="P710" s="9">
        <v>225121</v>
      </c>
      <c r="Q710" s="9">
        <v>4</v>
      </c>
      <c r="R710" s="9">
        <v>1465.5150000000001</v>
      </c>
      <c r="S710" s="45">
        <v>366.38</v>
      </c>
      <c r="T710" s="23">
        <v>5.7000000000000002E-3</v>
      </c>
      <c r="U710" s="24">
        <v>2.09</v>
      </c>
      <c r="V710" s="24">
        <v>5.56</v>
      </c>
      <c r="W710" s="23">
        <v>0.26619999999999999</v>
      </c>
      <c r="X710" s="25">
        <v>0.56430000000000002</v>
      </c>
    </row>
    <row r="711" spans="1:24" ht="14.4">
      <c r="A711" s="9" t="s">
        <v>1043</v>
      </c>
      <c r="B711" s="9" t="s">
        <v>38</v>
      </c>
      <c r="C711" s="3" t="s">
        <v>394</v>
      </c>
      <c r="D711" s="3" t="s">
        <v>1655</v>
      </c>
      <c r="E711" s="3" t="s">
        <v>1655</v>
      </c>
      <c r="F711" s="3" t="str">
        <f t="shared" si="33"/>
        <v>Indiana</v>
      </c>
      <c r="G711" s="3" t="str">
        <f t="shared" si="34"/>
        <v/>
      </c>
      <c r="H711" s="3" t="str">
        <f t="shared" si="35"/>
        <v/>
      </c>
      <c r="I711" s="3" t="s">
        <v>915</v>
      </c>
      <c r="J711" s="21" t="str">
        <f>VLOOKUP(I711,'AppURL Category'!$A:$B,2,FALSE)</f>
        <v>Weather</v>
      </c>
      <c r="K711" s="9" t="s">
        <v>27</v>
      </c>
      <c r="L711" s="9" t="s">
        <v>23</v>
      </c>
      <c r="M711" s="9">
        <v>507889</v>
      </c>
      <c r="N711" s="9">
        <v>823</v>
      </c>
      <c r="O711" s="9">
        <v>176329</v>
      </c>
      <c r="P711" s="9">
        <v>450103</v>
      </c>
      <c r="Q711" s="9">
        <v>78</v>
      </c>
      <c r="R711" s="9">
        <v>1440.7449999999999</v>
      </c>
      <c r="S711" s="45">
        <v>18.47</v>
      </c>
      <c r="T711" s="23">
        <v>9.4799999999999995E-2</v>
      </c>
      <c r="U711" s="24">
        <v>1.75</v>
      </c>
      <c r="V711" s="24">
        <v>2.84</v>
      </c>
      <c r="W711" s="23">
        <v>0.16200000000000001</v>
      </c>
      <c r="X711" s="25">
        <v>0.39179999999999998</v>
      </c>
    </row>
    <row r="712" spans="1:24" ht="14.4">
      <c r="A712" s="9" t="s">
        <v>1043</v>
      </c>
      <c r="B712" s="9" t="s">
        <v>19</v>
      </c>
      <c r="C712" s="3" t="s">
        <v>79</v>
      </c>
      <c r="D712" s="3" t="s">
        <v>1655</v>
      </c>
      <c r="E712" s="3" t="s">
        <v>1655</v>
      </c>
      <c r="F712" s="3" t="str">
        <f t="shared" si="33"/>
        <v>Florida</v>
      </c>
      <c r="G712" s="3" t="str">
        <f t="shared" si="34"/>
        <v/>
      </c>
      <c r="H712" s="3" t="str">
        <f t="shared" si="35"/>
        <v/>
      </c>
      <c r="I712" s="3" t="s">
        <v>915</v>
      </c>
      <c r="J712" s="21" t="str">
        <f>VLOOKUP(I712,'AppURL Category'!$A:$B,2,FALSE)</f>
        <v>Weather</v>
      </c>
      <c r="K712" s="9" t="s">
        <v>16</v>
      </c>
      <c r="L712" s="9" t="s">
        <v>23</v>
      </c>
      <c r="M712" s="9">
        <v>61474</v>
      </c>
      <c r="N712" s="9">
        <v>250</v>
      </c>
      <c r="O712" s="9">
        <v>31245</v>
      </c>
      <c r="P712" s="9">
        <v>49089</v>
      </c>
      <c r="Q712" s="9">
        <v>15</v>
      </c>
      <c r="R712" s="9">
        <v>2189.3409999999999</v>
      </c>
      <c r="S712" s="45">
        <v>145.96</v>
      </c>
      <c r="T712" s="23">
        <v>0.06</v>
      </c>
      <c r="U712" s="24">
        <v>8.76</v>
      </c>
      <c r="V712" s="24">
        <v>35.61</v>
      </c>
      <c r="W712" s="23">
        <v>0.40670000000000001</v>
      </c>
      <c r="X712" s="25">
        <v>0.63649999999999995</v>
      </c>
    </row>
    <row r="713" spans="1:24" ht="14.4">
      <c r="A713" s="9" t="s">
        <v>1043</v>
      </c>
      <c r="B713" s="9" t="s">
        <v>13</v>
      </c>
      <c r="C713" s="3" t="s">
        <v>25</v>
      </c>
      <c r="D713" s="3" t="s">
        <v>1655</v>
      </c>
      <c r="E713" s="3" t="s">
        <v>1655</v>
      </c>
      <c r="F713" s="3" t="str">
        <f t="shared" si="33"/>
        <v>California</v>
      </c>
      <c r="G713" s="3" t="str">
        <f t="shared" si="34"/>
        <v/>
      </c>
      <c r="H713" s="3" t="str">
        <f t="shared" si="35"/>
        <v/>
      </c>
      <c r="I713" s="3" t="s">
        <v>915</v>
      </c>
      <c r="J713" s="21" t="str">
        <f>VLOOKUP(I713,'AppURL Category'!$A:$B,2,FALSE)</f>
        <v>Weather</v>
      </c>
      <c r="K713" s="9" t="s">
        <v>16</v>
      </c>
      <c r="L713" s="9" t="s">
        <v>23</v>
      </c>
      <c r="M713" s="9">
        <v>14890</v>
      </c>
      <c r="N713" s="9">
        <v>60</v>
      </c>
      <c r="O713" s="9">
        <v>6248</v>
      </c>
      <c r="P713" s="9">
        <v>11493</v>
      </c>
      <c r="Q713" s="9">
        <v>6</v>
      </c>
      <c r="R713" s="9">
        <v>1982.4159999999999</v>
      </c>
      <c r="S713" s="45">
        <v>330.4</v>
      </c>
      <c r="T713" s="23">
        <v>0.1</v>
      </c>
      <c r="U713" s="24">
        <v>33.04</v>
      </c>
      <c r="V713" s="24">
        <v>133.13999999999999</v>
      </c>
      <c r="W713" s="23">
        <v>0.40300000000000002</v>
      </c>
      <c r="X713" s="25">
        <v>0.54359999999999997</v>
      </c>
    </row>
    <row r="714" spans="1:24" ht="14.4">
      <c r="A714" s="9" t="s">
        <v>1041</v>
      </c>
      <c r="B714" s="9" t="s">
        <v>38</v>
      </c>
      <c r="C714" s="3" t="s">
        <v>32</v>
      </c>
      <c r="D714" s="3" t="s">
        <v>1655</v>
      </c>
      <c r="E714" s="3" t="s">
        <v>1655</v>
      </c>
      <c r="F714" s="3" t="str">
        <f t="shared" si="33"/>
        <v>Illinois</v>
      </c>
      <c r="G714" s="3" t="str">
        <f t="shared" si="34"/>
        <v/>
      </c>
      <c r="H714" s="3" t="str">
        <f t="shared" si="35"/>
        <v/>
      </c>
      <c r="I714" s="3" t="s">
        <v>915</v>
      </c>
      <c r="J714" s="21" t="str">
        <f>VLOOKUP(I714,'AppURL Category'!$A:$B,2,FALSE)</f>
        <v>Weather</v>
      </c>
      <c r="K714" s="9" t="s">
        <v>123</v>
      </c>
      <c r="L714" s="9" t="s">
        <v>23</v>
      </c>
      <c r="M714" s="9">
        <v>61227</v>
      </c>
      <c r="N714" s="9">
        <v>174</v>
      </c>
      <c r="O714" s="9">
        <v>10434</v>
      </c>
      <c r="P714" s="9">
        <v>53104</v>
      </c>
      <c r="Q714" s="9">
        <v>8</v>
      </c>
      <c r="R714" s="9">
        <v>1919.5540000000001</v>
      </c>
      <c r="S714" s="45">
        <v>239.94</v>
      </c>
      <c r="T714" s="23">
        <v>4.5999999999999999E-2</v>
      </c>
      <c r="U714" s="24">
        <v>11.03</v>
      </c>
      <c r="V714" s="24">
        <v>31.35</v>
      </c>
      <c r="W714" s="23">
        <v>0.28420000000000001</v>
      </c>
      <c r="X714" s="25">
        <v>0.19650000000000001</v>
      </c>
    </row>
    <row r="715" spans="1:24" ht="14.4">
      <c r="A715" s="9" t="s">
        <v>1043</v>
      </c>
      <c r="B715" s="9" t="s">
        <v>13</v>
      </c>
      <c r="C715" s="3" t="s">
        <v>32</v>
      </c>
      <c r="D715" s="3" t="s">
        <v>1655</v>
      </c>
      <c r="E715" s="3" t="s">
        <v>1655</v>
      </c>
      <c r="F715" s="3" t="str">
        <f t="shared" si="33"/>
        <v>Illinois</v>
      </c>
      <c r="G715" s="3" t="str">
        <f t="shared" si="34"/>
        <v/>
      </c>
      <c r="H715" s="3" t="str">
        <f t="shared" si="35"/>
        <v/>
      </c>
      <c r="I715" s="3" t="s">
        <v>915</v>
      </c>
      <c r="J715" s="21" t="str">
        <f>VLOOKUP(I715,'AppURL Category'!$A:$B,2,FALSE)</f>
        <v>Weather</v>
      </c>
      <c r="K715" s="9" t="s">
        <v>16</v>
      </c>
      <c r="L715" s="9" t="s">
        <v>23</v>
      </c>
      <c r="M715" s="9">
        <v>18516</v>
      </c>
      <c r="N715" s="9">
        <v>68</v>
      </c>
      <c r="O715" s="9">
        <v>8191</v>
      </c>
      <c r="P715" s="9">
        <v>13641</v>
      </c>
      <c r="Q715" s="9">
        <v>13</v>
      </c>
      <c r="R715" s="9">
        <v>5087.5619999999999</v>
      </c>
      <c r="S715" s="45">
        <v>391.35</v>
      </c>
      <c r="T715" s="23">
        <v>0.19120000000000001</v>
      </c>
      <c r="U715" s="24">
        <v>74.819999999999993</v>
      </c>
      <c r="V715" s="24">
        <v>274.77</v>
      </c>
      <c r="W715" s="23">
        <v>0.36720000000000003</v>
      </c>
      <c r="X715" s="25">
        <v>0.60050000000000003</v>
      </c>
    </row>
    <row r="716" spans="1:24" ht="14.4">
      <c r="A716" s="9" t="s">
        <v>1041</v>
      </c>
      <c r="B716" s="9" t="s">
        <v>13</v>
      </c>
      <c r="C716" s="3" t="s">
        <v>1664</v>
      </c>
      <c r="D716" s="3" t="s">
        <v>1665</v>
      </c>
      <c r="E716" s="3" t="s">
        <v>1655</v>
      </c>
      <c r="F716" s="3" t="str">
        <f t="shared" si="33"/>
        <v>Florida</v>
      </c>
      <c r="G716" s="3" t="str">
        <f t="shared" si="34"/>
        <v>Florida</v>
      </c>
      <c r="H716" s="3" t="str">
        <f t="shared" si="35"/>
        <v/>
      </c>
      <c r="I716" s="3" t="s">
        <v>915</v>
      </c>
      <c r="J716" s="21" t="str">
        <f>VLOOKUP(I716,'AppURL Category'!$A:$B,2,FALSE)</f>
        <v>Weather</v>
      </c>
      <c r="K716" s="9" t="s">
        <v>16</v>
      </c>
      <c r="L716" s="9" t="s">
        <v>23</v>
      </c>
      <c r="M716" s="9">
        <v>11420</v>
      </c>
      <c r="N716" s="9">
        <v>67</v>
      </c>
      <c r="O716" s="9">
        <v>4647</v>
      </c>
      <c r="P716" s="9">
        <v>9909</v>
      </c>
      <c r="Q716" s="9">
        <v>9</v>
      </c>
      <c r="R716" s="9">
        <v>3804.6439999999998</v>
      </c>
      <c r="S716" s="45">
        <v>422.74</v>
      </c>
      <c r="T716" s="23">
        <v>0.1343</v>
      </c>
      <c r="U716" s="24">
        <v>56.79</v>
      </c>
      <c r="V716" s="24">
        <v>333.16</v>
      </c>
      <c r="W716" s="23">
        <v>0.5867</v>
      </c>
      <c r="X716" s="25">
        <v>0.46899999999999997</v>
      </c>
    </row>
    <row r="717" spans="1:24" ht="14.4">
      <c r="A717" s="9" t="s">
        <v>1060</v>
      </c>
      <c r="B717" s="9" t="s">
        <v>13</v>
      </c>
      <c r="C717" s="3" t="s">
        <v>1664</v>
      </c>
      <c r="D717" s="3" t="s">
        <v>1665</v>
      </c>
      <c r="E717" s="3" t="s">
        <v>1655</v>
      </c>
      <c r="F717" s="3" t="str">
        <f t="shared" si="33"/>
        <v>Florida</v>
      </c>
      <c r="G717" s="3" t="str">
        <f t="shared" si="34"/>
        <v>Florida</v>
      </c>
      <c r="H717" s="3" t="str">
        <f t="shared" si="35"/>
        <v/>
      </c>
      <c r="I717" s="3" t="s">
        <v>915</v>
      </c>
      <c r="J717" s="21" t="str">
        <f>VLOOKUP(I717,'AppURL Category'!$A:$B,2,FALSE)</f>
        <v>Weather</v>
      </c>
      <c r="K717" s="9" t="s">
        <v>16</v>
      </c>
      <c r="L717" s="9" t="s">
        <v>23</v>
      </c>
      <c r="M717" s="9">
        <v>10906</v>
      </c>
      <c r="N717" s="9">
        <v>46</v>
      </c>
      <c r="O717" s="9">
        <v>4735</v>
      </c>
      <c r="P717" s="9">
        <v>6390</v>
      </c>
      <c r="Q717" s="9">
        <v>3</v>
      </c>
      <c r="R717" s="9">
        <v>5694.2709999999997</v>
      </c>
      <c r="S717" s="45">
        <v>1898.09</v>
      </c>
      <c r="T717" s="23">
        <v>6.5199999999999994E-2</v>
      </c>
      <c r="U717" s="24">
        <v>123.79</v>
      </c>
      <c r="V717" s="24">
        <v>522.12</v>
      </c>
      <c r="W717" s="23">
        <v>0.42180000000000001</v>
      </c>
      <c r="X717" s="25">
        <v>0.74099999999999999</v>
      </c>
    </row>
    <row r="718" spans="1:24" ht="14.4">
      <c r="A718" s="9" t="s">
        <v>1041</v>
      </c>
      <c r="B718" s="9" t="s">
        <v>38</v>
      </c>
      <c r="C718" s="3" t="s">
        <v>25</v>
      </c>
      <c r="D718" s="3" t="s">
        <v>1655</v>
      </c>
      <c r="E718" s="3" t="s">
        <v>1655</v>
      </c>
      <c r="F718" s="3" t="str">
        <f t="shared" si="33"/>
        <v>California</v>
      </c>
      <c r="G718" s="3" t="str">
        <f t="shared" si="34"/>
        <v/>
      </c>
      <c r="H718" s="3" t="str">
        <f t="shared" si="35"/>
        <v/>
      </c>
      <c r="I718" s="3" t="s">
        <v>915</v>
      </c>
      <c r="J718" s="21" t="str">
        <f>VLOOKUP(I718,'AppURL Category'!$A:$B,2,FALSE)</f>
        <v>Weather</v>
      </c>
      <c r="K718" s="9" t="s">
        <v>27</v>
      </c>
      <c r="L718" s="9" t="s">
        <v>17</v>
      </c>
      <c r="M718" s="9">
        <v>7585</v>
      </c>
      <c r="N718" s="9">
        <v>13</v>
      </c>
      <c r="O718" s="9">
        <v>5396</v>
      </c>
      <c r="P718" s="9">
        <v>7417</v>
      </c>
      <c r="Q718" s="9">
        <v>24</v>
      </c>
      <c r="R718" s="9">
        <v>7082.6540000000005</v>
      </c>
      <c r="S718" s="45">
        <v>295.11</v>
      </c>
      <c r="T718" s="23">
        <v>1.8462000000000001</v>
      </c>
      <c r="U718" s="24">
        <v>544.82000000000005</v>
      </c>
      <c r="V718" s="24">
        <v>933.77</v>
      </c>
      <c r="W718" s="23">
        <v>0.1714</v>
      </c>
      <c r="X718" s="25">
        <v>0.72750000000000004</v>
      </c>
    </row>
    <row r="719" spans="1:24" ht="14.4">
      <c r="A719" s="9" t="s">
        <v>1043</v>
      </c>
      <c r="B719" s="9" t="s">
        <v>13</v>
      </c>
      <c r="C719" s="3" t="s">
        <v>1664</v>
      </c>
      <c r="D719" s="3" t="s">
        <v>1665</v>
      </c>
      <c r="E719" s="3" t="s">
        <v>1655</v>
      </c>
      <c r="F719" s="3" t="str">
        <f t="shared" si="33"/>
        <v>Florida</v>
      </c>
      <c r="G719" s="3" t="str">
        <f t="shared" si="34"/>
        <v>Florida</v>
      </c>
      <c r="H719" s="3" t="str">
        <f t="shared" si="35"/>
        <v/>
      </c>
      <c r="I719" s="3" t="s">
        <v>915</v>
      </c>
      <c r="J719" s="21" t="str">
        <f>VLOOKUP(I719,'AppURL Category'!$A:$B,2,FALSE)</f>
        <v>Weather</v>
      </c>
      <c r="K719" s="9" t="s">
        <v>123</v>
      </c>
      <c r="L719" s="9" t="s">
        <v>23</v>
      </c>
      <c r="M719" s="9">
        <v>12692</v>
      </c>
      <c r="N719" s="9">
        <v>105</v>
      </c>
      <c r="O719" s="9">
        <v>9048</v>
      </c>
      <c r="P719" s="9">
        <v>12326</v>
      </c>
      <c r="Q719" s="9">
        <v>14</v>
      </c>
      <c r="R719" s="9">
        <v>1541.72</v>
      </c>
      <c r="S719" s="45">
        <v>110.12</v>
      </c>
      <c r="T719" s="23">
        <v>0.1333</v>
      </c>
      <c r="U719" s="24">
        <v>14.68</v>
      </c>
      <c r="V719" s="24">
        <v>121.47</v>
      </c>
      <c r="W719" s="23">
        <v>0.82730000000000004</v>
      </c>
      <c r="X719" s="25">
        <v>0.73409999999999997</v>
      </c>
    </row>
    <row r="720" spans="1:24" ht="14.4">
      <c r="A720" s="9" t="s">
        <v>1043</v>
      </c>
      <c r="B720" s="9" t="s">
        <v>29</v>
      </c>
      <c r="C720" s="3" t="s">
        <v>14</v>
      </c>
      <c r="D720" s="3" t="s">
        <v>1655</v>
      </c>
      <c r="E720" s="3" t="s">
        <v>1655</v>
      </c>
      <c r="F720" s="3" t="str">
        <f t="shared" si="33"/>
        <v>California</v>
      </c>
      <c r="G720" s="3" t="str">
        <f t="shared" si="34"/>
        <v/>
      </c>
      <c r="H720" s="3" t="str">
        <f t="shared" si="35"/>
        <v/>
      </c>
      <c r="I720" s="3" t="s">
        <v>915</v>
      </c>
      <c r="J720" s="21" t="str">
        <f>VLOOKUP(I720,'AppURL Category'!$A:$B,2,FALSE)</f>
        <v>Weather</v>
      </c>
      <c r="K720" s="9" t="s">
        <v>16</v>
      </c>
      <c r="L720" s="9" t="s">
        <v>23</v>
      </c>
      <c r="M720" s="9">
        <v>318269</v>
      </c>
      <c r="N720" s="9">
        <v>914</v>
      </c>
      <c r="O720" s="9">
        <v>33355</v>
      </c>
      <c r="P720" s="9">
        <v>295405</v>
      </c>
      <c r="Q720" s="9">
        <v>44</v>
      </c>
      <c r="R720" s="9">
        <v>7854.732</v>
      </c>
      <c r="S720" s="45">
        <v>178.52</v>
      </c>
      <c r="T720" s="23">
        <v>4.8099999999999997E-2</v>
      </c>
      <c r="U720" s="24">
        <v>8.59</v>
      </c>
      <c r="V720" s="24">
        <v>24.68</v>
      </c>
      <c r="W720" s="23">
        <v>0.28720000000000001</v>
      </c>
      <c r="X720" s="25">
        <v>0.1129</v>
      </c>
    </row>
    <row r="721" spans="1:24" ht="14.4">
      <c r="A721" s="9" t="s">
        <v>1041</v>
      </c>
      <c r="B721" s="9" t="s">
        <v>38</v>
      </c>
      <c r="C721" s="3" t="s">
        <v>32</v>
      </c>
      <c r="D721" s="3" t="s">
        <v>1655</v>
      </c>
      <c r="E721" s="3" t="s">
        <v>1655</v>
      </c>
      <c r="F721" s="3" t="str">
        <f t="shared" si="33"/>
        <v>Illinois</v>
      </c>
      <c r="G721" s="3" t="str">
        <f t="shared" si="34"/>
        <v/>
      </c>
      <c r="H721" s="3" t="str">
        <f t="shared" si="35"/>
        <v/>
      </c>
      <c r="I721" s="3" t="s">
        <v>915</v>
      </c>
      <c r="J721" s="21" t="str">
        <f>VLOOKUP(I721,'AppURL Category'!$A:$B,2,FALSE)</f>
        <v>Weather</v>
      </c>
      <c r="K721" s="9" t="s">
        <v>123</v>
      </c>
      <c r="L721" s="9" t="s">
        <v>17</v>
      </c>
      <c r="M721" s="9">
        <v>26212</v>
      </c>
      <c r="N721" s="9">
        <v>77</v>
      </c>
      <c r="O721" s="9">
        <v>12726</v>
      </c>
      <c r="P721" s="9">
        <v>24442</v>
      </c>
      <c r="Q721" s="9">
        <v>15</v>
      </c>
      <c r="R721" s="9">
        <v>6452.9350000000004</v>
      </c>
      <c r="S721" s="45">
        <v>430.2</v>
      </c>
      <c r="T721" s="23">
        <v>0.1948</v>
      </c>
      <c r="U721" s="24">
        <v>83.8</v>
      </c>
      <c r="V721" s="24">
        <v>246.18</v>
      </c>
      <c r="W721" s="23">
        <v>0.29380000000000001</v>
      </c>
      <c r="X721" s="25">
        <v>0.52070000000000005</v>
      </c>
    </row>
    <row r="722" spans="1:24" ht="14.4">
      <c r="A722" s="9" t="s">
        <v>1041</v>
      </c>
      <c r="B722" s="9" t="s">
        <v>13</v>
      </c>
      <c r="C722" s="3" t="s">
        <v>14</v>
      </c>
      <c r="D722" s="3" t="s">
        <v>1655</v>
      </c>
      <c r="E722" s="3" t="s">
        <v>1655</v>
      </c>
      <c r="F722" s="3" t="str">
        <f t="shared" si="33"/>
        <v>California</v>
      </c>
      <c r="G722" s="3" t="str">
        <f t="shared" si="34"/>
        <v/>
      </c>
      <c r="H722" s="3" t="str">
        <f t="shared" si="35"/>
        <v/>
      </c>
      <c r="I722" s="3" t="s">
        <v>915</v>
      </c>
      <c r="J722" s="21" t="str">
        <f>VLOOKUP(I722,'AppURL Category'!$A:$B,2,FALSE)</f>
        <v>Weather</v>
      </c>
      <c r="K722" s="9" t="s">
        <v>16</v>
      </c>
      <c r="L722" s="9" t="s">
        <v>17</v>
      </c>
      <c r="M722" s="9">
        <v>20833</v>
      </c>
      <c r="N722" s="9">
        <v>87</v>
      </c>
      <c r="O722" s="9">
        <v>1777</v>
      </c>
      <c r="P722" s="9">
        <v>17211</v>
      </c>
      <c r="Q722" s="9">
        <v>9</v>
      </c>
      <c r="R722" s="9">
        <v>5542.5119999999997</v>
      </c>
      <c r="S722" s="45">
        <v>615.83000000000004</v>
      </c>
      <c r="T722" s="23">
        <v>0.10340000000000001</v>
      </c>
      <c r="U722" s="24">
        <v>63.71</v>
      </c>
      <c r="V722" s="24">
        <v>266.04000000000002</v>
      </c>
      <c r="W722" s="23">
        <v>0.41760000000000003</v>
      </c>
      <c r="X722" s="25">
        <v>0.1032</v>
      </c>
    </row>
    <row r="723" spans="1:24" ht="14.4">
      <c r="A723" s="9" t="s">
        <v>1043</v>
      </c>
      <c r="B723" s="9" t="s">
        <v>29</v>
      </c>
      <c r="C723" s="3" t="s">
        <v>1678</v>
      </c>
      <c r="D723" s="3" t="s">
        <v>1679</v>
      </c>
      <c r="E723" s="3" t="s">
        <v>1655</v>
      </c>
      <c r="F723" s="3" t="str">
        <f t="shared" si="33"/>
        <v>Indiana</v>
      </c>
      <c r="G723" s="3" t="str">
        <f t="shared" si="34"/>
        <v>Indiana</v>
      </c>
      <c r="H723" s="3" t="str">
        <f t="shared" si="35"/>
        <v/>
      </c>
      <c r="I723" s="3" t="s">
        <v>915</v>
      </c>
      <c r="J723" s="21" t="str">
        <f>VLOOKUP(I723,'AppURL Category'!$A:$B,2,FALSE)</f>
        <v>Weather</v>
      </c>
      <c r="K723" s="9" t="s">
        <v>22</v>
      </c>
      <c r="L723" s="9" t="s">
        <v>23</v>
      </c>
      <c r="M723" s="9">
        <v>14181</v>
      </c>
      <c r="N723" s="9">
        <v>65</v>
      </c>
      <c r="O723" s="9">
        <v>7106</v>
      </c>
      <c r="P723" s="9">
        <v>13189</v>
      </c>
      <c r="Q723" s="9">
        <v>17</v>
      </c>
      <c r="R723" s="9">
        <v>2912.4670000000001</v>
      </c>
      <c r="S723" s="45">
        <v>171.32</v>
      </c>
      <c r="T723" s="23">
        <v>0.26150000000000001</v>
      </c>
      <c r="U723" s="24">
        <v>44.81</v>
      </c>
      <c r="V723" s="24">
        <v>205.38</v>
      </c>
      <c r="W723" s="23">
        <v>0.45839999999999997</v>
      </c>
      <c r="X723" s="25">
        <v>0.53879999999999995</v>
      </c>
    </row>
    <row r="724" spans="1:24" ht="14.4">
      <c r="A724" s="9" t="s">
        <v>1043</v>
      </c>
      <c r="B724" s="9" t="s">
        <v>13</v>
      </c>
      <c r="C724" s="3" t="s">
        <v>79</v>
      </c>
      <c r="D724" s="3" t="s">
        <v>1655</v>
      </c>
      <c r="E724" s="3" t="s">
        <v>1655</v>
      </c>
      <c r="F724" s="3" t="str">
        <f t="shared" si="33"/>
        <v>Florida</v>
      </c>
      <c r="G724" s="3" t="str">
        <f t="shared" si="34"/>
        <v/>
      </c>
      <c r="H724" s="3" t="str">
        <f t="shared" si="35"/>
        <v/>
      </c>
      <c r="I724" s="3" t="s">
        <v>915</v>
      </c>
      <c r="J724" s="21" t="str">
        <f>VLOOKUP(I724,'AppURL Category'!$A:$B,2,FALSE)</f>
        <v>Weather</v>
      </c>
      <c r="K724" s="9" t="s">
        <v>16</v>
      </c>
      <c r="L724" s="9" t="s">
        <v>23</v>
      </c>
      <c r="M724" s="9">
        <v>304377</v>
      </c>
      <c r="N724" s="9">
        <v>801</v>
      </c>
      <c r="O724" s="9">
        <v>27519</v>
      </c>
      <c r="P724" s="9">
        <v>270098</v>
      </c>
      <c r="Q724" s="9">
        <v>63</v>
      </c>
      <c r="R724" s="9">
        <v>1595.4870000000001</v>
      </c>
      <c r="S724" s="45">
        <v>25.33</v>
      </c>
      <c r="T724" s="23">
        <v>7.8700000000000006E-2</v>
      </c>
      <c r="U724" s="24">
        <v>1.99</v>
      </c>
      <c r="V724" s="24">
        <v>5.24</v>
      </c>
      <c r="W724" s="23">
        <v>0.26319999999999999</v>
      </c>
      <c r="X724" s="25">
        <v>0.1019</v>
      </c>
    </row>
    <row r="725" spans="1:24" ht="14.4">
      <c r="A725" s="9" t="s">
        <v>1041</v>
      </c>
      <c r="B725" s="9" t="s">
        <v>38</v>
      </c>
      <c r="C725" s="3" t="s">
        <v>73</v>
      </c>
      <c r="D725" s="3" t="s">
        <v>1655</v>
      </c>
      <c r="E725" s="3" t="s">
        <v>1655</v>
      </c>
      <c r="F725" s="3" t="str">
        <f t="shared" si="33"/>
        <v>New York</v>
      </c>
      <c r="G725" s="3" t="str">
        <f t="shared" si="34"/>
        <v/>
      </c>
      <c r="H725" s="3" t="str">
        <f t="shared" si="35"/>
        <v/>
      </c>
      <c r="I725" s="3" t="s">
        <v>915</v>
      </c>
      <c r="J725" s="21" t="str">
        <f>VLOOKUP(I725,'AppURL Category'!$A:$B,2,FALSE)</f>
        <v>Weather</v>
      </c>
      <c r="K725" s="9" t="s">
        <v>16</v>
      </c>
      <c r="L725" s="9" t="s">
        <v>23</v>
      </c>
      <c r="M725" s="9">
        <v>312206</v>
      </c>
      <c r="N725" s="9">
        <v>841</v>
      </c>
      <c r="O725" s="9">
        <v>35661</v>
      </c>
      <c r="P725" s="9">
        <v>292992</v>
      </c>
      <c r="Q725" s="9">
        <v>5</v>
      </c>
      <c r="R725" s="9">
        <v>1550.9380000000001</v>
      </c>
      <c r="S725" s="45">
        <v>310.19</v>
      </c>
      <c r="T725" s="23">
        <v>5.8999999999999999E-3</v>
      </c>
      <c r="U725" s="24">
        <v>1.84</v>
      </c>
      <c r="V725" s="24">
        <v>4.97</v>
      </c>
      <c r="W725" s="23">
        <v>0.26939999999999997</v>
      </c>
      <c r="X725" s="25">
        <v>0.1217</v>
      </c>
    </row>
    <row r="726" spans="1:24" ht="14.4">
      <c r="A726" s="9" t="s">
        <v>1041</v>
      </c>
      <c r="B726" s="9" t="s">
        <v>38</v>
      </c>
      <c r="C726" s="3" t="s">
        <v>79</v>
      </c>
      <c r="D726" s="3" t="s">
        <v>1655</v>
      </c>
      <c r="E726" s="3" t="s">
        <v>1655</v>
      </c>
      <c r="F726" s="3" t="str">
        <f t="shared" si="33"/>
        <v>Florida</v>
      </c>
      <c r="G726" s="3" t="str">
        <f t="shared" si="34"/>
        <v/>
      </c>
      <c r="H726" s="3" t="str">
        <f t="shared" si="35"/>
        <v/>
      </c>
      <c r="I726" s="3" t="s">
        <v>984</v>
      </c>
      <c r="J726" s="21" t="str">
        <f>VLOOKUP(I726,'AppURL Category'!$A:$B,2,FALSE)</f>
        <v>Weather</v>
      </c>
      <c r="K726" s="9" t="s">
        <v>27</v>
      </c>
      <c r="L726" s="9" t="s">
        <v>23</v>
      </c>
      <c r="M726" s="9">
        <v>9790</v>
      </c>
      <c r="N726" s="9">
        <v>24</v>
      </c>
      <c r="O726" s="9">
        <v>1295</v>
      </c>
      <c r="P726" s="9">
        <v>9196</v>
      </c>
      <c r="Q726" s="9">
        <v>2</v>
      </c>
      <c r="R726" s="9">
        <v>1532.1489999999999</v>
      </c>
      <c r="S726" s="45">
        <v>766.07</v>
      </c>
      <c r="T726" s="23">
        <v>8.3299999999999999E-2</v>
      </c>
      <c r="U726" s="24">
        <v>63.84</v>
      </c>
      <c r="V726" s="24">
        <v>156.5</v>
      </c>
      <c r="W726" s="23">
        <v>0.24510000000000001</v>
      </c>
      <c r="X726" s="25">
        <v>0.14080000000000001</v>
      </c>
    </row>
    <row r="727" spans="1:24" ht="14.4">
      <c r="A727" s="9" t="s">
        <v>1060</v>
      </c>
      <c r="B727" s="9" t="s">
        <v>19</v>
      </c>
      <c r="C727" s="3" t="s">
        <v>1673</v>
      </c>
      <c r="D727" s="3" t="s">
        <v>1674</v>
      </c>
      <c r="E727" s="3" t="s">
        <v>1655</v>
      </c>
      <c r="F727" s="3" t="str">
        <f t="shared" si="33"/>
        <v>Michigan</v>
      </c>
      <c r="G727" s="3" t="str">
        <f t="shared" si="34"/>
        <v>Michigan</v>
      </c>
      <c r="H727" s="3" t="str">
        <f t="shared" si="35"/>
        <v/>
      </c>
      <c r="I727" s="3" t="s">
        <v>984</v>
      </c>
      <c r="J727" s="21" t="str">
        <f>VLOOKUP(I727,'AppURL Category'!$A:$B,2,FALSE)</f>
        <v>Weather</v>
      </c>
      <c r="K727" s="9" t="s">
        <v>75</v>
      </c>
      <c r="L727" s="9" t="s">
        <v>23</v>
      </c>
      <c r="M727" s="9">
        <v>130602</v>
      </c>
      <c r="N727" s="9">
        <v>269</v>
      </c>
      <c r="O727" s="9">
        <v>11736</v>
      </c>
      <c r="P727" s="9">
        <v>113735</v>
      </c>
      <c r="Q727" s="9">
        <v>4</v>
      </c>
      <c r="R727" s="9">
        <v>1507.847</v>
      </c>
      <c r="S727" s="45">
        <v>376.96</v>
      </c>
      <c r="T727" s="23">
        <v>1.49E-2</v>
      </c>
      <c r="U727" s="24">
        <v>5.61</v>
      </c>
      <c r="V727" s="24">
        <v>11.55</v>
      </c>
      <c r="W727" s="23">
        <v>0.20599999999999999</v>
      </c>
      <c r="X727" s="25">
        <v>0.1032</v>
      </c>
    </row>
    <row r="728" spans="1:24" ht="14.4">
      <c r="A728" s="9" t="s">
        <v>1043</v>
      </c>
      <c r="B728" s="9" t="s">
        <v>19</v>
      </c>
      <c r="C728" s="3" t="s">
        <v>32</v>
      </c>
      <c r="D728" s="3" t="s">
        <v>1655</v>
      </c>
      <c r="E728" s="3" t="s">
        <v>1655</v>
      </c>
      <c r="F728" s="3" t="str">
        <f t="shared" si="33"/>
        <v>Illinois</v>
      </c>
      <c r="G728" s="3" t="str">
        <f t="shared" si="34"/>
        <v/>
      </c>
      <c r="H728" s="3" t="str">
        <f t="shared" si="35"/>
        <v/>
      </c>
      <c r="I728" s="3" t="s">
        <v>781</v>
      </c>
      <c r="J728" s="21" t="str">
        <f>VLOOKUP(I728,'AppURL Category'!$A:$B,2,FALSE)</f>
        <v>Automobile</v>
      </c>
      <c r="K728" s="9" t="s">
        <v>22</v>
      </c>
      <c r="L728" s="9" t="s">
        <v>23</v>
      </c>
      <c r="M728" s="9">
        <v>10903</v>
      </c>
      <c r="N728" s="9">
        <v>35</v>
      </c>
      <c r="O728" s="9">
        <v>3776</v>
      </c>
      <c r="P728" s="9">
        <v>9581</v>
      </c>
      <c r="Q728" s="9">
        <v>2</v>
      </c>
      <c r="R728" s="9">
        <v>1460.01</v>
      </c>
      <c r="S728" s="45">
        <v>730.01</v>
      </c>
      <c r="T728" s="23">
        <v>5.7099999999999998E-2</v>
      </c>
      <c r="U728" s="24">
        <v>41.71</v>
      </c>
      <c r="V728" s="24">
        <v>133.91</v>
      </c>
      <c r="W728" s="23">
        <v>0.32100000000000001</v>
      </c>
      <c r="X728" s="25">
        <v>0.39410000000000001</v>
      </c>
    </row>
    <row r="729" spans="1:24" ht="13.2">
      <c r="A729" s="13"/>
      <c r="B729" s="13"/>
      <c r="I729" s="3"/>
      <c r="J729" s="13"/>
      <c r="K729" s="13"/>
      <c r="L729" s="13"/>
      <c r="M729" s="13"/>
      <c r="N729" s="13"/>
      <c r="O729" s="13"/>
      <c r="P729" s="13"/>
      <c r="Q729" s="13"/>
      <c r="R729" s="13"/>
      <c r="U729" s="24"/>
      <c r="V729" s="24"/>
      <c r="W729" s="23"/>
    </row>
    <row r="730" spans="1:24" ht="13.2">
      <c r="A730" s="13"/>
      <c r="B730" s="13"/>
      <c r="I730" s="3"/>
      <c r="J730" s="13"/>
      <c r="K730" s="13"/>
      <c r="L730" s="13"/>
      <c r="M730" s="13"/>
      <c r="N730" s="13"/>
      <c r="O730" s="13"/>
      <c r="P730" s="13"/>
      <c r="Q730" s="13"/>
      <c r="R730" s="13"/>
      <c r="U730" s="24"/>
      <c r="V730" s="24"/>
      <c r="W730" s="23"/>
    </row>
    <row r="731" spans="1:24" ht="13.2">
      <c r="A731" s="13"/>
      <c r="B731" s="13"/>
      <c r="I731" s="3"/>
      <c r="J731" s="13"/>
      <c r="K731" s="13"/>
      <c r="L731" s="13"/>
      <c r="M731" s="13"/>
      <c r="N731" s="13"/>
      <c r="O731" s="13"/>
      <c r="P731" s="13"/>
      <c r="Q731" s="13"/>
      <c r="R731" s="13"/>
      <c r="U731" s="24"/>
      <c r="V731" s="24"/>
      <c r="W731" s="23"/>
    </row>
    <row r="732" spans="1:24" ht="13.2">
      <c r="A732" s="13"/>
      <c r="B732" s="13"/>
      <c r="I732" s="3"/>
      <c r="J732" s="13"/>
      <c r="K732" s="13"/>
      <c r="L732" s="13"/>
      <c r="M732" s="13"/>
      <c r="N732" s="13"/>
      <c r="O732" s="13"/>
      <c r="P732" s="13"/>
      <c r="Q732" s="13"/>
      <c r="R732" s="13"/>
      <c r="U732" s="24"/>
      <c r="V732" s="24"/>
      <c r="W732" s="23"/>
    </row>
    <row r="733" spans="1:24" ht="13.2">
      <c r="A733" s="13"/>
      <c r="B733" s="13"/>
      <c r="I733" s="3"/>
      <c r="J733" s="13"/>
      <c r="K733" s="13"/>
      <c r="L733" s="13"/>
      <c r="M733" s="13"/>
      <c r="N733" s="13"/>
      <c r="O733" s="13"/>
      <c r="P733" s="13"/>
      <c r="Q733" s="13"/>
      <c r="R733" s="13"/>
      <c r="U733" s="24"/>
      <c r="V733" s="24"/>
      <c r="W733" s="23"/>
    </row>
    <row r="734" spans="1:24" ht="13.2">
      <c r="A734" s="13"/>
      <c r="B734" s="13"/>
      <c r="I734" s="3"/>
      <c r="J734" s="13"/>
      <c r="K734" s="13"/>
      <c r="L734" s="13"/>
      <c r="M734" s="13"/>
      <c r="N734" s="13"/>
      <c r="O734" s="13"/>
      <c r="P734" s="13"/>
      <c r="Q734" s="13"/>
      <c r="R734" s="13"/>
      <c r="U734" s="24"/>
      <c r="V734" s="24"/>
      <c r="W734" s="23"/>
    </row>
    <row r="735" spans="1:24" ht="13.2">
      <c r="A735" s="13"/>
      <c r="B735" s="13"/>
      <c r="I735" s="3"/>
      <c r="J735" s="13"/>
      <c r="K735" s="13"/>
      <c r="L735" s="13"/>
      <c r="M735" s="13"/>
      <c r="N735" s="13"/>
      <c r="O735" s="13"/>
      <c r="P735" s="13"/>
      <c r="Q735" s="13"/>
      <c r="R735" s="13"/>
      <c r="U735" s="24"/>
      <c r="V735" s="24"/>
      <c r="W735" s="23"/>
    </row>
    <row r="736" spans="1:24" ht="13.2">
      <c r="A736" s="13"/>
      <c r="B736" s="13"/>
      <c r="I736" s="3"/>
      <c r="J736" s="13"/>
      <c r="K736" s="13"/>
      <c r="L736" s="13"/>
      <c r="M736" s="13"/>
      <c r="N736" s="13"/>
      <c r="O736" s="13"/>
      <c r="P736" s="13"/>
      <c r="Q736" s="13"/>
      <c r="R736" s="13"/>
      <c r="U736" s="24"/>
      <c r="V736" s="24"/>
      <c r="W736" s="23"/>
    </row>
    <row r="737" spans="1:23" ht="13.2">
      <c r="A737" s="13"/>
      <c r="B737" s="13"/>
      <c r="I737" s="3"/>
      <c r="J737" s="13"/>
      <c r="K737" s="13"/>
      <c r="L737" s="13"/>
      <c r="M737" s="13"/>
      <c r="N737" s="13"/>
      <c r="O737" s="13"/>
      <c r="P737" s="13"/>
      <c r="Q737" s="13"/>
      <c r="R737" s="13"/>
      <c r="V737" s="24"/>
      <c r="W737" s="23"/>
    </row>
    <row r="738" spans="1:23" ht="13.2">
      <c r="A738" s="13"/>
      <c r="B738" s="13"/>
      <c r="I738" s="3"/>
      <c r="J738" s="13"/>
      <c r="K738" s="13"/>
      <c r="L738" s="13"/>
      <c r="M738" s="13"/>
      <c r="N738" s="13"/>
      <c r="O738" s="13"/>
      <c r="P738" s="13"/>
      <c r="Q738" s="13"/>
      <c r="R738" s="13"/>
      <c r="V738" s="24"/>
      <c r="W738" s="23"/>
    </row>
    <row r="739" spans="1:23" ht="13.2">
      <c r="A739" s="13"/>
      <c r="B739" s="13"/>
      <c r="I739" s="3"/>
      <c r="J739" s="13"/>
      <c r="K739" s="13"/>
      <c r="L739" s="13"/>
      <c r="M739" s="13"/>
      <c r="N739" s="13"/>
      <c r="O739" s="13"/>
      <c r="P739" s="13"/>
      <c r="Q739" s="13"/>
      <c r="R739" s="13"/>
      <c r="V739" s="24"/>
      <c r="W739" s="23"/>
    </row>
    <row r="740" spans="1:23" ht="13.2">
      <c r="A740" s="13"/>
      <c r="B740" s="13"/>
      <c r="I740" s="3"/>
      <c r="J740" s="13"/>
      <c r="K740" s="13"/>
      <c r="L740" s="13"/>
      <c r="M740" s="13"/>
      <c r="N740" s="13"/>
      <c r="O740" s="13"/>
      <c r="P740" s="13"/>
      <c r="Q740" s="13"/>
      <c r="R740" s="13"/>
      <c r="V740" s="24"/>
      <c r="W740" s="23"/>
    </row>
    <row r="741" spans="1:23" ht="13.2">
      <c r="A741" s="13"/>
      <c r="B741" s="13"/>
      <c r="I741" s="3"/>
      <c r="J741" s="13"/>
      <c r="K741" s="13"/>
      <c r="L741" s="13"/>
      <c r="M741" s="13"/>
      <c r="N741" s="13"/>
      <c r="O741" s="13"/>
      <c r="P741" s="13"/>
      <c r="Q741" s="13"/>
      <c r="R741" s="13"/>
      <c r="V741" s="24"/>
      <c r="W741" s="23"/>
    </row>
    <row r="742" spans="1:23" ht="13.2">
      <c r="A742" s="13"/>
      <c r="B742" s="13"/>
      <c r="I742" s="3"/>
      <c r="J742" s="13"/>
      <c r="K742" s="13"/>
      <c r="L742" s="13"/>
      <c r="M742" s="13"/>
      <c r="N742" s="13"/>
      <c r="O742" s="13"/>
      <c r="P742" s="13"/>
      <c r="Q742" s="13"/>
      <c r="R742" s="13"/>
      <c r="V742" s="24"/>
      <c r="W742" s="23"/>
    </row>
    <row r="743" spans="1:23" ht="13.2">
      <c r="A743" s="13"/>
      <c r="B743" s="13"/>
      <c r="I743" s="3"/>
      <c r="J743" s="13"/>
      <c r="K743" s="13"/>
      <c r="L743" s="13"/>
      <c r="M743" s="13"/>
      <c r="N743" s="13"/>
      <c r="O743" s="13"/>
      <c r="P743" s="13"/>
      <c r="Q743" s="13"/>
      <c r="R743" s="13"/>
      <c r="V743" s="24"/>
      <c r="W743" s="23"/>
    </row>
    <row r="744" spans="1:23" ht="13.2">
      <c r="A744" s="13"/>
      <c r="B744" s="13"/>
      <c r="I744" s="3"/>
      <c r="J744" s="13"/>
      <c r="K744" s="13"/>
      <c r="L744" s="13"/>
      <c r="M744" s="13"/>
      <c r="N744" s="13"/>
      <c r="O744" s="13"/>
      <c r="P744" s="13"/>
      <c r="Q744" s="13"/>
      <c r="R744" s="13"/>
      <c r="V744" s="24"/>
      <c r="W744" s="23"/>
    </row>
    <row r="745" spans="1:23" ht="13.2">
      <c r="A745" s="13"/>
      <c r="B745" s="13"/>
      <c r="I745" s="3"/>
      <c r="J745" s="13"/>
      <c r="K745" s="13"/>
      <c r="L745" s="13"/>
      <c r="M745" s="13"/>
      <c r="N745" s="13"/>
      <c r="O745" s="13"/>
      <c r="P745" s="13"/>
      <c r="Q745" s="13"/>
      <c r="R745" s="13"/>
      <c r="V745" s="24"/>
      <c r="W745" s="23"/>
    </row>
    <row r="746" spans="1:23" ht="13.2">
      <c r="A746" s="13"/>
      <c r="B746" s="13"/>
      <c r="I746" s="3"/>
      <c r="J746" s="13"/>
      <c r="K746" s="13"/>
      <c r="L746" s="13"/>
      <c r="M746" s="13"/>
      <c r="N746" s="13"/>
      <c r="O746" s="13"/>
      <c r="P746" s="13"/>
      <c r="Q746" s="13"/>
      <c r="R746" s="13"/>
      <c r="V746" s="24"/>
      <c r="W746" s="23"/>
    </row>
    <row r="747" spans="1:23" ht="13.2">
      <c r="A747" s="13"/>
      <c r="B747" s="13"/>
      <c r="I747" s="3"/>
      <c r="J747" s="13"/>
      <c r="K747" s="13"/>
      <c r="L747" s="13"/>
      <c r="M747" s="13"/>
      <c r="N747" s="13"/>
      <c r="O747" s="13"/>
      <c r="P747" s="13"/>
      <c r="Q747" s="13"/>
      <c r="R747" s="13"/>
      <c r="V747" s="24"/>
      <c r="W747" s="23"/>
    </row>
    <row r="748" spans="1:23" ht="13.2">
      <c r="A748" s="13"/>
      <c r="B748" s="13"/>
      <c r="I748" s="3"/>
      <c r="J748" s="13"/>
      <c r="K748" s="13"/>
      <c r="L748" s="13"/>
      <c r="M748" s="13"/>
      <c r="N748" s="13"/>
      <c r="O748" s="13"/>
      <c r="P748" s="13"/>
      <c r="Q748" s="13"/>
      <c r="R748" s="13"/>
      <c r="V748" s="24"/>
      <c r="W748" s="23"/>
    </row>
    <row r="749" spans="1:23" ht="13.2">
      <c r="A749" s="13"/>
      <c r="B749" s="13"/>
      <c r="I749" s="3"/>
      <c r="J749" s="13"/>
      <c r="K749" s="13"/>
      <c r="L749" s="13"/>
      <c r="M749" s="13"/>
      <c r="N749" s="13"/>
      <c r="O749" s="13"/>
      <c r="P749" s="13"/>
      <c r="Q749" s="13"/>
      <c r="R749" s="13"/>
      <c r="V749" s="24"/>
      <c r="W749" s="23"/>
    </row>
    <row r="750" spans="1:23" ht="13.2">
      <c r="A750" s="13"/>
      <c r="B750" s="13"/>
      <c r="I750" s="3"/>
      <c r="J750" s="13"/>
      <c r="K750" s="13"/>
      <c r="L750" s="13"/>
      <c r="M750" s="13"/>
      <c r="N750" s="13"/>
      <c r="O750" s="13"/>
      <c r="P750" s="13"/>
      <c r="Q750" s="13"/>
      <c r="R750" s="13"/>
      <c r="V750" s="24"/>
      <c r="W750" s="23"/>
    </row>
    <row r="751" spans="1:23" ht="13.2">
      <c r="A751" s="13"/>
      <c r="B751" s="13"/>
      <c r="I751" s="3"/>
      <c r="J751" s="13"/>
      <c r="K751" s="13"/>
      <c r="L751" s="13"/>
      <c r="M751" s="13"/>
      <c r="N751" s="13"/>
      <c r="O751" s="13"/>
      <c r="P751" s="13"/>
      <c r="Q751" s="13"/>
      <c r="R751" s="13"/>
      <c r="V751" s="24"/>
      <c r="W751" s="23"/>
    </row>
    <row r="752" spans="1:23" ht="13.2">
      <c r="A752" s="13"/>
      <c r="B752" s="13"/>
      <c r="I752" s="3"/>
      <c r="J752" s="13"/>
      <c r="K752" s="13"/>
      <c r="L752" s="13"/>
      <c r="M752" s="13"/>
      <c r="N752" s="13"/>
      <c r="O752" s="13"/>
      <c r="P752" s="13"/>
      <c r="Q752" s="13"/>
      <c r="R752" s="13"/>
      <c r="V752" s="24"/>
      <c r="W752" s="23"/>
    </row>
    <row r="753" spans="1:23" ht="13.2">
      <c r="A753" s="13"/>
      <c r="B753" s="13"/>
      <c r="I753" s="3"/>
      <c r="J753" s="13"/>
      <c r="K753" s="13"/>
      <c r="L753" s="13"/>
      <c r="M753" s="13"/>
      <c r="N753" s="13"/>
      <c r="O753" s="13"/>
      <c r="P753" s="13"/>
      <c r="Q753" s="13"/>
      <c r="R753" s="13"/>
      <c r="V753" s="24"/>
      <c r="W753" s="23"/>
    </row>
    <row r="754" spans="1:23" ht="13.2">
      <c r="A754" s="13"/>
      <c r="B754" s="13"/>
      <c r="I754" s="3"/>
      <c r="J754" s="13"/>
      <c r="K754" s="13"/>
      <c r="L754" s="13"/>
      <c r="M754" s="13"/>
      <c r="N754" s="13"/>
      <c r="O754" s="13"/>
      <c r="P754" s="13"/>
      <c r="Q754" s="13"/>
      <c r="R754" s="13"/>
      <c r="V754" s="24"/>
      <c r="W754" s="23"/>
    </row>
    <row r="755" spans="1:23" ht="13.2">
      <c r="A755" s="13"/>
      <c r="B755" s="13"/>
      <c r="I755" s="3"/>
      <c r="J755" s="13"/>
      <c r="K755" s="13"/>
      <c r="L755" s="13"/>
      <c r="M755" s="13"/>
      <c r="N755" s="13"/>
      <c r="O755" s="13"/>
      <c r="P755" s="13"/>
      <c r="Q755" s="13"/>
      <c r="R755" s="13"/>
      <c r="V755" s="24"/>
      <c r="W755" s="23"/>
    </row>
    <row r="756" spans="1:23" ht="13.2">
      <c r="A756" s="13"/>
      <c r="B756" s="13"/>
      <c r="I756" s="3"/>
      <c r="J756" s="13"/>
      <c r="K756" s="13"/>
      <c r="L756" s="13"/>
      <c r="M756" s="13"/>
      <c r="N756" s="13"/>
      <c r="O756" s="13"/>
      <c r="P756" s="13"/>
      <c r="Q756" s="13"/>
      <c r="R756" s="13"/>
      <c r="V756" s="24"/>
      <c r="W756" s="23"/>
    </row>
    <row r="757" spans="1:23" ht="13.2">
      <c r="A757" s="13"/>
      <c r="B757" s="13"/>
      <c r="I757" s="3"/>
      <c r="J757" s="13"/>
      <c r="K757" s="13"/>
      <c r="L757" s="13"/>
      <c r="M757" s="13"/>
      <c r="N757" s="13"/>
      <c r="O757" s="13"/>
      <c r="P757" s="13"/>
      <c r="Q757" s="13"/>
      <c r="R757" s="13"/>
      <c r="V757" s="24"/>
      <c r="W757" s="23"/>
    </row>
    <row r="758" spans="1:23" ht="13.2">
      <c r="A758" s="13"/>
      <c r="B758" s="13"/>
      <c r="I758" s="3"/>
      <c r="J758" s="13"/>
      <c r="K758" s="13"/>
      <c r="L758" s="13"/>
      <c r="M758" s="13"/>
      <c r="N758" s="13"/>
      <c r="O758" s="13"/>
      <c r="P758" s="13"/>
      <c r="Q758" s="13"/>
      <c r="R758" s="13"/>
      <c r="V758" s="24"/>
      <c r="W758" s="23"/>
    </row>
    <row r="759" spans="1:23" ht="13.2">
      <c r="A759" s="13"/>
      <c r="B759" s="13"/>
      <c r="I759" s="3"/>
      <c r="J759" s="13"/>
      <c r="K759" s="13"/>
      <c r="L759" s="13"/>
      <c r="M759" s="13"/>
      <c r="N759" s="13"/>
      <c r="O759" s="13"/>
      <c r="P759" s="13"/>
      <c r="Q759" s="13"/>
      <c r="R759" s="13"/>
      <c r="V759" s="24"/>
      <c r="W759" s="23"/>
    </row>
    <row r="760" spans="1:23" ht="13.2">
      <c r="A760" s="13"/>
      <c r="B760" s="13"/>
      <c r="I760" s="3"/>
      <c r="J760" s="13"/>
      <c r="K760" s="13"/>
      <c r="L760" s="13"/>
      <c r="M760" s="13"/>
      <c r="N760" s="13"/>
      <c r="O760" s="13"/>
      <c r="P760" s="13"/>
      <c r="Q760" s="13"/>
      <c r="R760" s="13"/>
      <c r="V760" s="24"/>
      <c r="W760" s="23"/>
    </row>
    <row r="761" spans="1:23" ht="13.2">
      <c r="A761" s="13"/>
      <c r="B761" s="13"/>
      <c r="I761" s="3"/>
      <c r="J761" s="13"/>
      <c r="K761" s="13"/>
      <c r="L761" s="13"/>
      <c r="M761" s="13"/>
      <c r="N761" s="13"/>
      <c r="O761" s="13"/>
      <c r="P761" s="13"/>
      <c r="Q761" s="13"/>
      <c r="R761" s="13"/>
      <c r="V761" s="24"/>
      <c r="W761" s="23"/>
    </row>
    <row r="762" spans="1:23" ht="13.2">
      <c r="A762" s="13"/>
      <c r="B762" s="13"/>
      <c r="I762" s="3"/>
      <c r="J762" s="13"/>
      <c r="K762" s="13"/>
      <c r="L762" s="13"/>
      <c r="M762" s="13"/>
      <c r="N762" s="13"/>
      <c r="O762" s="13"/>
      <c r="P762" s="13"/>
      <c r="Q762" s="13"/>
      <c r="R762" s="13"/>
      <c r="V762" s="24"/>
      <c r="W762" s="23"/>
    </row>
    <row r="763" spans="1:23" ht="13.2">
      <c r="A763" s="13"/>
      <c r="B763" s="13"/>
      <c r="I763" s="3"/>
      <c r="J763" s="13"/>
      <c r="K763" s="13"/>
      <c r="L763" s="13"/>
      <c r="M763" s="13"/>
      <c r="N763" s="13"/>
      <c r="O763" s="13"/>
      <c r="P763" s="13"/>
      <c r="Q763" s="13"/>
      <c r="R763" s="13"/>
      <c r="V763" s="24"/>
      <c r="W763" s="23"/>
    </row>
    <row r="764" spans="1:23" ht="13.2">
      <c r="A764" s="13"/>
      <c r="B764" s="13"/>
      <c r="I764" s="3"/>
      <c r="J764" s="13"/>
      <c r="K764" s="13"/>
      <c r="L764" s="13"/>
      <c r="M764" s="13"/>
      <c r="N764" s="13"/>
      <c r="O764" s="13"/>
      <c r="P764" s="13"/>
      <c r="Q764" s="13"/>
      <c r="R764" s="13"/>
      <c r="V764" s="24"/>
      <c r="W764" s="23"/>
    </row>
    <row r="765" spans="1:23" ht="13.2">
      <c r="A765" s="13"/>
      <c r="B765" s="13"/>
      <c r="I765" s="3"/>
      <c r="J765" s="13"/>
      <c r="K765" s="13"/>
      <c r="L765" s="13"/>
      <c r="M765" s="13"/>
      <c r="N765" s="13"/>
      <c r="O765" s="13"/>
      <c r="P765" s="13"/>
      <c r="Q765" s="13"/>
      <c r="R765" s="13"/>
      <c r="V765" s="24"/>
      <c r="W765" s="23"/>
    </row>
    <row r="766" spans="1:23" ht="13.2">
      <c r="A766" s="13"/>
      <c r="B766" s="13"/>
      <c r="I766" s="3"/>
      <c r="J766" s="13"/>
      <c r="K766" s="13"/>
      <c r="L766" s="13"/>
      <c r="M766" s="13"/>
      <c r="N766" s="13"/>
      <c r="O766" s="13"/>
      <c r="P766" s="13"/>
      <c r="Q766" s="13"/>
      <c r="R766" s="13"/>
      <c r="V766" s="24"/>
      <c r="W766" s="23"/>
    </row>
    <row r="767" spans="1:23" ht="13.2">
      <c r="A767" s="13"/>
      <c r="B767" s="13"/>
      <c r="I767" s="3"/>
      <c r="J767" s="13"/>
      <c r="K767" s="13"/>
      <c r="L767" s="13"/>
      <c r="M767" s="13"/>
      <c r="N767" s="13"/>
      <c r="O767" s="13"/>
      <c r="P767" s="13"/>
      <c r="Q767" s="13"/>
      <c r="R767" s="13"/>
      <c r="V767" s="24"/>
      <c r="W767" s="23"/>
    </row>
    <row r="768" spans="1:23" ht="13.2">
      <c r="A768" s="13"/>
      <c r="B768" s="13"/>
      <c r="I768" s="3"/>
      <c r="J768" s="13"/>
      <c r="K768" s="13"/>
      <c r="L768" s="13"/>
      <c r="M768" s="13"/>
      <c r="N768" s="13"/>
      <c r="O768" s="13"/>
      <c r="P768" s="13"/>
      <c r="Q768" s="13"/>
      <c r="R768" s="13"/>
      <c r="V768" s="24"/>
      <c r="W768" s="23"/>
    </row>
    <row r="769" spans="1:23" ht="13.2">
      <c r="A769" s="13"/>
      <c r="B769" s="13"/>
      <c r="I769" s="3"/>
      <c r="J769" s="13"/>
      <c r="K769" s="13"/>
      <c r="L769" s="13"/>
      <c r="M769" s="13"/>
      <c r="N769" s="13"/>
      <c r="O769" s="13"/>
      <c r="P769" s="13"/>
      <c r="Q769" s="13"/>
      <c r="R769" s="13"/>
      <c r="V769" s="24"/>
      <c r="W769" s="23"/>
    </row>
    <row r="770" spans="1:23" ht="13.2">
      <c r="A770" s="13"/>
      <c r="B770" s="13"/>
      <c r="I770" s="3"/>
      <c r="J770" s="13"/>
      <c r="K770" s="13"/>
      <c r="L770" s="13"/>
      <c r="M770" s="13"/>
      <c r="N770" s="13"/>
      <c r="O770" s="13"/>
      <c r="P770" s="13"/>
      <c r="Q770" s="13"/>
      <c r="R770" s="13"/>
      <c r="V770" s="24"/>
      <c r="W770" s="23"/>
    </row>
    <row r="771" spans="1:23" ht="13.2">
      <c r="A771" s="13"/>
      <c r="B771" s="13"/>
      <c r="I771" s="3"/>
      <c r="J771" s="13"/>
      <c r="K771" s="13"/>
      <c r="L771" s="13"/>
      <c r="M771" s="13"/>
      <c r="N771" s="13"/>
      <c r="O771" s="13"/>
      <c r="P771" s="13"/>
      <c r="Q771" s="13"/>
      <c r="R771" s="13"/>
      <c r="V771" s="24"/>
      <c r="W771" s="23"/>
    </row>
    <row r="772" spans="1:23" ht="13.2">
      <c r="A772" s="13"/>
      <c r="B772" s="13"/>
      <c r="I772" s="3"/>
      <c r="J772" s="13"/>
      <c r="K772" s="13"/>
      <c r="L772" s="13"/>
      <c r="M772" s="13"/>
      <c r="N772" s="13"/>
      <c r="O772" s="13"/>
      <c r="P772" s="13"/>
      <c r="Q772" s="13"/>
      <c r="R772" s="13"/>
      <c r="V772" s="24"/>
      <c r="W772" s="23"/>
    </row>
    <row r="773" spans="1:23" ht="13.2">
      <c r="A773" s="13"/>
      <c r="B773" s="13"/>
      <c r="I773" s="3"/>
      <c r="J773" s="13"/>
      <c r="K773" s="13"/>
      <c r="L773" s="13"/>
      <c r="M773" s="13"/>
      <c r="N773" s="13"/>
      <c r="O773" s="13"/>
      <c r="P773" s="13"/>
      <c r="Q773" s="13"/>
      <c r="R773" s="13"/>
      <c r="V773" s="24"/>
      <c r="W773" s="23"/>
    </row>
    <row r="774" spans="1:23" ht="13.2">
      <c r="A774" s="13"/>
      <c r="B774" s="13"/>
      <c r="I774" s="3"/>
      <c r="J774" s="13"/>
      <c r="K774" s="13"/>
      <c r="L774" s="13"/>
      <c r="M774" s="13"/>
      <c r="N774" s="13"/>
      <c r="O774" s="13"/>
      <c r="P774" s="13"/>
      <c r="Q774" s="13"/>
      <c r="R774" s="13"/>
      <c r="V774" s="24"/>
      <c r="W774" s="23"/>
    </row>
    <row r="775" spans="1:23" ht="13.2">
      <c r="A775" s="13"/>
      <c r="B775" s="13"/>
      <c r="I775" s="3"/>
      <c r="J775" s="13"/>
      <c r="K775" s="13"/>
      <c r="L775" s="13"/>
      <c r="M775" s="13"/>
      <c r="N775" s="13"/>
      <c r="O775" s="13"/>
      <c r="P775" s="13"/>
      <c r="Q775" s="13"/>
      <c r="R775" s="13"/>
      <c r="V775" s="24"/>
      <c r="W775" s="23"/>
    </row>
    <row r="776" spans="1:23" ht="13.2">
      <c r="A776" s="13"/>
      <c r="B776" s="13"/>
      <c r="I776" s="3"/>
      <c r="J776" s="13"/>
      <c r="K776" s="13"/>
      <c r="L776" s="13"/>
      <c r="M776" s="13"/>
      <c r="N776" s="13"/>
      <c r="O776" s="13"/>
      <c r="P776" s="13"/>
      <c r="Q776" s="13"/>
      <c r="R776" s="13"/>
      <c r="V776" s="24"/>
      <c r="W776" s="23"/>
    </row>
    <row r="777" spans="1:23" ht="13.2">
      <c r="A777" s="13"/>
      <c r="B777" s="13"/>
      <c r="I777" s="3"/>
      <c r="J777" s="13"/>
      <c r="K777" s="13"/>
      <c r="L777" s="13"/>
      <c r="M777" s="13"/>
      <c r="N777" s="13"/>
      <c r="O777" s="13"/>
      <c r="P777" s="13"/>
      <c r="Q777" s="13"/>
      <c r="R777" s="13"/>
      <c r="V777" s="24"/>
      <c r="W777" s="23"/>
    </row>
    <row r="778" spans="1:23" ht="13.2">
      <c r="A778" s="13"/>
      <c r="B778" s="13"/>
      <c r="I778" s="3"/>
      <c r="J778" s="13"/>
      <c r="K778" s="13"/>
      <c r="L778" s="13"/>
      <c r="M778" s="13"/>
      <c r="N778" s="13"/>
      <c r="O778" s="13"/>
      <c r="P778" s="13"/>
      <c r="Q778" s="13"/>
      <c r="R778" s="13"/>
      <c r="V778" s="24"/>
      <c r="W778" s="23"/>
    </row>
    <row r="779" spans="1:23" ht="13.2">
      <c r="A779" s="13"/>
      <c r="B779" s="13"/>
      <c r="I779" s="3"/>
      <c r="J779" s="13"/>
      <c r="K779" s="13"/>
      <c r="L779" s="13"/>
      <c r="M779" s="13"/>
      <c r="N779" s="13"/>
      <c r="O779" s="13"/>
      <c r="P779" s="13"/>
      <c r="Q779" s="13"/>
      <c r="R779" s="13"/>
      <c r="V779" s="24"/>
      <c r="W779" s="23"/>
    </row>
    <row r="780" spans="1:23" ht="13.2">
      <c r="A780" s="13"/>
      <c r="B780" s="13"/>
      <c r="I780" s="3"/>
      <c r="J780" s="13"/>
      <c r="K780" s="13"/>
      <c r="L780" s="13"/>
      <c r="M780" s="13"/>
      <c r="N780" s="13"/>
      <c r="O780" s="13"/>
      <c r="P780" s="13"/>
      <c r="Q780" s="13"/>
      <c r="R780" s="13"/>
      <c r="V780" s="24"/>
      <c r="W780" s="23"/>
    </row>
    <row r="781" spans="1:23" ht="13.2">
      <c r="A781" s="13"/>
      <c r="B781" s="13"/>
      <c r="I781" s="3"/>
      <c r="J781" s="13"/>
      <c r="K781" s="13"/>
      <c r="L781" s="13"/>
      <c r="M781" s="13"/>
      <c r="N781" s="13"/>
      <c r="O781" s="13"/>
      <c r="P781" s="13"/>
      <c r="Q781" s="13"/>
      <c r="R781" s="13"/>
      <c r="V781" s="24"/>
      <c r="W781" s="23"/>
    </row>
    <row r="782" spans="1:23" ht="13.2">
      <c r="A782" s="13"/>
      <c r="B782" s="13"/>
      <c r="I782" s="3"/>
      <c r="J782" s="13"/>
      <c r="K782" s="13"/>
      <c r="L782" s="13"/>
      <c r="M782" s="13"/>
      <c r="N782" s="13"/>
      <c r="O782" s="13"/>
      <c r="P782" s="13"/>
      <c r="Q782" s="13"/>
      <c r="R782" s="13"/>
      <c r="V782" s="24"/>
      <c r="W782" s="23"/>
    </row>
    <row r="783" spans="1:23" ht="13.2">
      <c r="A783" s="13"/>
      <c r="B783" s="13"/>
      <c r="I783" s="3"/>
      <c r="J783" s="13"/>
      <c r="K783" s="13"/>
      <c r="L783" s="13"/>
      <c r="M783" s="13"/>
      <c r="N783" s="13"/>
      <c r="O783" s="13"/>
      <c r="P783" s="13"/>
      <c r="Q783" s="13"/>
      <c r="R783" s="13"/>
      <c r="V783" s="24"/>
      <c r="W783" s="23"/>
    </row>
    <row r="784" spans="1:23" ht="13.2">
      <c r="A784" s="13"/>
      <c r="B784" s="13"/>
      <c r="I784" s="3"/>
      <c r="J784" s="13"/>
      <c r="K784" s="13"/>
      <c r="L784" s="13"/>
      <c r="M784" s="13"/>
      <c r="N784" s="13"/>
      <c r="O784" s="13"/>
      <c r="P784" s="13"/>
      <c r="Q784" s="13"/>
      <c r="R784" s="13"/>
      <c r="V784" s="24"/>
      <c r="W784" s="23"/>
    </row>
    <row r="785" spans="1:23" ht="13.2">
      <c r="A785" s="13"/>
      <c r="B785" s="13"/>
      <c r="I785" s="3"/>
      <c r="J785" s="13"/>
      <c r="K785" s="13"/>
      <c r="L785" s="13"/>
      <c r="M785" s="13"/>
      <c r="N785" s="13"/>
      <c r="O785" s="13"/>
      <c r="P785" s="13"/>
      <c r="Q785" s="13"/>
      <c r="R785" s="13"/>
      <c r="V785" s="24"/>
      <c r="W785" s="23"/>
    </row>
    <row r="786" spans="1:23" ht="13.2">
      <c r="A786" s="13"/>
      <c r="B786" s="13"/>
      <c r="I786" s="3"/>
      <c r="J786" s="13"/>
      <c r="K786" s="13"/>
      <c r="L786" s="13"/>
      <c r="M786" s="13"/>
      <c r="N786" s="13"/>
      <c r="O786" s="13"/>
      <c r="P786" s="13"/>
      <c r="Q786" s="13"/>
      <c r="R786" s="13"/>
      <c r="V786" s="24"/>
      <c r="W786" s="23"/>
    </row>
    <row r="787" spans="1:23" ht="13.2">
      <c r="A787" s="13"/>
      <c r="B787" s="13"/>
      <c r="I787" s="3"/>
      <c r="J787" s="13"/>
      <c r="K787" s="13"/>
      <c r="L787" s="13"/>
      <c r="M787" s="13"/>
      <c r="N787" s="13"/>
      <c r="O787" s="13"/>
      <c r="P787" s="13"/>
      <c r="Q787" s="13"/>
      <c r="R787" s="13"/>
      <c r="V787" s="24"/>
      <c r="W787" s="23"/>
    </row>
    <row r="788" spans="1:23" ht="13.2">
      <c r="A788" s="13"/>
      <c r="B788" s="13"/>
      <c r="I788" s="3"/>
      <c r="J788" s="13"/>
      <c r="K788" s="13"/>
      <c r="L788" s="13"/>
      <c r="M788" s="13"/>
      <c r="N788" s="13"/>
      <c r="O788" s="13"/>
      <c r="P788" s="13"/>
      <c r="Q788" s="13"/>
      <c r="R788" s="13"/>
      <c r="V788" s="24"/>
      <c r="W788" s="23"/>
    </row>
    <row r="789" spans="1:23" ht="13.2">
      <c r="A789" s="13"/>
      <c r="B789" s="13"/>
      <c r="I789" s="3"/>
      <c r="J789" s="13"/>
      <c r="K789" s="13"/>
      <c r="L789" s="13"/>
      <c r="M789" s="13"/>
      <c r="N789" s="13"/>
      <c r="O789" s="13"/>
      <c r="P789" s="13"/>
      <c r="Q789" s="13"/>
      <c r="R789" s="13"/>
      <c r="V789" s="24"/>
      <c r="W789" s="23"/>
    </row>
    <row r="790" spans="1:23" ht="13.2">
      <c r="A790" s="13"/>
      <c r="B790" s="13"/>
      <c r="I790" s="3"/>
      <c r="J790" s="13"/>
      <c r="K790" s="13"/>
      <c r="L790" s="13"/>
      <c r="M790" s="13"/>
      <c r="N790" s="13"/>
      <c r="O790" s="13"/>
      <c r="P790" s="13"/>
      <c r="Q790" s="13"/>
      <c r="R790" s="13"/>
      <c r="V790" s="24"/>
      <c r="W790" s="23"/>
    </row>
    <row r="791" spans="1:23" ht="13.2">
      <c r="A791" s="13"/>
      <c r="B791" s="13"/>
      <c r="I791" s="3"/>
      <c r="J791" s="13"/>
      <c r="K791" s="13"/>
      <c r="L791" s="13"/>
      <c r="M791" s="13"/>
      <c r="N791" s="13"/>
      <c r="O791" s="13"/>
      <c r="P791" s="13"/>
      <c r="Q791" s="13"/>
      <c r="R791" s="13"/>
      <c r="V791" s="24"/>
      <c r="W791" s="23"/>
    </row>
    <row r="792" spans="1:23" ht="13.2">
      <c r="A792" s="13"/>
      <c r="B792" s="13"/>
      <c r="I792" s="3"/>
      <c r="J792" s="13"/>
      <c r="K792" s="13"/>
      <c r="L792" s="13"/>
      <c r="M792" s="13"/>
      <c r="N792" s="13"/>
      <c r="O792" s="13"/>
      <c r="P792" s="13"/>
      <c r="Q792" s="13"/>
      <c r="R792" s="13"/>
      <c r="V792" s="24"/>
      <c r="W792" s="23"/>
    </row>
    <row r="793" spans="1:23" ht="13.2">
      <c r="A793" s="13"/>
      <c r="B793" s="13"/>
      <c r="I793" s="3"/>
      <c r="J793" s="13"/>
      <c r="K793" s="13"/>
      <c r="L793" s="13"/>
      <c r="M793" s="13"/>
      <c r="N793" s="13"/>
      <c r="O793" s="13"/>
      <c r="P793" s="13"/>
      <c r="Q793" s="13"/>
      <c r="R793" s="13"/>
      <c r="V793" s="24"/>
      <c r="W793" s="23"/>
    </row>
    <row r="794" spans="1:23" ht="13.2">
      <c r="A794" s="13"/>
      <c r="B794" s="13"/>
      <c r="I794" s="3"/>
      <c r="J794" s="13"/>
      <c r="K794" s="13"/>
      <c r="L794" s="13"/>
      <c r="M794" s="13"/>
      <c r="N794" s="13"/>
      <c r="O794" s="13"/>
      <c r="P794" s="13"/>
      <c r="Q794" s="13"/>
      <c r="R794" s="13"/>
      <c r="V794" s="24"/>
      <c r="W794" s="23"/>
    </row>
    <row r="795" spans="1:23" ht="13.2">
      <c r="A795" s="13"/>
      <c r="B795" s="13"/>
      <c r="I795" s="3"/>
      <c r="J795" s="13"/>
      <c r="K795" s="13"/>
      <c r="L795" s="13"/>
      <c r="M795" s="13"/>
      <c r="N795" s="13"/>
      <c r="O795" s="13"/>
      <c r="P795" s="13"/>
      <c r="Q795" s="13"/>
      <c r="R795" s="13"/>
      <c r="V795" s="24"/>
      <c r="W795" s="23"/>
    </row>
    <row r="796" spans="1:23" ht="13.2">
      <c r="A796" s="13"/>
      <c r="B796" s="13"/>
      <c r="I796" s="3"/>
      <c r="J796" s="13"/>
      <c r="K796" s="13"/>
      <c r="L796" s="13"/>
      <c r="M796" s="13"/>
      <c r="N796" s="13"/>
      <c r="O796" s="13"/>
      <c r="P796" s="13"/>
      <c r="Q796" s="13"/>
      <c r="R796" s="13"/>
      <c r="V796" s="24"/>
      <c r="W796" s="23"/>
    </row>
    <row r="797" spans="1:23" ht="13.2">
      <c r="A797" s="13"/>
      <c r="B797" s="13"/>
      <c r="I797" s="3"/>
      <c r="J797" s="13"/>
      <c r="K797" s="13"/>
      <c r="L797" s="13"/>
      <c r="M797" s="13"/>
      <c r="N797" s="13"/>
      <c r="O797" s="13"/>
      <c r="P797" s="13"/>
      <c r="Q797" s="13"/>
      <c r="R797" s="13"/>
      <c r="V797" s="24"/>
      <c r="W797" s="23"/>
    </row>
    <row r="798" spans="1:23" ht="13.2">
      <c r="A798" s="13"/>
      <c r="B798" s="13"/>
      <c r="I798" s="3"/>
      <c r="J798" s="13"/>
      <c r="K798" s="13"/>
      <c r="L798" s="13"/>
      <c r="M798" s="13"/>
      <c r="N798" s="13"/>
      <c r="O798" s="13"/>
      <c r="P798" s="13"/>
      <c r="Q798" s="13"/>
      <c r="R798" s="13"/>
      <c r="V798" s="24"/>
      <c r="W798" s="23"/>
    </row>
    <row r="799" spans="1:23" ht="13.2">
      <c r="A799" s="13"/>
      <c r="B799" s="13"/>
      <c r="I799" s="3"/>
      <c r="J799" s="13"/>
      <c r="K799" s="13"/>
      <c r="L799" s="13"/>
      <c r="M799" s="13"/>
      <c r="N799" s="13"/>
      <c r="O799" s="13"/>
      <c r="P799" s="13"/>
      <c r="Q799" s="13"/>
      <c r="R799" s="13"/>
      <c r="V799" s="24"/>
      <c r="W799" s="23"/>
    </row>
    <row r="800" spans="1:23" ht="13.2">
      <c r="A800" s="13"/>
      <c r="B800" s="13"/>
      <c r="I800" s="3"/>
      <c r="J800" s="13"/>
      <c r="K800" s="13"/>
      <c r="L800" s="13"/>
      <c r="M800" s="13"/>
      <c r="N800" s="13"/>
      <c r="O800" s="13"/>
      <c r="P800" s="13"/>
      <c r="Q800" s="13"/>
      <c r="R800" s="13"/>
      <c r="V800" s="24"/>
      <c r="W800" s="23"/>
    </row>
    <row r="801" spans="1:23" ht="13.2">
      <c r="A801" s="13"/>
      <c r="B801" s="13"/>
      <c r="I801" s="3"/>
      <c r="J801" s="13"/>
      <c r="K801" s="13"/>
      <c r="L801" s="13"/>
      <c r="M801" s="13"/>
      <c r="N801" s="13"/>
      <c r="O801" s="13"/>
      <c r="P801" s="13"/>
      <c r="Q801" s="13"/>
      <c r="R801" s="13"/>
      <c r="V801" s="24"/>
      <c r="W801" s="23"/>
    </row>
    <row r="802" spans="1:23" ht="13.2">
      <c r="A802" s="13"/>
      <c r="B802" s="13"/>
      <c r="I802" s="3"/>
      <c r="J802" s="13"/>
      <c r="K802" s="13"/>
      <c r="L802" s="13"/>
      <c r="M802" s="13"/>
      <c r="N802" s="13"/>
      <c r="O802" s="13"/>
      <c r="P802" s="13"/>
      <c r="Q802" s="13"/>
      <c r="R802" s="13"/>
      <c r="V802" s="24"/>
      <c r="W802" s="23"/>
    </row>
    <row r="803" spans="1:23" ht="13.2">
      <c r="A803" s="13"/>
      <c r="B803" s="13"/>
      <c r="I803" s="3"/>
      <c r="J803" s="13"/>
      <c r="K803" s="13"/>
      <c r="L803" s="13"/>
      <c r="M803" s="13"/>
      <c r="N803" s="13"/>
      <c r="O803" s="13"/>
      <c r="P803" s="13"/>
      <c r="Q803" s="13"/>
      <c r="R803" s="13"/>
      <c r="V803" s="24"/>
      <c r="W803" s="23"/>
    </row>
    <row r="804" spans="1:23" ht="13.2">
      <c r="A804" s="13"/>
      <c r="B804" s="13"/>
      <c r="I804" s="3"/>
      <c r="J804" s="13"/>
      <c r="K804" s="13"/>
      <c r="L804" s="13"/>
      <c r="M804" s="13"/>
      <c r="N804" s="13"/>
      <c r="O804" s="13"/>
      <c r="P804" s="13"/>
      <c r="Q804" s="13"/>
      <c r="R804" s="13"/>
      <c r="V804" s="24"/>
      <c r="W804" s="23"/>
    </row>
    <row r="805" spans="1:23" ht="13.2">
      <c r="A805" s="13"/>
      <c r="B805" s="13"/>
      <c r="I805" s="3"/>
      <c r="J805" s="13"/>
      <c r="K805" s="13"/>
      <c r="L805" s="13"/>
      <c r="M805" s="13"/>
      <c r="N805" s="13"/>
      <c r="O805" s="13"/>
      <c r="P805" s="13"/>
      <c r="Q805" s="13"/>
      <c r="R805" s="13"/>
      <c r="V805" s="24"/>
      <c r="W805" s="23"/>
    </row>
    <row r="806" spans="1:23" ht="13.2">
      <c r="A806" s="13"/>
      <c r="B806" s="13"/>
      <c r="I806" s="3"/>
      <c r="J806" s="13"/>
      <c r="K806" s="13"/>
      <c r="L806" s="13"/>
      <c r="M806" s="13"/>
      <c r="N806" s="13"/>
      <c r="O806" s="13"/>
      <c r="P806" s="13"/>
      <c r="Q806" s="13"/>
      <c r="R806" s="13"/>
      <c r="V806" s="24"/>
      <c r="W806" s="23"/>
    </row>
    <row r="807" spans="1:23" ht="13.2">
      <c r="A807" s="13"/>
      <c r="B807" s="13"/>
      <c r="I807" s="3"/>
      <c r="J807" s="13"/>
      <c r="K807" s="13"/>
      <c r="L807" s="13"/>
      <c r="M807" s="13"/>
      <c r="N807" s="13"/>
      <c r="O807" s="13"/>
      <c r="P807" s="13"/>
      <c r="Q807" s="13"/>
      <c r="R807" s="13"/>
      <c r="V807" s="24"/>
      <c r="W807" s="23"/>
    </row>
    <row r="808" spans="1:23" ht="13.2">
      <c r="A808" s="13"/>
      <c r="B808" s="13"/>
      <c r="I808" s="3"/>
      <c r="J808" s="13"/>
      <c r="K808" s="13"/>
      <c r="L808" s="13"/>
      <c r="M808" s="13"/>
      <c r="N808" s="13"/>
      <c r="O808" s="13"/>
      <c r="P808" s="13"/>
      <c r="Q808" s="13"/>
      <c r="R808" s="13"/>
      <c r="V808" s="24"/>
      <c r="W808" s="23"/>
    </row>
    <row r="809" spans="1:23" ht="13.2">
      <c r="A809" s="13"/>
      <c r="B809" s="13"/>
      <c r="I809" s="3"/>
      <c r="J809" s="13"/>
      <c r="K809" s="13"/>
      <c r="L809" s="13"/>
      <c r="M809" s="13"/>
      <c r="N809" s="13"/>
      <c r="O809" s="13"/>
      <c r="P809" s="13"/>
      <c r="Q809" s="13"/>
      <c r="R809" s="13"/>
      <c r="V809" s="24"/>
      <c r="W809" s="23"/>
    </row>
    <row r="810" spans="1:23" ht="13.2">
      <c r="A810" s="13"/>
      <c r="B810" s="13"/>
      <c r="I810" s="3"/>
      <c r="J810" s="13"/>
      <c r="K810" s="13"/>
      <c r="L810" s="13"/>
      <c r="M810" s="13"/>
      <c r="N810" s="13"/>
      <c r="O810" s="13"/>
      <c r="P810" s="13"/>
      <c r="Q810" s="13"/>
      <c r="R810" s="13"/>
      <c r="V810" s="24"/>
      <c r="W810" s="23"/>
    </row>
    <row r="811" spans="1:23" ht="13.2">
      <c r="A811" s="13"/>
      <c r="B811" s="13"/>
      <c r="I811" s="3"/>
      <c r="J811" s="13"/>
      <c r="K811" s="13"/>
      <c r="L811" s="13"/>
      <c r="M811" s="13"/>
      <c r="N811" s="13"/>
      <c r="O811" s="13"/>
      <c r="P811" s="13"/>
      <c r="Q811" s="13"/>
      <c r="R811" s="13"/>
      <c r="V811" s="24"/>
      <c r="W811" s="23"/>
    </row>
    <row r="812" spans="1:23" ht="13.2">
      <c r="A812" s="13"/>
      <c r="B812" s="13"/>
      <c r="I812" s="3"/>
      <c r="J812" s="13"/>
      <c r="K812" s="13"/>
      <c r="L812" s="13"/>
      <c r="M812" s="13"/>
      <c r="N812" s="13"/>
      <c r="O812" s="13"/>
      <c r="P812" s="13"/>
      <c r="Q812" s="13"/>
      <c r="R812" s="13"/>
      <c r="V812" s="24"/>
      <c r="W812" s="23"/>
    </row>
    <row r="813" spans="1:23" ht="13.2">
      <c r="A813" s="13"/>
      <c r="B813" s="13"/>
      <c r="I813" s="3"/>
      <c r="J813" s="13"/>
      <c r="K813" s="13"/>
      <c r="L813" s="13"/>
      <c r="M813" s="13"/>
      <c r="N813" s="13"/>
      <c r="O813" s="13"/>
      <c r="P813" s="13"/>
      <c r="Q813" s="13"/>
      <c r="R813" s="13"/>
      <c r="V813" s="24"/>
      <c r="W813" s="23"/>
    </row>
    <row r="814" spans="1:23" ht="13.2">
      <c r="A814" s="13"/>
      <c r="B814" s="13"/>
      <c r="I814" s="3"/>
      <c r="J814" s="13"/>
      <c r="K814" s="13"/>
      <c r="L814" s="13"/>
      <c r="M814" s="13"/>
      <c r="N814" s="13"/>
      <c r="O814" s="13"/>
      <c r="P814" s="13"/>
      <c r="Q814" s="13"/>
      <c r="R814" s="13"/>
      <c r="V814" s="24"/>
      <c r="W814" s="23"/>
    </row>
    <row r="815" spans="1:23" ht="13.2">
      <c r="A815" s="13"/>
      <c r="B815" s="13"/>
      <c r="I815" s="3"/>
      <c r="J815" s="13"/>
      <c r="K815" s="13"/>
      <c r="L815" s="13"/>
      <c r="M815" s="13"/>
      <c r="N815" s="13"/>
      <c r="O815" s="13"/>
      <c r="P815" s="13"/>
      <c r="Q815" s="13"/>
      <c r="R815" s="13"/>
      <c r="V815" s="24"/>
      <c r="W815" s="23"/>
    </row>
    <row r="816" spans="1:23" ht="13.2">
      <c r="A816" s="13"/>
      <c r="B816" s="13"/>
      <c r="I816" s="3"/>
      <c r="J816" s="13"/>
      <c r="K816" s="13"/>
      <c r="L816" s="13"/>
      <c r="M816" s="13"/>
      <c r="N816" s="13"/>
      <c r="O816" s="13"/>
      <c r="P816" s="13"/>
      <c r="Q816" s="13"/>
      <c r="R816" s="13"/>
      <c r="V816" s="24"/>
      <c r="W816" s="23"/>
    </row>
    <row r="817" spans="1:23" ht="13.2">
      <c r="A817" s="13"/>
      <c r="B817" s="13"/>
      <c r="I817" s="3"/>
      <c r="J817" s="13"/>
      <c r="K817" s="13"/>
      <c r="L817" s="13"/>
      <c r="M817" s="13"/>
      <c r="N817" s="13"/>
      <c r="O817" s="13"/>
      <c r="P817" s="13"/>
      <c r="Q817" s="13"/>
      <c r="R817" s="13"/>
      <c r="V817" s="24"/>
      <c r="W817" s="23"/>
    </row>
    <row r="818" spans="1:23" ht="13.2">
      <c r="A818" s="13"/>
      <c r="B818" s="13"/>
      <c r="I818" s="3"/>
      <c r="J818" s="13"/>
      <c r="K818" s="13"/>
      <c r="L818" s="13"/>
      <c r="M818" s="13"/>
      <c r="N818" s="13"/>
      <c r="O818" s="13"/>
      <c r="P818" s="13"/>
      <c r="Q818" s="13"/>
      <c r="R818" s="13"/>
      <c r="V818" s="24"/>
      <c r="W818" s="23"/>
    </row>
    <row r="819" spans="1:23" ht="13.2">
      <c r="A819" s="13"/>
      <c r="B819" s="13"/>
      <c r="I819" s="3"/>
      <c r="J819" s="13"/>
      <c r="K819" s="13"/>
      <c r="L819" s="13"/>
      <c r="M819" s="13"/>
      <c r="N819" s="13"/>
      <c r="O819" s="13"/>
      <c r="P819" s="13"/>
      <c r="Q819" s="13"/>
      <c r="R819" s="13"/>
      <c r="V819" s="24"/>
      <c r="W819" s="23"/>
    </row>
    <row r="820" spans="1:23" ht="13.2">
      <c r="A820" s="13"/>
      <c r="B820" s="13"/>
      <c r="I820" s="3"/>
      <c r="J820" s="13"/>
      <c r="K820" s="13"/>
      <c r="L820" s="13"/>
      <c r="M820" s="13"/>
      <c r="N820" s="13"/>
      <c r="O820" s="13"/>
      <c r="P820" s="13"/>
      <c r="Q820" s="13"/>
      <c r="R820" s="13"/>
      <c r="V820" s="24"/>
      <c r="W820" s="23"/>
    </row>
    <row r="821" spans="1:23" ht="13.2">
      <c r="A821" s="13"/>
      <c r="B821" s="13"/>
      <c r="I821" s="3"/>
      <c r="J821" s="13"/>
      <c r="K821" s="13"/>
      <c r="L821" s="13"/>
      <c r="M821" s="13"/>
      <c r="N821" s="13"/>
      <c r="O821" s="13"/>
      <c r="P821" s="13"/>
      <c r="Q821" s="13"/>
      <c r="R821" s="13"/>
      <c r="V821" s="24"/>
      <c r="W821" s="23"/>
    </row>
    <row r="822" spans="1:23" ht="13.2">
      <c r="A822" s="13"/>
      <c r="B822" s="13"/>
      <c r="I822" s="3"/>
      <c r="J822" s="13"/>
      <c r="K822" s="13"/>
      <c r="L822" s="13"/>
      <c r="M822" s="13"/>
      <c r="N822" s="13"/>
      <c r="O822" s="13"/>
      <c r="P822" s="13"/>
      <c r="Q822" s="13"/>
      <c r="R822" s="13"/>
      <c r="V822" s="24"/>
      <c r="W822" s="23"/>
    </row>
    <row r="823" spans="1:23" ht="13.2">
      <c r="A823" s="13"/>
      <c r="B823" s="13"/>
      <c r="I823" s="3"/>
      <c r="J823" s="13"/>
      <c r="K823" s="13"/>
      <c r="L823" s="13"/>
      <c r="M823" s="13"/>
      <c r="N823" s="13"/>
      <c r="O823" s="13"/>
      <c r="P823" s="13"/>
      <c r="Q823" s="13"/>
      <c r="R823" s="13"/>
      <c r="V823" s="24"/>
      <c r="W823" s="23"/>
    </row>
    <row r="824" spans="1:23" ht="13.2">
      <c r="A824" s="13"/>
      <c r="B824" s="13"/>
      <c r="I824" s="3"/>
      <c r="J824" s="13"/>
      <c r="K824" s="13"/>
      <c r="L824" s="13"/>
      <c r="M824" s="13"/>
      <c r="N824" s="13"/>
      <c r="O824" s="13"/>
      <c r="P824" s="13"/>
      <c r="Q824" s="13"/>
      <c r="R824" s="13"/>
      <c r="V824" s="24"/>
      <c r="W824" s="23"/>
    </row>
    <row r="825" spans="1:23" ht="13.2">
      <c r="A825" s="13"/>
      <c r="B825" s="13"/>
      <c r="I825" s="3"/>
      <c r="J825" s="13"/>
      <c r="K825" s="13"/>
      <c r="L825" s="13"/>
      <c r="M825" s="13"/>
      <c r="N825" s="13"/>
      <c r="O825" s="13"/>
      <c r="P825" s="13"/>
      <c r="Q825" s="13"/>
      <c r="R825" s="13"/>
      <c r="V825" s="24"/>
      <c r="W825" s="23"/>
    </row>
    <row r="826" spans="1:23" ht="13.2">
      <c r="A826" s="13"/>
      <c r="B826" s="13"/>
      <c r="I826" s="3"/>
      <c r="J826" s="13"/>
      <c r="K826" s="13"/>
      <c r="L826" s="13"/>
      <c r="M826" s="13"/>
      <c r="N826" s="13"/>
      <c r="O826" s="13"/>
      <c r="P826" s="13"/>
      <c r="Q826" s="13"/>
      <c r="R826" s="13"/>
      <c r="V826" s="24"/>
      <c r="W826" s="23"/>
    </row>
    <row r="827" spans="1:23" ht="13.2">
      <c r="A827" s="13"/>
      <c r="B827" s="13"/>
      <c r="I827" s="3"/>
      <c r="J827" s="13"/>
      <c r="K827" s="13"/>
      <c r="L827" s="13"/>
      <c r="M827" s="13"/>
      <c r="N827" s="13"/>
      <c r="O827" s="13"/>
      <c r="P827" s="13"/>
      <c r="Q827" s="13"/>
      <c r="R827" s="13"/>
      <c r="V827" s="24"/>
      <c r="W827" s="23"/>
    </row>
    <row r="828" spans="1:23" ht="13.2">
      <c r="A828" s="13"/>
      <c r="B828" s="13"/>
      <c r="I828" s="3"/>
      <c r="J828" s="13"/>
      <c r="K828" s="13"/>
      <c r="L828" s="13"/>
      <c r="M828" s="13"/>
      <c r="N828" s="13"/>
      <c r="O828" s="13"/>
      <c r="P828" s="13"/>
      <c r="Q828" s="13"/>
      <c r="R828" s="13"/>
      <c r="V828" s="24"/>
      <c r="W828" s="23"/>
    </row>
    <row r="829" spans="1:23" ht="13.2">
      <c r="A829" s="13"/>
      <c r="B829" s="13"/>
      <c r="I829" s="3"/>
      <c r="J829" s="13"/>
      <c r="K829" s="13"/>
      <c r="L829" s="13"/>
      <c r="M829" s="13"/>
      <c r="N829" s="13"/>
      <c r="O829" s="13"/>
      <c r="P829" s="13"/>
      <c r="Q829" s="13"/>
      <c r="R829" s="13"/>
      <c r="V829" s="24"/>
      <c r="W829" s="23"/>
    </row>
    <row r="830" spans="1:23" ht="13.2">
      <c r="A830" s="13"/>
      <c r="B830" s="13"/>
      <c r="I830" s="3"/>
      <c r="J830" s="13"/>
      <c r="K830" s="13"/>
      <c r="L830" s="13"/>
      <c r="M830" s="13"/>
      <c r="N830" s="13"/>
      <c r="O830" s="13"/>
      <c r="P830" s="13"/>
      <c r="Q830" s="13"/>
      <c r="R830" s="13"/>
      <c r="V830" s="24"/>
      <c r="W830" s="23"/>
    </row>
    <row r="831" spans="1:23" ht="13.2">
      <c r="A831" s="13"/>
      <c r="B831" s="13"/>
      <c r="I831" s="3"/>
      <c r="J831" s="13"/>
      <c r="K831" s="13"/>
      <c r="L831" s="13"/>
      <c r="M831" s="13"/>
      <c r="N831" s="13"/>
      <c r="O831" s="13"/>
      <c r="P831" s="13"/>
      <c r="Q831" s="13"/>
      <c r="R831" s="13"/>
      <c r="V831" s="24"/>
      <c r="W831" s="23"/>
    </row>
    <row r="832" spans="1:23" ht="13.2">
      <c r="A832" s="13"/>
      <c r="B832" s="13"/>
      <c r="I832" s="3"/>
      <c r="J832" s="13"/>
      <c r="K832" s="13"/>
      <c r="L832" s="13"/>
      <c r="M832" s="13"/>
      <c r="N832" s="13"/>
      <c r="O832" s="13"/>
      <c r="P832" s="13"/>
      <c r="Q832" s="13"/>
      <c r="R832" s="13"/>
      <c r="V832" s="24"/>
      <c r="W832" s="23"/>
    </row>
    <row r="833" spans="1:23" ht="13.2">
      <c r="A833" s="13"/>
      <c r="B833" s="13"/>
      <c r="I833" s="3"/>
      <c r="J833" s="13"/>
      <c r="K833" s="13"/>
      <c r="L833" s="13"/>
      <c r="M833" s="13"/>
      <c r="N833" s="13"/>
      <c r="O833" s="13"/>
      <c r="P833" s="13"/>
      <c r="Q833" s="13"/>
      <c r="R833" s="13"/>
      <c r="V833" s="24"/>
      <c r="W833" s="23"/>
    </row>
    <row r="834" spans="1:23" ht="13.2">
      <c r="A834" s="13"/>
      <c r="B834" s="13"/>
      <c r="I834" s="3"/>
      <c r="J834" s="13"/>
      <c r="K834" s="13"/>
      <c r="L834" s="13"/>
      <c r="M834" s="13"/>
      <c r="N834" s="13"/>
      <c r="O834" s="13"/>
      <c r="P834" s="13"/>
      <c r="Q834" s="13"/>
      <c r="R834" s="13"/>
      <c r="V834" s="24"/>
      <c r="W834" s="23"/>
    </row>
    <row r="835" spans="1:23" ht="13.2">
      <c r="A835" s="13"/>
      <c r="B835" s="13"/>
      <c r="I835" s="3"/>
      <c r="J835" s="13"/>
      <c r="K835" s="13"/>
      <c r="L835" s="13"/>
      <c r="M835" s="13"/>
      <c r="N835" s="13"/>
      <c r="O835" s="13"/>
      <c r="P835" s="13"/>
      <c r="Q835" s="13"/>
      <c r="R835" s="13"/>
      <c r="V835" s="24"/>
      <c r="W835" s="23"/>
    </row>
    <row r="836" spans="1:23" ht="13.2">
      <c r="A836" s="13"/>
      <c r="B836" s="13"/>
      <c r="I836" s="3"/>
      <c r="J836" s="13"/>
      <c r="K836" s="13"/>
      <c r="L836" s="13"/>
      <c r="M836" s="13"/>
      <c r="N836" s="13"/>
      <c r="O836" s="13"/>
      <c r="P836" s="13"/>
      <c r="Q836" s="13"/>
      <c r="R836" s="13"/>
      <c r="V836" s="24"/>
      <c r="W836" s="23"/>
    </row>
    <row r="837" spans="1:23" ht="13.2">
      <c r="A837" s="13"/>
      <c r="B837" s="13"/>
      <c r="I837" s="3"/>
      <c r="J837" s="13"/>
      <c r="K837" s="13"/>
      <c r="L837" s="13"/>
      <c r="M837" s="13"/>
      <c r="N837" s="13"/>
      <c r="O837" s="13"/>
      <c r="P837" s="13"/>
      <c r="Q837" s="13"/>
      <c r="R837" s="13"/>
      <c r="V837" s="24"/>
      <c r="W837" s="23"/>
    </row>
    <row r="838" spans="1:23" ht="13.2">
      <c r="A838" s="13"/>
      <c r="B838" s="13"/>
      <c r="I838" s="3"/>
      <c r="J838" s="13"/>
      <c r="K838" s="13"/>
      <c r="L838" s="13"/>
      <c r="M838" s="13"/>
      <c r="N838" s="13"/>
      <c r="O838" s="13"/>
      <c r="P838" s="13"/>
      <c r="Q838" s="13"/>
      <c r="R838" s="13"/>
      <c r="V838" s="24"/>
      <c r="W838" s="23"/>
    </row>
    <row r="839" spans="1:23" ht="13.2">
      <c r="A839" s="13"/>
      <c r="B839" s="13"/>
      <c r="I839" s="3"/>
      <c r="J839" s="13"/>
      <c r="K839" s="13"/>
      <c r="L839" s="13"/>
      <c r="M839" s="13"/>
      <c r="N839" s="13"/>
      <c r="O839" s="13"/>
      <c r="P839" s="13"/>
      <c r="Q839" s="13"/>
      <c r="R839" s="13"/>
      <c r="V839" s="24"/>
      <c r="W839" s="23"/>
    </row>
    <row r="840" spans="1:23" ht="13.2">
      <c r="A840" s="13"/>
      <c r="B840" s="13"/>
      <c r="I840" s="3"/>
      <c r="J840" s="13"/>
      <c r="K840" s="13"/>
      <c r="L840" s="13"/>
      <c r="M840" s="13"/>
      <c r="N840" s="13"/>
      <c r="O840" s="13"/>
      <c r="P840" s="13"/>
      <c r="Q840" s="13"/>
      <c r="R840" s="13"/>
      <c r="V840" s="24"/>
      <c r="W840" s="23"/>
    </row>
    <row r="841" spans="1:23" ht="13.2">
      <c r="A841" s="13"/>
      <c r="B841" s="13"/>
      <c r="I841" s="3"/>
      <c r="J841" s="13"/>
      <c r="K841" s="13"/>
      <c r="L841" s="13"/>
      <c r="M841" s="13"/>
      <c r="N841" s="13"/>
      <c r="O841" s="13"/>
      <c r="P841" s="13"/>
      <c r="Q841" s="13"/>
      <c r="R841" s="13"/>
      <c r="V841" s="24"/>
      <c r="W841" s="23"/>
    </row>
    <row r="842" spans="1:23" ht="13.2">
      <c r="A842" s="13"/>
      <c r="B842" s="13"/>
      <c r="I842" s="3"/>
      <c r="J842" s="13"/>
      <c r="K842" s="13"/>
      <c r="L842" s="13"/>
      <c r="M842" s="13"/>
      <c r="N842" s="13"/>
      <c r="O842" s="13"/>
      <c r="P842" s="13"/>
      <c r="Q842" s="13"/>
      <c r="R842" s="13"/>
      <c r="V842" s="24"/>
      <c r="W842" s="23"/>
    </row>
    <row r="843" spans="1:23" ht="13.2">
      <c r="A843" s="13"/>
      <c r="B843" s="13"/>
      <c r="I843" s="3"/>
      <c r="J843" s="13"/>
      <c r="K843" s="13"/>
      <c r="L843" s="13"/>
      <c r="M843" s="13"/>
      <c r="N843" s="13"/>
      <c r="O843" s="13"/>
      <c r="P843" s="13"/>
      <c r="Q843" s="13"/>
      <c r="R843" s="13"/>
      <c r="V843" s="24"/>
      <c r="W843" s="23"/>
    </row>
    <row r="844" spans="1:23" ht="13.2">
      <c r="A844" s="13"/>
      <c r="B844" s="13"/>
      <c r="I844" s="3"/>
      <c r="J844" s="13"/>
      <c r="K844" s="13"/>
      <c r="L844" s="13"/>
      <c r="M844" s="13"/>
      <c r="N844" s="13"/>
      <c r="O844" s="13"/>
      <c r="P844" s="13"/>
      <c r="Q844" s="13"/>
      <c r="R844" s="13"/>
      <c r="V844" s="24"/>
      <c r="W844" s="23"/>
    </row>
    <row r="845" spans="1:23" ht="13.2">
      <c r="A845" s="13"/>
      <c r="B845" s="13"/>
      <c r="I845" s="3"/>
      <c r="J845" s="13"/>
      <c r="K845" s="13"/>
      <c r="L845" s="13"/>
      <c r="M845" s="13"/>
      <c r="N845" s="13"/>
      <c r="O845" s="13"/>
      <c r="P845" s="13"/>
      <c r="Q845" s="13"/>
      <c r="R845" s="13"/>
      <c r="V845" s="24"/>
      <c r="W845" s="23"/>
    </row>
    <row r="846" spans="1:23" ht="13.2">
      <c r="A846" s="13"/>
      <c r="B846" s="13"/>
      <c r="I846" s="3"/>
      <c r="J846" s="13"/>
      <c r="K846" s="13"/>
      <c r="L846" s="13"/>
      <c r="M846" s="13"/>
      <c r="N846" s="13"/>
      <c r="O846" s="13"/>
      <c r="P846" s="13"/>
      <c r="Q846" s="13"/>
      <c r="R846" s="13"/>
      <c r="V846" s="24"/>
      <c r="W846" s="23"/>
    </row>
    <row r="847" spans="1:23" ht="13.2">
      <c r="A847" s="13"/>
      <c r="B847" s="13"/>
      <c r="I847" s="3"/>
      <c r="J847" s="13"/>
      <c r="K847" s="13"/>
      <c r="L847" s="13"/>
      <c r="M847" s="13"/>
      <c r="N847" s="13"/>
      <c r="O847" s="13"/>
      <c r="P847" s="13"/>
      <c r="Q847" s="13"/>
      <c r="R847" s="13"/>
      <c r="V847" s="24"/>
      <c r="W847" s="23"/>
    </row>
    <row r="848" spans="1:23" ht="13.2">
      <c r="A848" s="13"/>
      <c r="B848" s="13"/>
      <c r="I848" s="3"/>
      <c r="J848" s="13"/>
      <c r="K848" s="13"/>
      <c r="L848" s="13"/>
      <c r="M848" s="13"/>
      <c r="N848" s="13"/>
      <c r="O848" s="13"/>
      <c r="P848" s="13"/>
      <c r="Q848" s="13"/>
      <c r="R848" s="13"/>
      <c r="V848" s="24"/>
      <c r="W848" s="23"/>
    </row>
    <row r="849" spans="1:23" ht="13.2">
      <c r="A849" s="13"/>
      <c r="B849" s="13"/>
      <c r="I849" s="3"/>
      <c r="J849" s="13"/>
      <c r="K849" s="13"/>
      <c r="L849" s="13"/>
      <c r="M849" s="13"/>
      <c r="N849" s="13"/>
      <c r="O849" s="13"/>
      <c r="P849" s="13"/>
      <c r="Q849" s="13"/>
      <c r="R849" s="13"/>
      <c r="V849" s="24"/>
      <c r="W849" s="23"/>
    </row>
    <row r="850" spans="1:23" ht="13.2">
      <c r="A850" s="13"/>
      <c r="B850" s="13"/>
      <c r="I850" s="3"/>
      <c r="J850" s="13"/>
      <c r="K850" s="13"/>
      <c r="L850" s="13"/>
      <c r="M850" s="13"/>
      <c r="N850" s="13"/>
      <c r="O850" s="13"/>
      <c r="P850" s="13"/>
      <c r="Q850" s="13"/>
      <c r="R850" s="13"/>
      <c r="V850" s="24"/>
      <c r="W850" s="23"/>
    </row>
    <row r="851" spans="1:23" ht="13.2">
      <c r="A851" s="13"/>
      <c r="B851" s="13"/>
      <c r="I851" s="3"/>
      <c r="J851" s="13"/>
      <c r="K851" s="13"/>
      <c r="L851" s="13"/>
      <c r="M851" s="13"/>
      <c r="N851" s="13"/>
      <c r="O851" s="13"/>
      <c r="P851" s="13"/>
      <c r="Q851" s="13"/>
      <c r="R851" s="13"/>
      <c r="V851" s="24"/>
      <c r="W851" s="23"/>
    </row>
    <row r="852" spans="1:23" ht="13.2">
      <c r="A852" s="13"/>
      <c r="B852" s="13"/>
      <c r="I852" s="3"/>
      <c r="J852" s="13"/>
      <c r="K852" s="13"/>
      <c r="L852" s="13"/>
      <c r="M852" s="13"/>
      <c r="N852" s="13"/>
      <c r="O852" s="13"/>
      <c r="P852" s="13"/>
      <c r="Q852" s="13"/>
      <c r="R852" s="13"/>
      <c r="V852" s="24"/>
      <c r="W852" s="23"/>
    </row>
    <row r="853" spans="1:23" ht="13.2">
      <c r="A853" s="13"/>
      <c r="B853" s="13"/>
      <c r="I853" s="3"/>
      <c r="J853" s="13"/>
      <c r="K853" s="13"/>
      <c r="L853" s="13"/>
      <c r="M853" s="13"/>
      <c r="N853" s="13"/>
      <c r="O853" s="13"/>
      <c r="P853" s="13"/>
      <c r="Q853" s="13"/>
      <c r="R853" s="13"/>
      <c r="V853" s="24"/>
      <c r="W853" s="23"/>
    </row>
    <row r="854" spans="1:23" ht="13.2">
      <c r="A854" s="13"/>
      <c r="B854" s="13"/>
      <c r="I854" s="3"/>
      <c r="J854" s="13"/>
      <c r="K854" s="13"/>
      <c r="L854" s="13"/>
      <c r="M854" s="13"/>
      <c r="N854" s="13"/>
      <c r="O854" s="13"/>
      <c r="P854" s="13"/>
      <c r="Q854" s="13"/>
      <c r="R854" s="13"/>
      <c r="V854" s="24"/>
      <c r="W854" s="23"/>
    </row>
    <row r="855" spans="1:23" ht="13.2">
      <c r="A855" s="13"/>
      <c r="B855" s="13"/>
      <c r="I855" s="3"/>
      <c r="J855" s="13"/>
      <c r="K855" s="13"/>
      <c r="L855" s="13"/>
      <c r="M855" s="13"/>
      <c r="N855" s="13"/>
      <c r="O855" s="13"/>
      <c r="P855" s="13"/>
      <c r="Q855" s="13"/>
      <c r="R855" s="13"/>
      <c r="V855" s="24"/>
      <c r="W855" s="23"/>
    </row>
    <row r="856" spans="1:23" ht="13.2">
      <c r="A856" s="13"/>
      <c r="B856" s="13"/>
      <c r="I856" s="3"/>
      <c r="J856" s="13"/>
      <c r="K856" s="13"/>
      <c r="L856" s="13"/>
      <c r="M856" s="13"/>
      <c r="N856" s="13"/>
      <c r="O856" s="13"/>
      <c r="P856" s="13"/>
      <c r="Q856" s="13"/>
      <c r="R856" s="13"/>
      <c r="V856" s="24"/>
      <c r="W856" s="23"/>
    </row>
    <row r="857" spans="1:23" ht="13.2">
      <c r="A857" s="13"/>
      <c r="B857" s="13"/>
      <c r="I857" s="3"/>
      <c r="J857" s="13"/>
      <c r="K857" s="13"/>
      <c r="L857" s="13"/>
      <c r="M857" s="13"/>
      <c r="N857" s="13"/>
      <c r="O857" s="13"/>
      <c r="P857" s="13"/>
      <c r="Q857" s="13"/>
      <c r="R857" s="13"/>
      <c r="V857" s="24"/>
      <c r="W857" s="23"/>
    </row>
    <row r="858" spans="1:23" ht="13.2">
      <c r="A858" s="13"/>
      <c r="B858" s="13"/>
      <c r="I858" s="3"/>
      <c r="J858" s="13"/>
      <c r="K858" s="13"/>
      <c r="L858" s="13"/>
      <c r="M858" s="13"/>
      <c r="N858" s="13"/>
      <c r="O858" s="13"/>
      <c r="P858" s="13"/>
      <c r="Q858" s="13"/>
      <c r="R858" s="13"/>
      <c r="V858" s="24"/>
      <c r="W858" s="23"/>
    </row>
    <row r="859" spans="1:23" ht="13.2">
      <c r="A859" s="13"/>
      <c r="B859" s="13"/>
      <c r="I859" s="3"/>
      <c r="J859" s="13"/>
      <c r="K859" s="13"/>
      <c r="L859" s="13"/>
      <c r="M859" s="13"/>
      <c r="N859" s="13"/>
      <c r="O859" s="13"/>
      <c r="P859" s="13"/>
      <c r="Q859" s="13"/>
      <c r="R859" s="13"/>
      <c r="V859" s="24"/>
      <c r="W859" s="23"/>
    </row>
    <row r="860" spans="1:23" ht="13.2">
      <c r="A860" s="13"/>
      <c r="B860" s="13"/>
      <c r="I860" s="3"/>
      <c r="J860" s="13"/>
      <c r="K860" s="13"/>
      <c r="L860" s="13"/>
      <c r="M860" s="13"/>
      <c r="N860" s="13"/>
      <c r="O860" s="13"/>
      <c r="P860" s="13"/>
      <c r="Q860" s="13"/>
      <c r="R860" s="13"/>
      <c r="V860" s="24"/>
      <c r="W860" s="23"/>
    </row>
    <row r="861" spans="1:23" ht="13.2">
      <c r="A861" s="13"/>
      <c r="B861" s="13"/>
      <c r="I861" s="3"/>
      <c r="J861" s="13"/>
      <c r="K861" s="13"/>
      <c r="L861" s="13"/>
      <c r="M861" s="13"/>
      <c r="N861" s="13"/>
      <c r="O861" s="13"/>
      <c r="P861" s="13"/>
      <c r="Q861" s="13"/>
      <c r="R861" s="13"/>
      <c r="V861" s="24"/>
      <c r="W861" s="23"/>
    </row>
    <row r="862" spans="1:23" ht="13.2">
      <c r="A862" s="13"/>
      <c r="B862" s="13"/>
      <c r="I862" s="3"/>
      <c r="J862" s="13"/>
      <c r="K862" s="13"/>
      <c r="L862" s="13"/>
      <c r="M862" s="13"/>
      <c r="N862" s="13"/>
      <c r="O862" s="13"/>
      <c r="P862" s="13"/>
      <c r="Q862" s="13"/>
      <c r="R862" s="13"/>
      <c r="V862" s="24"/>
      <c r="W862" s="23"/>
    </row>
    <row r="863" spans="1:23" ht="13.2">
      <c r="A863" s="13"/>
      <c r="B863" s="13"/>
      <c r="I863" s="3"/>
      <c r="J863" s="13"/>
      <c r="K863" s="13"/>
      <c r="L863" s="13"/>
      <c r="M863" s="13"/>
      <c r="N863" s="13"/>
      <c r="O863" s="13"/>
      <c r="P863" s="13"/>
      <c r="Q863" s="13"/>
      <c r="R863" s="13"/>
      <c r="V863" s="24"/>
      <c r="W863" s="23"/>
    </row>
    <row r="864" spans="1:23" ht="13.2">
      <c r="A864" s="13"/>
      <c r="B864" s="13"/>
      <c r="I864" s="3"/>
      <c r="J864" s="13"/>
      <c r="K864" s="13"/>
      <c r="L864" s="13"/>
      <c r="M864" s="13"/>
      <c r="N864" s="13"/>
      <c r="O864" s="13"/>
      <c r="P864" s="13"/>
      <c r="Q864" s="13"/>
      <c r="R864" s="13"/>
      <c r="V864" s="24"/>
      <c r="W864" s="23"/>
    </row>
    <row r="865" spans="1:23" ht="13.2">
      <c r="A865" s="13"/>
      <c r="B865" s="13"/>
      <c r="I865" s="3"/>
      <c r="J865" s="13"/>
      <c r="K865" s="13"/>
      <c r="L865" s="13"/>
      <c r="M865" s="13"/>
      <c r="N865" s="13"/>
      <c r="O865" s="13"/>
      <c r="P865" s="13"/>
      <c r="Q865" s="13"/>
      <c r="R865" s="13"/>
      <c r="V865" s="24"/>
      <c r="W865" s="23"/>
    </row>
    <row r="866" spans="1:23" ht="13.2">
      <c r="A866" s="13"/>
      <c r="B866" s="13"/>
      <c r="I866" s="3"/>
      <c r="J866" s="13"/>
      <c r="K866" s="13"/>
      <c r="L866" s="13"/>
      <c r="M866" s="13"/>
      <c r="N866" s="13"/>
      <c r="O866" s="13"/>
      <c r="P866" s="13"/>
      <c r="Q866" s="13"/>
      <c r="R866" s="13"/>
      <c r="V866" s="24"/>
      <c r="W866" s="23"/>
    </row>
    <row r="867" spans="1:23" ht="13.2">
      <c r="A867" s="13"/>
      <c r="B867" s="13"/>
      <c r="I867" s="3"/>
      <c r="J867" s="13"/>
      <c r="K867" s="13"/>
      <c r="L867" s="13"/>
      <c r="M867" s="13"/>
      <c r="N867" s="13"/>
      <c r="O867" s="13"/>
      <c r="P867" s="13"/>
      <c r="Q867" s="13"/>
      <c r="R867" s="13"/>
      <c r="V867" s="24"/>
      <c r="W867" s="23"/>
    </row>
    <row r="868" spans="1:23" ht="13.2">
      <c r="A868" s="13"/>
      <c r="B868" s="13"/>
      <c r="I868" s="3"/>
      <c r="J868" s="13"/>
      <c r="K868" s="13"/>
      <c r="L868" s="13"/>
      <c r="M868" s="13"/>
      <c r="N868" s="13"/>
      <c r="O868" s="13"/>
      <c r="P868" s="13"/>
      <c r="Q868" s="13"/>
      <c r="R868" s="13"/>
      <c r="V868" s="24"/>
      <c r="W868" s="23"/>
    </row>
    <row r="869" spans="1:23" ht="13.2">
      <c r="A869" s="13"/>
      <c r="B869" s="13"/>
      <c r="I869" s="3"/>
      <c r="J869" s="13"/>
      <c r="K869" s="13"/>
      <c r="L869" s="13"/>
      <c r="M869" s="13"/>
      <c r="N869" s="13"/>
      <c r="O869" s="13"/>
      <c r="P869" s="13"/>
      <c r="Q869" s="13"/>
      <c r="R869" s="13"/>
      <c r="V869" s="24"/>
      <c r="W869" s="23"/>
    </row>
    <row r="870" spans="1:23" ht="13.2">
      <c r="A870" s="13"/>
      <c r="B870" s="13"/>
      <c r="I870" s="3"/>
      <c r="J870" s="13"/>
      <c r="K870" s="13"/>
      <c r="L870" s="13"/>
      <c r="M870" s="13"/>
      <c r="N870" s="13"/>
      <c r="O870" s="13"/>
      <c r="P870" s="13"/>
      <c r="Q870" s="13"/>
      <c r="R870" s="13"/>
      <c r="V870" s="24"/>
      <c r="W870" s="23"/>
    </row>
    <row r="871" spans="1:23" ht="13.2">
      <c r="A871" s="13"/>
      <c r="B871" s="13"/>
      <c r="I871" s="3"/>
      <c r="J871" s="13"/>
      <c r="K871" s="13"/>
      <c r="L871" s="13"/>
      <c r="M871" s="13"/>
      <c r="N871" s="13"/>
      <c r="O871" s="13"/>
      <c r="P871" s="13"/>
      <c r="Q871" s="13"/>
      <c r="R871" s="13"/>
      <c r="V871" s="24"/>
      <c r="W871" s="23"/>
    </row>
    <row r="872" spans="1:23" ht="13.2">
      <c r="A872" s="13"/>
      <c r="B872" s="13"/>
      <c r="I872" s="3"/>
      <c r="J872" s="13"/>
      <c r="K872" s="13"/>
      <c r="L872" s="13"/>
      <c r="M872" s="13"/>
      <c r="N872" s="13"/>
      <c r="O872" s="13"/>
      <c r="P872" s="13"/>
      <c r="Q872" s="13"/>
      <c r="R872" s="13"/>
      <c r="V872" s="24"/>
      <c r="W872" s="23"/>
    </row>
    <row r="873" spans="1:23" ht="13.2">
      <c r="A873" s="13"/>
      <c r="B873" s="13"/>
      <c r="I873" s="3"/>
      <c r="J873" s="13"/>
      <c r="K873" s="13"/>
      <c r="L873" s="13"/>
      <c r="M873" s="13"/>
      <c r="N873" s="13"/>
      <c r="O873" s="13"/>
      <c r="P873" s="13"/>
      <c r="Q873" s="13"/>
      <c r="R873" s="13"/>
      <c r="V873" s="24"/>
      <c r="W873" s="23"/>
    </row>
    <row r="874" spans="1:23" ht="13.2">
      <c r="A874" s="13"/>
      <c r="B874" s="13"/>
      <c r="I874" s="3"/>
      <c r="J874" s="13"/>
      <c r="K874" s="13"/>
      <c r="L874" s="13"/>
      <c r="M874" s="13"/>
      <c r="N874" s="13"/>
      <c r="O874" s="13"/>
      <c r="P874" s="13"/>
      <c r="Q874" s="13"/>
      <c r="R874" s="13"/>
      <c r="V874" s="24"/>
      <c r="W874" s="23"/>
    </row>
    <row r="875" spans="1:23" ht="13.2">
      <c r="A875" s="13"/>
      <c r="B875" s="13"/>
      <c r="I875" s="3"/>
      <c r="J875" s="13"/>
      <c r="K875" s="13"/>
      <c r="L875" s="13"/>
      <c r="M875" s="13"/>
      <c r="N875" s="13"/>
      <c r="O875" s="13"/>
      <c r="P875" s="13"/>
      <c r="Q875" s="13"/>
      <c r="R875" s="13"/>
      <c r="V875" s="24"/>
      <c r="W875" s="23"/>
    </row>
    <row r="876" spans="1:23" ht="13.2">
      <c r="A876" s="13"/>
      <c r="B876" s="13"/>
      <c r="I876" s="3"/>
      <c r="J876" s="13"/>
      <c r="K876" s="13"/>
      <c r="L876" s="13"/>
      <c r="M876" s="13"/>
      <c r="N876" s="13"/>
      <c r="O876" s="13"/>
      <c r="P876" s="13"/>
      <c r="Q876" s="13"/>
      <c r="R876" s="13"/>
      <c r="V876" s="24"/>
      <c r="W876" s="23"/>
    </row>
    <row r="877" spans="1:23" ht="13.2">
      <c r="A877" s="13"/>
      <c r="B877" s="13"/>
      <c r="I877" s="3"/>
      <c r="J877" s="13"/>
      <c r="K877" s="13"/>
      <c r="L877" s="13"/>
      <c r="M877" s="13"/>
      <c r="N877" s="13"/>
      <c r="O877" s="13"/>
      <c r="P877" s="13"/>
      <c r="Q877" s="13"/>
      <c r="R877" s="13"/>
      <c r="V877" s="24"/>
      <c r="W877" s="23"/>
    </row>
    <row r="878" spans="1:23" ht="13.2">
      <c r="A878" s="13"/>
      <c r="B878" s="13"/>
      <c r="I878" s="3"/>
      <c r="J878" s="13"/>
      <c r="K878" s="13"/>
      <c r="L878" s="13"/>
      <c r="M878" s="13"/>
      <c r="N878" s="13"/>
      <c r="O878" s="13"/>
      <c r="P878" s="13"/>
      <c r="Q878" s="13"/>
      <c r="R878" s="13"/>
      <c r="V878" s="24"/>
      <c r="W878" s="23"/>
    </row>
    <row r="879" spans="1:23" ht="13.2">
      <c r="A879" s="13"/>
      <c r="B879" s="13"/>
      <c r="I879" s="3"/>
      <c r="J879" s="13"/>
      <c r="K879" s="13"/>
      <c r="L879" s="13"/>
      <c r="M879" s="13"/>
      <c r="N879" s="13"/>
      <c r="O879" s="13"/>
      <c r="P879" s="13"/>
      <c r="Q879" s="13"/>
      <c r="R879" s="13"/>
      <c r="V879" s="24"/>
      <c r="W879" s="23"/>
    </row>
    <row r="880" spans="1:23" ht="13.2">
      <c r="A880" s="13"/>
      <c r="B880" s="13"/>
      <c r="I880" s="3"/>
      <c r="J880" s="13"/>
      <c r="K880" s="13"/>
      <c r="L880" s="13"/>
      <c r="M880" s="13"/>
      <c r="N880" s="13"/>
      <c r="O880" s="13"/>
      <c r="P880" s="13"/>
      <c r="Q880" s="13"/>
      <c r="R880" s="13"/>
      <c r="V880" s="24"/>
      <c r="W880" s="23"/>
    </row>
    <row r="881" spans="1:23" ht="13.2">
      <c r="A881" s="13"/>
      <c r="B881" s="13"/>
      <c r="I881" s="3"/>
      <c r="J881" s="13"/>
      <c r="K881" s="13"/>
      <c r="L881" s="13"/>
      <c r="M881" s="13"/>
      <c r="N881" s="13"/>
      <c r="O881" s="13"/>
      <c r="P881" s="13"/>
      <c r="Q881" s="13"/>
      <c r="R881" s="13"/>
      <c r="V881" s="24"/>
      <c r="W881" s="23"/>
    </row>
    <row r="882" spans="1:23" ht="13.2">
      <c r="A882" s="13"/>
      <c r="B882" s="13"/>
      <c r="I882" s="3"/>
      <c r="J882" s="13"/>
      <c r="K882" s="13"/>
      <c r="L882" s="13"/>
      <c r="M882" s="13"/>
      <c r="N882" s="13"/>
      <c r="O882" s="13"/>
      <c r="P882" s="13"/>
      <c r="Q882" s="13"/>
      <c r="R882" s="13"/>
      <c r="V882" s="24"/>
      <c r="W882" s="23"/>
    </row>
    <row r="883" spans="1:23" ht="13.2">
      <c r="A883" s="13"/>
      <c r="B883" s="13"/>
      <c r="I883" s="3"/>
      <c r="J883" s="13"/>
      <c r="K883" s="13"/>
      <c r="L883" s="13"/>
      <c r="M883" s="13"/>
      <c r="N883" s="13"/>
      <c r="O883" s="13"/>
      <c r="P883" s="13"/>
      <c r="Q883" s="13"/>
      <c r="R883" s="13"/>
      <c r="V883" s="24"/>
      <c r="W883" s="23"/>
    </row>
    <row r="884" spans="1:23" ht="13.2">
      <c r="A884" s="13"/>
      <c r="B884" s="13"/>
      <c r="I884" s="3"/>
      <c r="J884" s="13"/>
      <c r="K884" s="13"/>
      <c r="L884" s="13"/>
      <c r="M884" s="13"/>
      <c r="N884" s="13"/>
      <c r="O884" s="13"/>
      <c r="P884" s="13"/>
      <c r="Q884" s="13"/>
      <c r="R884" s="13"/>
      <c r="V884" s="24"/>
      <c r="W884" s="23"/>
    </row>
    <row r="885" spans="1:23" ht="13.2">
      <c r="A885" s="13"/>
      <c r="B885" s="13"/>
      <c r="I885" s="3"/>
      <c r="J885" s="13"/>
      <c r="K885" s="13"/>
      <c r="L885" s="13"/>
      <c r="M885" s="13"/>
      <c r="N885" s="13"/>
      <c r="O885" s="13"/>
      <c r="P885" s="13"/>
      <c r="Q885" s="13"/>
      <c r="R885" s="13"/>
      <c r="V885" s="24"/>
      <c r="W885" s="23"/>
    </row>
    <row r="886" spans="1:23" ht="13.2">
      <c r="A886" s="13"/>
      <c r="B886" s="13"/>
      <c r="I886" s="3"/>
      <c r="J886" s="13"/>
      <c r="K886" s="13"/>
      <c r="L886" s="13"/>
      <c r="M886" s="13"/>
      <c r="N886" s="13"/>
      <c r="O886" s="13"/>
      <c r="P886" s="13"/>
      <c r="Q886" s="13"/>
      <c r="R886" s="13"/>
      <c r="V886" s="24"/>
      <c r="W886" s="23"/>
    </row>
    <row r="887" spans="1:23" ht="13.2">
      <c r="A887" s="13"/>
      <c r="B887" s="13"/>
      <c r="I887" s="3"/>
      <c r="J887" s="13"/>
      <c r="K887" s="13"/>
      <c r="L887" s="13"/>
      <c r="M887" s="13"/>
      <c r="N887" s="13"/>
      <c r="O887" s="13"/>
      <c r="P887" s="13"/>
      <c r="Q887" s="13"/>
      <c r="R887" s="13"/>
      <c r="V887" s="24"/>
      <c r="W887" s="23"/>
    </row>
    <row r="888" spans="1:23" ht="13.2">
      <c r="A888" s="13"/>
      <c r="B888" s="13"/>
      <c r="I888" s="3"/>
      <c r="J888" s="13"/>
      <c r="K888" s="13"/>
      <c r="L888" s="13"/>
      <c r="M888" s="13"/>
      <c r="N888" s="13"/>
      <c r="O888" s="13"/>
      <c r="P888" s="13"/>
      <c r="Q888" s="13"/>
      <c r="R888" s="13"/>
      <c r="V888" s="24"/>
      <c r="W888" s="23"/>
    </row>
    <row r="889" spans="1:23" ht="13.2">
      <c r="A889" s="13"/>
      <c r="B889" s="13"/>
      <c r="I889" s="3"/>
      <c r="J889" s="13"/>
      <c r="K889" s="13"/>
      <c r="L889" s="13"/>
      <c r="M889" s="13"/>
      <c r="N889" s="13"/>
      <c r="O889" s="13"/>
      <c r="P889" s="13"/>
      <c r="Q889" s="13"/>
      <c r="R889" s="13"/>
      <c r="V889" s="24"/>
      <c r="W889" s="23"/>
    </row>
    <row r="890" spans="1:23" ht="13.2">
      <c r="A890" s="13"/>
      <c r="B890" s="13"/>
      <c r="I890" s="3"/>
      <c r="J890" s="13"/>
      <c r="K890" s="13"/>
      <c r="L890" s="13"/>
      <c r="M890" s="13"/>
      <c r="N890" s="13"/>
      <c r="O890" s="13"/>
      <c r="P890" s="13"/>
      <c r="Q890" s="13"/>
      <c r="R890" s="13"/>
      <c r="V890" s="24"/>
      <c r="W890" s="23"/>
    </row>
    <row r="891" spans="1:23" ht="13.2">
      <c r="A891" s="13"/>
      <c r="B891" s="13"/>
      <c r="I891" s="3"/>
      <c r="J891" s="13"/>
      <c r="K891" s="13"/>
      <c r="L891" s="13"/>
      <c r="M891" s="13"/>
      <c r="N891" s="13"/>
      <c r="O891" s="13"/>
      <c r="P891" s="13"/>
      <c r="Q891" s="13"/>
      <c r="R891" s="13"/>
      <c r="V891" s="24"/>
      <c r="W891" s="23"/>
    </row>
    <row r="892" spans="1:23" ht="13.2">
      <c r="A892" s="13"/>
      <c r="B892" s="13"/>
      <c r="I892" s="3"/>
      <c r="J892" s="13"/>
      <c r="K892" s="13"/>
      <c r="L892" s="13"/>
      <c r="M892" s="13"/>
      <c r="N892" s="13"/>
      <c r="O892" s="13"/>
      <c r="P892" s="13"/>
      <c r="Q892" s="13"/>
      <c r="R892" s="13"/>
      <c r="V892" s="24"/>
      <c r="W892" s="23"/>
    </row>
    <row r="893" spans="1:23" ht="13.2">
      <c r="A893" s="13"/>
      <c r="B893" s="13"/>
      <c r="I893" s="3"/>
      <c r="J893" s="13"/>
      <c r="K893" s="13"/>
      <c r="L893" s="13"/>
      <c r="M893" s="13"/>
      <c r="N893" s="13"/>
      <c r="O893" s="13"/>
      <c r="P893" s="13"/>
      <c r="Q893" s="13"/>
      <c r="R893" s="13"/>
      <c r="V893" s="24"/>
      <c r="W893" s="23"/>
    </row>
    <row r="894" spans="1:23" ht="13.2">
      <c r="A894" s="13"/>
      <c r="B894" s="13"/>
      <c r="I894" s="3"/>
      <c r="J894" s="13"/>
      <c r="K894" s="13"/>
      <c r="L894" s="13"/>
      <c r="M894" s="13"/>
      <c r="N894" s="13"/>
      <c r="O894" s="13"/>
      <c r="P894" s="13"/>
      <c r="Q894" s="13"/>
      <c r="R894" s="13"/>
      <c r="V894" s="24"/>
      <c r="W894" s="23"/>
    </row>
    <row r="895" spans="1:23" ht="13.2">
      <c r="A895" s="13"/>
      <c r="B895" s="13"/>
      <c r="I895" s="3"/>
      <c r="J895" s="13"/>
      <c r="K895" s="13"/>
      <c r="L895" s="13"/>
      <c r="M895" s="13"/>
      <c r="N895" s="13"/>
      <c r="O895" s="13"/>
      <c r="P895" s="13"/>
      <c r="Q895" s="13"/>
      <c r="R895" s="13"/>
      <c r="V895" s="24"/>
      <c r="W895" s="23"/>
    </row>
    <row r="896" spans="1:23" ht="13.2">
      <c r="A896" s="13"/>
      <c r="B896" s="13"/>
      <c r="I896" s="3"/>
      <c r="J896" s="13"/>
      <c r="K896" s="13"/>
      <c r="L896" s="13"/>
      <c r="M896" s="13"/>
      <c r="N896" s="13"/>
      <c r="O896" s="13"/>
      <c r="P896" s="13"/>
      <c r="Q896" s="13"/>
      <c r="R896" s="13"/>
      <c r="V896" s="24"/>
      <c r="W896" s="23"/>
    </row>
    <row r="897" spans="1:23" ht="13.2">
      <c r="A897" s="13"/>
      <c r="B897" s="13"/>
      <c r="I897" s="3"/>
      <c r="J897" s="13"/>
      <c r="K897" s="13"/>
      <c r="L897" s="13"/>
      <c r="M897" s="13"/>
      <c r="N897" s="13"/>
      <c r="O897" s="13"/>
      <c r="P897" s="13"/>
      <c r="Q897" s="13"/>
      <c r="R897" s="13"/>
      <c r="V897" s="24"/>
      <c r="W897" s="23"/>
    </row>
    <row r="898" spans="1:23" ht="13.2">
      <c r="A898" s="13"/>
      <c r="B898" s="13"/>
      <c r="I898" s="3"/>
      <c r="J898" s="13"/>
      <c r="K898" s="13"/>
      <c r="L898" s="13"/>
      <c r="M898" s="13"/>
      <c r="N898" s="13"/>
      <c r="O898" s="13"/>
      <c r="P898" s="13"/>
      <c r="Q898" s="13"/>
      <c r="R898" s="13"/>
      <c r="V898" s="24"/>
      <c r="W898" s="23"/>
    </row>
    <row r="899" spans="1:23" ht="13.2">
      <c r="A899" s="13"/>
      <c r="B899" s="13"/>
      <c r="I899" s="3"/>
      <c r="J899" s="13"/>
      <c r="K899" s="13"/>
      <c r="L899" s="13"/>
      <c r="M899" s="13"/>
      <c r="N899" s="13"/>
      <c r="O899" s="13"/>
      <c r="P899" s="13"/>
      <c r="Q899" s="13"/>
      <c r="R899" s="13"/>
      <c r="V899" s="24"/>
      <c r="W899" s="23"/>
    </row>
    <row r="900" spans="1:23" ht="13.2">
      <c r="A900" s="13"/>
      <c r="B900" s="13"/>
      <c r="I900" s="3"/>
      <c r="J900" s="13"/>
      <c r="K900" s="13"/>
      <c r="L900" s="13"/>
      <c r="M900" s="13"/>
      <c r="N900" s="13"/>
      <c r="O900" s="13"/>
      <c r="P900" s="13"/>
      <c r="Q900" s="13"/>
      <c r="R900" s="13"/>
      <c r="V900" s="24"/>
      <c r="W900" s="23"/>
    </row>
    <row r="901" spans="1:23" ht="13.2">
      <c r="A901" s="13"/>
      <c r="B901" s="13"/>
      <c r="I901" s="3"/>
      <c r="J901" s="13"/>
      <c r="K901" s="13"/>
      <c r="L901" s="13"/>
      <c r="M901" s="13"/>
      <c r="N901" s="13"/>
      <c r="O901" s="13"/>
      <c r="P901" s="13"/>
      <c r="Q901" s="13"/>
      <c r="R901" s="13"/>
      <c r="V901" s="24"/>
      <c r="W901" s="23"/>
    </row>
    <row r="902" spans="1:23" ht="13.2">
      <c r="A902" s="13"/>
      <c r="B902" s="13"/>
      <c r="I902" s="3"/>
      <c r="J902" s="13"/>
      <c r="K902" s="13"/>
      <c r="L902" s="13"/>
      <c r="M902" s="13"/>
      <c r="N902" s="13"/>
      <c r="O902" s="13"/>
      <c r="P902" s="13"/>
      <c r="Q902" s="13"/>
      <c r="R902" s="13"/>
      <c r="V902" s="24"/>
      <c r="W902" s="23"/>
    </row>
    <row r="903" spans="1:23" ht="13.2">
      <c r="A903" s="13"/>
      <c r="B903" s="13"/>
      <c r="I903" s="3"/>
      <c r="J903" s="13"/>
      <c r="K903" s="13"/>
      <c r="L903" s="13"/>
      <c r="M903" s="13"/>
      <c r="N903" s="13"/>
      <c r="O903" s="13"/>
      <c r="P903" s="13"/>
      <c r="Q903" s="13"/>
      <c r="R903" s="13"/>
      <c r="V903" s="24"/>
      <c r="W903" s="23"/>
    </row>
    <row r="904" spans="1:23" ht="13.2">
      <c r="A904" s="13"/>
      <c r="B904" s="13"/>
      <c r="I904" s="3"/>
      <c r="J904" s="13"/>
      <c r="K904" s="13"/>
      <c r="L904" s="13"/>
      <c r="M904" s="13"/>
      <c r="N904" s="13"/>
      <c r="O904" s="13"/>
      <c r="P904" s="13"/>
      <c r="Q904" s="13"/>
      <c r="R904" s="13"/>
      <c r="V904" s="24"/>
      <c r="W904" s="23"/>
    </row>
    <row r="905" spans="1:23" ht="13.2">
      <c r="A905" s="13"/>
      <c r="B905" s="13"/>
      <c r="I905" s="3"/>
      <c r="J905" s="13"/>
      <c r="K905" s="13"/>
      <c r="L905" s="13"/>
      <c r="M905" s="13"/>
      <c r="N905" s="13"/>
      <c r="O905" s="13"/>
      <c r="P905" s="13"/>
      <c r="Q905" s="13"/>
      <c r="R905" s="13"/>
      <c r="V905" s="24"/>
      <c r="W905" s="23"/>
    </row>
    <row r="906" spans="1:23" ht="13.2">
      <c r="A906" s="13"/>
      <c r="B906" s="13"/>
      <c r="I906" s="3"/>
      <c r="J906" s="13"/>
      <c r="K906" s="13"/>
      <c r="L906" s="13"/>
      <c r="M906" s="13"/>
      <c r="N906" s="13"/>
      <c r="O906" s="13"/>
      <c r="P906" s="13"/>
      <c r="Q906" s="13"/>
      <c r="R906" s="13"/>
      <c r="V906" s="24"/>
      <c r="W906" s="23"/>
    </row>
    <row r="907" spans="1:23" ht="13.2">
      <c r="A907" s="13"/>
      <c r="B907" s="13"/>
      <c r="I907" s="3"/>
      <c r="J907" s="13"/>
      <c r="K907" s="13"/>
      <c r="L907" s="13"/>
      <c r="M907" s="13"/>
      <c r="N907" s="13"/>
      <c r="O907" s="13"/>
      <c r="P907" s="13"/>
      <c r="Q907" s="13"/>
      <c r="R907" s="13"/>
      <c r="V907" s="24"/>
      <c r="W907" s="23"/>
    </row>
    <row r="908" spans="1:23" ht="13.2">
      <c r="A908" s="13"/>
      <c r="B908" s="13"/>
      <c r="I908" s="3"/>
      <c r="J908" s="13"/>
      <c r="K908" s="13"/>
      <c r="L908" s="13"/>
      <c r="M908" s="13"/>
      <c r="N908" s="13"/>
      <c r="O908" s="13"/>
      <c r="P908" s="13"/>
      <c r="Q908" s="13"/>
      <c r="R908" s="13"/>
      <c r="V908" s="24"/>
      <c r="W908" s="23"/>
    </row>
    <row r="909" spans="1:23" ht="13.2">
      <c r="A909" s="13"/>
      <c r="B909" s="13"/>
      <c r="I909" s="3"/>
      <c r="J909" s="13"/>
      <c r="K909" s="13"/>
      <c r="L909" s="13"/>
      <c r="M909" s="13"/>
      <c r="N909" s="13"/>
      <c r="O909" s="13"/>
      <c r="P909" s="13"/>
      <c r="Q909" s="13"/>
      <c r="R909" s="13"/>
      <c r="V909" s="24"/>
      <c r="W909" s="23"/>
    </row>
    <row r="910" spans="1:23" ht="13.2">
      <c r="A910" s="13"/>
      <c r="B910" s="13"/>
      <c r="I910" s="3"/>
      <c r="J910" s="13"/>
      <c r="K910" s="13"/>
      <c r="L910" s="13"/>
      <c r="M910" s="13"/>
      <c r="N910" s="13"/>
      <c r="O910" s="13"/>
      <c r="P910" s="13"/>
      <c r="Q910" s="13"/>
      <c r="R910" s="13"/>
      <c r="V910" s="24"/>
      <c r="W910" s="23"/>
    </row>
    <row r="911" spans="1:23" ht="13.2">
      <c r="A911" s="13"/>
      <c r="B911" s="13"/>
      <c r="I911" s="3"/>
      <c r="J911" s="13"/>
      <c r="K911" s="13"/>
      <c r="L911" s="13"/>
      <c r="M911" s="13"/>
      <c r="N911" s="13"/>
      <c r="O911" s="13"/>
      <c r="P911" s="13"/>
      <c r="Q911" s="13"/>
      <c r="R911" s="13"/>
      <c r="V911" s="24"/>
      <c r="W911" s="23"/>
    </row>
    <row r="912" spans="1:23" ht="13.2">
      <c r="A912" s="13"/>
      <c r="B912" s="13"/>
      <c r="I912" s="3"/>
      <c r="J912" s="13"/>
      <c r="K912" s="13"/>
      <c r="L912" s="13"/>
      <c r="M912" s="13"/>
      <c r="N912" s="13"/>
      <c r="O912" s="13"/>
      <c r="P912" s="13"/>
      <c r="Q912" s="13"/>
      <c r="R912" s="13"/>
      <c r="V912" s="24"/>
      <c r="W912" s="23"/>
    </row>
    <row r="913" spans="1:23" ht="13.2">
      <c r="A913" s="13"/>
      <c r="B913" s="13"/>
      <c r="I913" s="3"/>
      <c r="J913" s="13"/>
      <c r="K913" s="13"/>
      <c r="L913" s="13"/>
      <c r="M913" s="13"/>
      <c r="N913" s="13"/>
      <c r="O913" s="13"/>
      <c r="P913" s="13"/>
      <c r="Q913" s="13"/>
      <c r="R913" s="13"/>
      <c r="V913" s="24"/>
      <c r="W913" s="23"/>
    </row>
    <row r="914" spans="1:23" ht="13.2">
      <c r="A914" s="13"/>
      <c r="B914" s="13"/>
      <c r="I914" s="3"/>
      <c r="J914" s="13"/>
      <c r="K914" s="13"/>
      <c r="L914" s="13"/>
      <c r="M914" s="13"/>
      <c r="N914" s="13"/>
      <c r="O914" s="13"/>
      <c r="P914" s="13"/>
      <c r="Q914" s="13"/>
      <c r="R914" s="13"/>
      <c r="V914" s="24"/>
      <c r="W914" s="23"/>
    </row>
    <row r="915" spans="1:23" ht="13.2">
      <c r="A915" s="13"/>
      <c r="B915" s="13"/>
      <c r="I915" s="3"/>
      <c r="J915" s="13"/>
      <c r="K915" s="13"/>
      <c r="L915" s="13"/>
      <c r="M915" s="13"/>
      <c r="N915" s="13"/>
      <c r="O915" s="13"/>
      <c r="P915" s="13"/>
      <c r="Q915" s="13"/>
      <c r="R915" s="13"/>
      <c r="V915" s="24"/>
      <c r="W915" s="23"/>
    </row>
    <row r="916" spans="1:23" ht="13.2">
      <c r="A916" s="13"/>
      <c r="B916" s="13"/>
      <c r="I916" s="3"/>
      <c r="J916" s="13"/>
      <c r="K916" s="13"/>
      <c r="L916" s="13"/>
      <c r="M916" s="13"/>
      <c r="N916" s="13"/>
      <c r="O916" s="13"/>
      <c r="P916" s="13"/>
      <c r="Q916" s="13"/>
      <c r="R916" s="13"/>
      <c r="V916" s="24"/>
      <c r="W916" s="23"/>
    </row>
    <row r="917" spans="1:23" ht="13.2">
      <c r="A917" s="13"/>
      <c r="B917" s="13"/>
      <c r="I917" s="3"/>
      <c r="J917" s="13"/>
      <c r="K917" s="13"/>
      <c r="L917" s="13"/>
      <c r="M917" s="13"/>
      <c r="N917" s="13"/>
      <c r="O917" s="13"/>
      <c r="P917" s="13"/>
      <c r="Q917" s="13"/>
      <c r="R917" s="13"/>
      <c r="V917" s="24"/>
      <c r="W917" s="23"/>
    </row>
    <row r="918" spans="1:23" ht="13.2">
      <c r="A918" s="13"/>
      <c r="B918" s="13"/>
      <c r="I918" s="3"/>
      <c r="J918" s="13"/>
      <c r="K918" s="13"/>
      <c r="L918" s="13"/>
      <c r="M918" s="13"/>
      <c r="N918" s="13"/>
      <c r="O918" s="13"/>
      <c r="P918" s="13"/>
      <c r="Q918" s="13"/>
      <c r="R918" s="13"/>
      <c r="V918" s="24"/>
      <c r="W918" s="23"/>
    </row>
    <row r="919" spans="1:23" ht="13.2">
      <c r="A919" s="13"/>
      <c r="B919" s="13"/>
      <c r="I919" s="3"/>
      <c r="J919" s="13"/>
      <c r="K919" s="13"/>
      <c r="L919" s="13"/>
      <c r="M919" s="13"/>
      <c r="N919" s="13"/>
      <c r="O919" s="13"/>
      <c r="P919" s="13"/>
      <c r="Q919" s="13"/>
      <c r="R919" s="13"/>
      <c r="V919" s="24"/>
      <c r="W919" s="23"/>
    </row>
    <row r="920" spans="1:23" ht="13.2">
      <c r="A920" s="13"/>
      <c r="B920" s="13"/>
      <c r="I920" s="3"/>
      <c r="J920" s="13"/>
      <c r="K920" s="13"/>
      <c r="L920" s="13"/>
      <c r="M920" s="13"/>
      <c r="N920" s="13"/>
      <c r="O920" s="13"/>
      <c r="P920" s="13"/>
      <c r="Q920" s="13"/>
      <c r="R920" s="13"/>
      <c r="V920" s="24"/>
      <c r="W920" s="23"/>
    </row>
    <row r="921" spans="1:23" ht="13.2">
      <c r="A921" s="13"/>
      <c r="B921" s="13"/>
      <c r="I921" s="3"/>
      <c r="J921" s="13"/>
      <c r="K921" s="13"/>
      <c r="L921" s="13"/>
      <c r="M921" s="13"/>
      <c r="N921" s="13"/>
      <c r="O921" s="13"/>
      <c r="P921" s="13"/>
      <c r="Q921" s="13"/>
      <c r="R921" s="13"/>
      <c r="V921" s="24"/>
      <c r="W921" s="23"/>
    </row>
    <row r="922" spans="1:23" ht="13.2">
      <c r="A922" s="13"/>
      <c r="B922" s="13"/>
      <c r="I922" s="3"/>
      <c r="J922" s="13"/>
      <c r="K922" s="13"/>
      <c r="L922" s="13"/>
      <c r="M922" s="13"/>
      <c r="N922" s="13"/>
      <c r="O922" s="13"/>
      <c r="P922" s="13"/>
      <c r="Q922" s="13"/>
      <c r="R922" s="13"/>
      <c r="V922" s="24"/>
      <c r="W922" s="23"/>
    </row>
    <row r="923" spans="1:23" ht="13.2">
      <c r="A923" s="13"/>
      <c r="B923" s="13"/>
      <c r="I923" s="3"/>
      <c r="J923" s="13"/>
      <c r="K923" s="13"/>
      <c r="L923" s="13"/>
      <c r="M923" s="13"/>
      <c r="N923" s="13"/>
      <c r="O923" s="13"/>
      <c r="P923" s="13"/>
      <c r="Q923" s="13"/>
      <c r="R923" s="13"/>
      <c r="V923" s="24"/>
      <c r="W923" s="23"/>
    </row>
    <row r="924" spans="1:23" ht="13.2">
      <c r="A924" s="13"/>
      <c r="B924" s="13"/>
      <c r="I924" s="3"/>
      <c r="J924" s="13"/>
      <c r="K924" s="13"/>
      <c r="L924" s="13"/>
      <c r="M924" s="13"/>
      <c r="N924" s="13"/>
      <c r="O924" s="13"/>
      <c r="P924" s="13"/>
      <c r="Q924" s="13"/>
      <c r="R924" s="13"/>
      <c r="V924" s="24"/>
      <c r="W924" s="23"/>
    </row>
    <row r="925" spans="1:23" ht="13.2">
      <c r="A925" s="13"/>
      <c r="B925" s="13"/>
      <c r="I925" s="3"/>
      <c r="J925" s="13"/>
      <c r="K925" s="13"/>
      <c r="L925" s="13"/>
      <c r="M925" s="13"/>
      <c r="N925" s="13"/>
      <c r="O925" s="13"/>
      <c r="P925" s="13"/>
      <c r="Q925" s="13"/>
      <c r="R925" s="13"/>
      <c r="V925" s="24"/>
      <c r="W925" s="23"/>
    </row>
    <row r="926" spans="1:23" ht="13.2">
      <c r="A926" s="13"/>
      <c r="B926" s="13"/>
      <c r="I926" s="3"/>
      <c r="J926" s="13"/>
      <c r="K926" s="13"/>
      <c r="L926" s="13"/>
      <c r="M926" s="13"/>
      <c r="N926" s="13"/>
      <c r="O926" s="13"/>
      <c r="P926" s="13"/>
      <c r="Q926" s="13"/>
      <c r="R926" s="13"/>
      <c r="V926" s="24"/>
      <c r="W926" s="23"/>
    </row>
    <row r="927" spans="1:23" ht="13.2">
      <c r="A927" s="13"/>
      <c r="B927" s="13"/>
      <c r="I927" s="3"/>
      <c r="J927" s="13"/>
      <c r="K927" s="13"/>
      <c r="L927" s="13"/>
      <c r="M927" s="13"/>
      <c r="N927" s="13"/>
      <c r="O927" s="13"/>
      <c r="P927" s="13"/>
      <c r="Q927" s="13"/>
      <c r="R927" s="13"/>
      <c r="V927" s="24"/>
      <c r="W927" s="23"/>
    </row>
    <row r="928" spans="1:23" ht="13.2">
      <c r="A928" s="13"/>
      <c r="B928" s="13"/>
      <c r="I928" s="3"/>
      <c r="J928" s="13"/>
      <c r="K928" s="13"/>
      <c r="L928" s="13"/>
      <c r="M928" s="13"/>
      <c r="N928" s="13"/>
      <c r="O928" s="13"/>
      <c r="P928" s="13"/>
      <c r="Q928" s="13"/>
      <c r="R928" s="13"/>
      <c r="V928" s="24"/>
      <c r="W928" s="23"/>
    </row>
    <row r="929" spans="1:23" ht="13.2">
      <c r="A929" s="13"/>
      <c r="B929" s="13"/>
      <c r="I929" s="3"/>
      <c r="J929" s="13"/>
      <c r="K929" s="13"/>
      <c r="L929" s="13"/>
      <c r="M929" s="13"/>
      <c r="N929" s="13"/>
      <c r="O929" s="13"/>
      <c r="P929" s="13"/>
      <c r="Q929" s="13"/>
      <c r="R929" s="13"/>
      <c r="V929" s="24"/>
      <c r="W929" s="23"/>
    </row>
    <row r="930" spans="1:23" ht="13.2">
      <c r="A930" s="13"/>
      <c r="B930" s="13"/>
      <c r="I930" s="3"/>
      <c r="J930" s="13"/>
      <c r="K930" s="13"/>
      <c r="L930" s="13"/>
      <c r="M930" s="13"/>
      <c r="N930" s="13"/>
      <c r="O930" s="13"/>
      <c r="P930" s="13"/>
      <c r="Q930" s="13"/>
      <c r="R930" s="13"/>
      <c r="V930" s="24"/>
      <c r="W930" s="23"/>
    </row>
    <row r="931" spans="1:23" ht="13.2">
      <c r="A931" s="13"/>
      <c r="B931" s="13"/>
      <c r="I931" s="3"/>
      <c r="J931" s="13"/>
      <c r="K931" s="13"/>
      <c r="L931" s="13"/>
      <c r="M931" s="13"/>
      <c r="N931" s="13"/>
      <c r="O931" s="13"/>
      <c r="P931" s="13"/>
      <c r="Q931" s="13"/>
      <c r="R931" s="13"/>
      <c r="V931" s="24"/>
      <c r="W931" s="23"/>
    </row>
    <row r="932" spans="1:23" ht="13.2">
      <c r="A932" s="13"/>
      <c r="B932" s="13"/>
      <c r="I932" s="3"/>
      <c r="J932" s="13"/>
      <c r="K932" s="13"/>
      <c r="L932" s="13"/>
      <c r="M932" s="13"/>
      <c r="N932" s="13"/>
      <c r="O932" s="13"/>
      <c r="P932" s="13"/>
      <c r="Q932" s="13"/>
      <c r="R932" s="13"/>
      <c r="V932" s="24"/>
      <c r="W932" s="23"/>
    </row>
    <row r="933" spans="1:23" ht="13.2">
      <c r="A933" s="13"/>
      <c r="B933" s="13"/>
      <c r="I933" s="3"/>
      <c r="J933" s="13"/>
      <c r="K933" s="13"/>
      <c r="L933" s="13"/>
      <c r="M933" s="13"/>
      <c r="N933" s="13"/>
      <c r="O933" s="13"/>
      <c r="P933" s="13"/>
      <c r="Q933" s="13"/>
      <c r="R933" s="13"/>
      <c r="V933" s="24"/>
      <c r="W933" s="23"/>
    </row>
    <row r="934" spans="1:23" ht="13.2">
      <c r="A934" s="13"/>
      <c r="B934" s="13"/>
      <c r="I934" s="3"/>
      <c r="J934" s="13"/>
      <c r="K934" s="13"/>
      <c r="L934" s="13"/>
      <c r="M934" s="13"/>
      <c r="N934" s="13"/>
      <c r="O934" s="13"/>
      <c r="P934" s="13"/>
      <c r="Q934" s="13"/>
      <c r="R934" s="13"/>
      <c r="V934" s="24"/>
      <c r="W934" s="23"/>
    </row>
    <row r="935" spans="1:23" ht="13.2">
      <c r="A935" s="13"/>
      <c r="B935" s="13"/>
      <c r="I935" s="3"/>
      <c r="J935" s="13"/>
      <c r="K935" s="13"/>
      <c r="L935" s="13"/>
      <c r="M935" s="13"/>
      <c r="N935" s="13"/>
      <c r="O935" s="13"/>
      <c r="P935" s="13"/>
      <c r="Q935" s="13"/>
      <c r="R935" s="13"/>
      <c r="V935" s="24"/>
      <c r="W935" s="23"/>
    </row>
    <row r="936" spans="1:23" ht="13.2">
      <c r="A936" s="13"/>
      <c r="B936" s="13"/>
      <c r="I936" s="3"/>
      <c r="J936" s="13"/>
      <c r="K936" s="13"/>
      <c r="L936" s="13"/>
      <c r="M936" s="13"/>
      <c r="N936" s="13"/>
      <c r="O936" s="13"/>
      <c r="P936" s="13"/>
      <c r="Q936" s="13"/>
      <c r="R936" s="13"/>
      <c r="V936" s="24"/>
      <c r="W936" s="23"/>
    </row>
    <row r="937" spans="1:23" ht="13.2">
      <c r="A937" s="13"/>
      <c r="B937" s="13"/>
      <c r="I937" s="3"/>
      <c r="J937" s="13"/>
      <c r="K937" s="13"/>
      <c r="L937" s="13"/>
      <c r="M937" s="13"/>
      <c r="N937" s="13"/>
      <c r="O937" s="13"/>
      <c r="P937" s="13"/>
      <c r="Q937" s="13"/>
      <c r="R937" s="13"/>
      <c r="V937" s="24"/>
      <c r="W937" s="23"/>
    </row>
    <row r="938" spans="1:23" ht="13.2">
      <c r="A938" s="13"/>
      <c r="B938" s="13"/>
      <c r="I938" s="3"/>
      <c r="J938" s="13"/>
      <c r="K938" s="13"/>
      <c r="L938" s="13"/>
      <c r="M938" s="13"/>
      <c r="N938" s="13"/>
      <c r="O938" s="13"/>
      <c r="P938" s="13"/>
      <c r="Q938" s="13"/>
      <c r="R938" s="13"/>
      <c r="V938" s="24"/>
      <c r="W938" s="23"/>
    </row>
    <row r="939" spans="1:23" ht="13.2">
      <c r="A939" s="13"/>
      <c r="B939" s="13"/>
      <c r="I939" s="3"/>
      <c r="J939" s="13"/>
      <c r="K939" s="13"/>
      <c r="L939" s="13"/>
      <c r="M939" s="13"/>
      <c r="N939" s="13"/>
      <c r="O939" s="13"/>
      <c r="P939" s="13"/>
      <c r="Q939" s="13"/>
      <c r="R939" s="13"/>
      <c r="V939" s="24"/>
      <c r="W939" s="23"/>
    </row>
    <row r="940" spans="1:23" ht="13.2">
      <c r="A940" s="13"/>
      <c r="B940" s="13"/>
      <c r="I940" s="3"/>
      <c r="J940" s="13"/>
      <c r="K940" s="13"/>
      <c r="L940" s="13"/>
      <c r="M940" s="13"/>
      <c r="N940" s="13"/>
      <c r="O940" s="13"/>
      <c r="P940" s="13"/>
      <c r="Q940" s="13"/>
      <c r="R940" s="13"/>
      <c r="V940" s="24"/>
      <c r="W940" s="23"/>
    </row>
    <row r="941" spans="1:23" ht="13.2">
      <c r="A941" s="13"/>
      <c r="B941" s="13"/>
      <c r="I941" s="3"/>
      <c r="J941" s="13"/>
      <c r="K941" s="13"/>
      <c r="L941" s="13"/>
      <c r="M941" s="13"/>
      <c r="N941" s="13"/>
      <c r="O941" s="13"/>
      <c r="P941" s="13"/>
      <c r="Q941" s="13"/>
      <c r="R941" s="13"/>
      <c r="V941" s="24"/>
      <c r="W941" s="23"/>
    </row>
    <row r="942" spans="1:23" ht="13.2">
      <c r="A942" s="13"/>
      <c r="B942" s="13"/>
      <c r="I942" s="3"/>
      <c r="J942" s="13"/>
      <c r="K942" s="13"/>
      <c r="L942" s="13"/>
      <c r="M942" s="13"/>
      <c r="N942" s="13"/>
      <c r="O942" s="13"/>
      <c r="P942" s="13"/>
      <c r="Q942" s="13"/>
      <c r="R942" s="13"/>
      <c r="V942" s="24"/>
      <c r="W942" s="23"/>
    </row>
    <row r="943" spans="1:23" ht="13.2">
      <c r="A943" s="13"/>
      <c r="B943" s="13"/>
      <c r="I943" s="3"/>
      <c r="J943" s="13"/>
      <c r="K943" s="13"/>
      <c r="L943" s="13"/>
      <c r="M943" s="13"/>
      <c r="N943" s="13"/>
      <c r="O943" s="13"/>
      <c r="P943" s="13"/>
      <c r="Q943" s="13"/>
      <c r="R943" s="13"/>
      <c r="V943" s="24"/>
      <c r="W943" s="23"/>
    </row>
    <row r="944" spans="1:23" ht="13.2">
      <c r="A944" s="13"/>
      <c r="B944" s="13"/>
      <c r="I944" s="3"/>
      <c r="J944" s="13"/>
      <c r="K944" s="13"/>
      <c r="L944" s="13"/>
      <c r="M944" s="13"/>
      <c r="N944" s="13"/>
      <c r="O944" s="13"/>
      <c r="P944" s="13"/>
      <c r="Q944" s="13"/>
      <c r="R944" s="13"/>
      <c r="V944" s="24"/>
      <c r="W944" s="23"/>
    </row>
    <row r="945" spans="1:23" ht="13.2">
      <c r="A945" s="13"/>
      <c r="B945" s="13"/>
      <c r="I945" s="3"/>
      <c r="J945" s="13"/>
      <c r="K945" s="13"/>
      <c r="L945" s="13"/>
      <c r="M945" s="13"/>
      <c r="N945" s="13"/>
      <c r="O945" s="13"/>
      <c r="P945" s="13"/>
      <c r="Q945" s="13"/>
      <c r="R945" s="13"/>
      <c r="V945" s="24"/>
      <c r="W945" s="23"/>
    </row>
    <row r="946" spans="1:23" ht="13.2">
      <c r="A946" s="13"/>
      <c r="B946" s="13"/>
      <c r="I946" s="3"/>
      <c r="J946" s="13"/>
      <c r="K946" s="13"/>
      <c r="L946" s="13"/>
      <c r="M946" s="13"/>
      <c r="N946" s="13"/>
      <c r="O946" s="13"/>
      <c r="P946" s="13"/>
      <c r="Q946" s="13"/>
      <c r="R946" s="13"/>
      <c r="V946" s="24"/>
      <c r="W946" s="23"/>
    </row>
    <row r="947" spans="1:23" ht="13.2">
      <c r="A947" s="13"/>
      <c r="B947" s="13"/>
      <c r="I947" s="3"/>
      <c r="J947" s="13"/>
      <c r="K947" s="13"/>
      <c r="L947" s="13"/>
      <c r="M947" s="13"/>
      <c r="N947" s="13"/>
      <c r="O947" s="13"/>
      <c r="P947" s="13"/>
      <c r="Q947" s="13"/>
      <c r="R947" s="13"/>
      <c r="V947" s="24"/>
      <c r="W947" s="23"/>
    </row>
    <row r="948" spans="1:23" ht="13.2">
      <c r="A948" s="13"/>
      <c r="B948" s="13"/>
      <c r="I948" s="3"/>
      <c r="J948" s="13"/>
      <c r="K948" s="13"/>
      <c r="L948" s="13"/>
      <c r="M948" s="13"/>
      <c r="N948" s="13"/>
      <c r="O948" s="13"/>
      <c r="P948" s="13"/>
      <c r="Q948" s="13"/>
      <c r="R948" s="13"/>
      <c r="V948" s="24"/>
      <c r="W948" s="23"/>
    </row>
    <row r="949" spans="1:23" ht="13.2">
      <c r="A949" s="13"/>
      <c r="B949" s="13"/>
      <c r="I949" s="3"/>
      <c r="J949" s="13"/>
      <c r="K949" s="13"/>
      <c r="L949" s="13"/>
      <c r="M949" s="13"/>
      <c r="N949" s="13"/>
      <c r="O949" s="13"/>
      <c r="P949" s="13"/>
      <c r="Q949" s="13"/>
      <c r="R949" s="13"/>
      <c r="V949" s="24"/>
      <c r="W949" s="23"/>
    </row>
    <row r="950" spans="1:23" ht="13.2">
      <c r="A950" s="13"/>
      <c r="B950" s="13"/>
      <c r="I950" s="3"/>
      <c r="J950" s="13"/>
      <c r="K950" s="13"/>
      <c r="L950" s="13"/>
      <c r="M950" s="13"/>
      <c r="N950" s="13"/>
      <c r="O950" s="13"/>
      <c r="P950" s="13"/>
      <c r="Q950" s="13"/>
      <c r="R950" s="13"/>
      <c r="V950" s="24"/>
      <c r="W950" s="23"/>
    </row>
    <row r="951" spans="1:23" ht="13.2">
      <c r="A951" s="13"/>
      <c r="B951" s="13"/>
      <c r="I951" s="3"/>
      <c r="J951" s="13"/>
      <c r="K951" s="13"/>
      <c r="L951" s="13"/>
      <c r="M951" s="13"/>
      <c r="N951" s="13"/>
      <c r="O951" s="13"/>
      <c r="P951" s="13"/>
      <c r="Q951" s="13"/>
      <c r="R951" s="13"/>
      <c r="V951" s="24"/>
      <c r="W951" s="23"/>
    </row>
    <row r="952" spans="1:23" ht="13.2">
      <c r="A952" s="13"/>
      <c r="B952" s="13"/>
      <c r="I952" s="3"/>
      <c r="J952" s="13"/>
      <c r="K952" s="13"/>
      <c r="L952" s="13"/>
      <c r="M952" s="13"/>
      <c r="N952" s="13"/>
      <c r="O952" s="13"/>
      <c r="P952" s="13"/>
      <c r="Q952" s="13"/>
      <c r="R952" s="13"/>
      <c r="V952" s="24"/>
      <c r="W952" s="23"/>
    </row>
    <row r="953" spans="1:23" ht="13.2">
      <c r="A953" s="13"/>
      <c r="B953" s="13"/>
      <c r="I953" s="3"/>
      <c r="J953" s="13"/>
      <c r="K953" s="13"/>
      <c r="L953" s="13"/>
      <c r="M953" s="13"/>
      <c r="N953" s="13"/>
      <c r="O953" s="13"/>
      <c r="P953" s="13"/>
      <c r="Q953" s="13"/>
      <c r="R953" s="13"/>
      <c r="V953" s="24"/>
      <c r="W953" s="23"/>
    </row>
    <row r="954" spans="1:23" ht="13.2">
      <c r="A954" s="13"/>
      <c r="B954" s="13"/>
      <c r="I954" s="3"/>
      <c r="J954" s="13"/>
      <c r="K954" s="13"/>
      <c r="L954" s="13"/>
      <c r="M954" s="13"/>
      <c r="N954" s="13"/>
      <c r="O954" s="13"/>
      <c r="P954" s="13"/>
      <c r="Q954" s="13"/>
      <c r="R954" s="13"/>
      <c r="V954" s="24"/>
      <c r="W954" s="23"/>
    </row>
    <row r="955" spans="1:23" ht="13.2">
      <c r="A955" s="13"/>
      <c r="B955" s="13"/>
      <c r="I955" s="3"/>
      <c r="J955" s="13"/>
      <c r="K955" s="13"/>
      <c r="L955" s="13"/>
      <c r="M955" s="13"/>
      <c r="N955" s="13"/>
      <c r="O955" s="13"/>
      <c r="P955" s="13"/>
      <c r="Q955" s="13"/>
      <c r="R955" s="13"/>
      <c r="V955" s="24"/>
      <c r="W955" s="23"/>
    </row>
    <row r="956" spans="1:23" ht="13.2">
      <c r="A956" s="13"/>
      <c r="B956" s="13"/>
      <c r="I956" s="3"/>
      <c r="J956" s="13"/>
      <c r="K956" s="13"/>
      <c r="L956" s="13"/>
      <c r="M956" s="13"/>
      <c r="N956" s="13"/>
      <c r="O956" s="13"/>
      <c r="P956" s="13"/>
      <c r="Q956" s="13"/>
      <c r="R956" s="13"/>
      <c r="V956" s="24"/>
      <c r="W956" s="23"/>
    </row>
    <row r="957" spans="1:23" ht="13.2">
      <c r="A957" s="13"/>
      <c r="B957" s="13"/>
      <c r="I957" s="3"/>
      <c r="J957" s="13"/>
      <c r="K957" s="13"/>
      <c r="L957" s="13"/>
      <c r="M957" s="13"/>
      <c r="N957" s="13"/>
      <c r="O957" s="13"/>
      <c r="P957" s="13"/>
      <c r="Q957" s="13"/>
      <c r="R957" s="13"/>
      <c r="V957" s="24"/>
      <c r="W957" s="23"/>
    </row>
    <row r="958" spans="1:23" ht="13.2">
      <c r="A958" s="13"/>
      <c r="B958" s="13"/>
      <c r="I958" s="3"/>
      <c r="J958" s="13"/>
      <c r="K958" s="13"/>
      <c r="L958" s="13"/>
      <c r="M958" s="13"/>
      <c r="N958" s="13"/>
      <c r="O958" s="13"/>
      <c r="P958" s="13"/>
      <c r="Q958" s="13"/>
      <c r="R958" s="13"/>
      <c r="V958" s="24"/>
      <c r="W958" s="23"/>
    </row>
    <row r="959" spans="1:23" ht="13.2">
      <c r="A959" s="13"/>
      <c r="B959" s="13"/>
      <c r="I959" s="3"/>
      <c r="J959" s="13"/>
      <c r="K959" s="13"/>
      <c r="L959" s="13"/>
      <c r="M959" s="13"/>
      <c r="N959" s="13"/>
      <c r="O959" s="13"/>
      <c r="P959" s="13"/>
      <c r="Q959" s="13"/>
      <c r="R959" s="13"/>
      <c r="V959" s="24"/>
      <c r="W959" s="23"/>
    </row>
    <row r="960" spans="1:23" ht="13.2">
      <c r="A960" s="13"/>
      <c r="B960" s="13"/>
      <c r="I960" s="3"/>
      <c r="J960" s="13"/>
      <c r="K960" s="13"/>
      <c r="L960" s="13"/>
      <c r="M960" s="13"/>
      <c r="N960" s="13"/>
      <c r="O960" s="13"/>
      <c r="P960" s="13"/>
      <c r="Q960" s="13"/>
      <c r="R960" s="13"/>
      <c r="V960" s="24"/>
      <c r="W960" s="23"/>
    </row>
    <row r="961" spans="1:23" ht="13.2">
      <c r="A961" s="13"/>
      <c r="B961" s="13"/>
      <c r="I961" s="3"/>
      <c r="J961" s="13"/>
      <c r="K961" s="13"/>
      <c r="L961" s="13"/>
      <c r="M961" s="13"/>
      <c r="N961" s="13"/>
      <c r="O961" s="13"/>
      <c r="P961" s="13"/>
      <c r="Q961" s="13"/>
      <c r="R961" s="13"/>
      <c r="V961" s="24"/>
      <c r="W961" s="23"/>
    </row>
    <row r="962" spans="1:23" ht="13.2">
      <c r="A962" s="13"/>
      <c r="B962" s="13"/>
      <c r="I962" s="3"/>
      <c r="J962" s="13"/>
      <c r="K962" s="13"/>
      <c r="L962" s="13"/>
      <c r="M962" s="13"/>
      <c r="N962" s="13"/>
      <c r="O962" s="13"/>
      <c r="P962" s="13"/>
      <c r="Q962" s="13"/>
      <c r="R962" s="13"/>
      <c r="V962" s="24"/>
      <c r="W962" s="23"/>
    </row>
    <row r="963" spans="1:23" ht="13.2">
      <c r="A963" s="13"/>
      <c r="B963" s="13"/>
      <c r="I963" s="3"/>
      <c r="J963" s="13"/>
      <c r="K963" s="13"/>
      <c r="L963" s="13"/>
      <c r="M963" s="13"/>
      <c r="N963" s="13"/>
      <c r="O963" s="13"/>
      <c r="P963" s="13"/>
      <c r="Q963" s="13"/>
      <c r="R963" s="13"/>
      <c r="V963" s="24"/>
      <c r="W963" s="23"/>
    </row>
    <row r="964" spans="1:23" ht="13.2">
      <c r="A964" s="13"/>
      <c r="B964" s="13"/>
      <c r="I964" s="3"/>
      <c r="J964" s="13"/>
      <c r="K964" s="13"/>
      <c r="L964" s="13"/>
      <c r="M964" s="13"/>
      <c r="N964" s="13"/>
      <c r="O964" s="13"/>
      <c r="P964" s="13"/>
      <c r="Q964" s="13"/>
      <c r="R964" s="13"/>
      <c r="V964" s="24"/>
      <c r="W964" s="23"/>
    </row>
    <row r="965" spans="1:23" ht="13.2">
      <c r="A965" s="13"/>
      <c r="B965" s="13"/>
      <c r="I965" s="3"/>
      <c r="J965" s="13"/>
      <c r="K965" s="13"/>
      <c r="L965" s="13"/>
      <c r="M965" s="13"/>
      <c r="N965" s="13"/>
      <c r="O965" s="13"/>
      <c r="P965" s="13"/>
      <c r="Q965" s="13"/>
      <c r="R965" s="13"/>
      <c r="V965" s="24"/>
      <c r="W965" s="23"/>
    </row>
    <row r="966" spans="1:23" ht="13.2">
      <c r="A966" s="13"/>
      <c r="B966" s="13"/>
      <c r="I966" s="3"/>
      <c r="J966" s="13"/>
      <c r="K966" s="13"/>
      <c r="L966" s="13"/>
      <c r="M966" s="13"/>
      <c r="N966" s="13"/>
      <c r="O966" s="13"/>
      <c r="P966" s="13"/>
      <c r="Q966" s="13"/>
      <c r="R966" s="13"/>
      <c r="V966" s="24"/>
      <c r="W966" s="23"/>
    </row>
    <row r="967" spans="1:23" ht="13.2">
      <c r="A967" s="13"/>
      <c r="B967" s="13"/>
      <c r="I967" s="3"/>
      <c r="J967" s="13"/>
      <c r="K967" s="13"/>
      <c r="L967" s="13"/>
      <c r="M967" s="13"/>
      <c r="N967" s="13"/>
      <c r="O967" s="13"/>
      <c r="P967" s="13"/>
      <c r="Q967" s="13"/>
      <c r="R967" s="13"/>
      <c r="V967" s="24"/>
      <c r="W967" s="23"/>
    </row>
    <row r="968" spans="1:23" ht="13.2">
      <c r="A968" s="13"/>
      <c r="B968" s="13"/>
      <c r="I968" s="3"/>
      <c r="J968" s="13"/>
      <c r="K968" s="13"/>
      <c r="L968" s="13"/>
      <c r="M968" s="13"/>
      <c r="N968" s="13"/>
      <c r="O968" s="13"/>
      <c r="P968" s="13"/>
      <c r="Q968" s="13"/>
      <c r="R968" s="13"/>
      <c r="V968" s="24"/>
      <c r="W968" s="23"/>
    </row>
    <row r="969" spans="1:23" ht="13.2">
      <c r="A969" s="13"/>
      <c r="B969" s="13"/>
      <c r="I969" s="3"/>
      <c r="J969" s="13"/>
      <c r="K969" s="13"/>
      <c r="L969" s="13"/>
      <c r="M969" s="13"/>
      <c r="N969" s="13"/>
      <c r="O969" s="13"/>
      <c r="P969" s="13"/>
      <c r="Q969" s="13"/>
      <c r="R969" s="13"/>
      <c r="V969" s="24"/>
      <c r="W969" s="23"/>
    </row>
    <row r="970" spans="1:23" ht="13.2">
      <c r="A970" s="13"/>
      <c r="B970" s="13"/>
      <c r="I970" s="3"/>
      <c r="J970" s="13"/>
      <c r="K970" s="13"/>
      <c r="L970" s="13"/>
      <c r="M970" s="13"/>
      <c r="N970" s="13"/>
      <c r="O970" s="13"/>
      <c r="P970" s="13"/>
      <c r="Q970" s="13"/>
      <c r="R970" s="13"/>
      <c r="V970" s="24"/>
      <c r="W970" s="23"/>
    </row>
    <row r="971" spans="1:23" ht="13.2">
      <c r="A971" s="13"/>
      <c r="B971" s="13"/>
      <c r="I971" s="3"/>
      <c r="J971" s="13"/>
      <c r="K971" s="13"/>
      <c r="L971" s="13"/>
      <c r="M971" s="13"/>
      <c r="N971" s="13"/>
      <c r="O971" s="13"/>
      <c r="P971" s="13"/>
      <c r="Q971" s="13"/>
      <c r="R971" s="13"/>
      <c r="V971" s="24"/>
      <c r="W971" s="23"/>
    </row>
    <row r="972" spans="1:23" ht="13.2">
      <c r="A972" s="13"/>
      <c r="B972" s="13"/>
      <c r="I972" s="3"/>
      <c r="J972" s="13"/>
      <c r="K972" s="13"/>
      <c r="L972" s="13"/>
      <c r="M972" s="13"/>
      <c r="N972" s="13"/>
      <c r="O972" s="13"/>
      <c r="P972" s="13"/>
      <c r="Q972" s="13"/>
      <c r="R972" s="13"/>
      <c r="V972" s="24"/>
      <c r="W972" s="23"/>
    </row>
    <row r="973" spans="1:23" ht="13.2">
      <c r="A973" s="13"/>
      <c r="B973" s="13"/>
      <c r="I973" s="3"/>
      <c r="J973" s="13"/>
      <c r="K973" s="13"/>
      <c r="L973" s="13"/>
      <c r="M973" s="13"/>
      <c r="N973" s="13"/>
      <c r="O973" s="13"/>
      <c r="P973" s="13"/>
      <c r="Q973" s="13"/>
      <c r="R973" s="13"/>
      <c r="V973" s="24"/>
      <c r="W973" s="23"/>
    </row>
    <row r="974" spans="1:23" ht="13.2">
      <c r="A974" s="13"/>
      <c r="B974" s="13"/>
      <c r="I974" s="3"/>
      <c r="J974" s="13"/>
      <c r="K974" s="13"/>
      <c r="L974" s="13"/>
      <c r="M974" s="13"/>
      <c r="N974" s="13"/>
      <c r="O974" s="13"/>
      <c r="P974" s="13"/>
      <c r="Q974" s="13"/>
      <c r="R974" s="13"/>
      <c r="V974" s="24"/>
      <c r="W974" s="23"/>
    </row>
    <row r="975" spans="1:23" ht="13.2">
      <c r="A975" s="13"/>
      <c r="B975" s="13"/>
      <c r="I975" s="3"/>
      <c r="J975" s="13"/>
      <c r="K975" s="13"/>
      <c r="L975" s="13"/>
      <c r="M975" s="13"/>
      <c r="N975" s="13"/>
      <c r="O975" s="13"/>
      <c r="P975" s="13"/>
      <c r="Q975" s="13"/>
      <c r="R975" s="13"/>
      <c r="V975" s="24"/>
      <c r="W975" s="23"/>
    </row>
    <row r="976" spans="1:23" ht="13.2">
      <c r="A976" s="13"/>
      <c r="B976" s="13"/>
      <c r="I976" s="3"/>
      <c r="J976" s="13"/>
      <c r="K976" s="13"/>
      <c r="L976" s="13"/>
      <c r="M976" s="13"/>
      <c r="N976" s="13"/>
      <c r="O976" s="13"/>
      <c r="P976" s="13"/>
      <c r="Q976" s="13"/>
      <c r="R976" s="13"/>
      <c r="V976" s="24"/>
      <c r="W976" s="23"/>
    </row>
    <row r="977" spans="1:23" ht="13.2">
      <c r="A977" s="13"/>
      <c r="B977" s="13"/>
      <c r="I977" s="3"/>
      <c r="J977" s="13"/>
      <c r="K977" s="13"/>
      <c r="L977" s="13"/>
      <c r="M977" s="13"/>
      <c r="N977" s="13"/>
      <c r="O977" s="13"/>
      <c r="P977" s="13"/>
      <c r="Q977" s="13"/>
      <c r="R977" s="13"/>
      <c r="V977" s="24"/>
      <c r="W977" s="23"/>
    </row>
    <row r="978" spans="1:23" ht="13.2">
      <c r="A978" s="13"/>
      <c r="B978" s="13"/>
      <c r="I978" s="3"/>
      <c r="J978" s="13"/>
      <c r="K978" s="13"/>
      <c r="L978" s="13"/>
      <c r="M978" s="13"/>
      <c r="N978" s="13"/>
      <c r="O978" s="13"/>
      <c r="P978" s="13"/>
      <c r="Q978" s="13"/>
      <c r="R978" s="13"/>
      <c r="V978" s="24"/>
      <c r="W978" s="23"/>
    </row>
    <row r="979" spans="1:23" ht="13.2">
      <c r="A979" s="13"/>
      <c r="B979" s="13"/>
      <c r="I979" s="3"/>
      <c r="J979" s="13"/>
      <c r="K979" s="13"/>
      <c r="L979" s="13"/>
      <c r="M979" s="13"/>
      <c r="N979" s="13"/>
      <c r="O979" s="13"/>
      <c r="P979" s="13"/>
      <c r="Q979" s="13"/>
      <c r="R979" s="13"/>
      <c r="V979" s="24"/>
      <c r="W979" s="23"/>
    </row>
    <row r="980" spans="1:23" ht="13.2">
      <c r="A980" s="13"/>
      <c r="B980" s="13"/>
      <c r="I980" s="3"/>
      <c r="J980" s="13"/>
      <c r="K980" s="13"/>
      <c r="L980" s="13"/>
      <c r="M980" s="13"/>
      <c r="N980" s="13"/>
      <c r="O980" s="13"/>
      <c r="P980" s="13"/>
      <c r="Q980" s="13"/>
      <c r="R980" s="13"/>
      <c r="V980" s="24"/>
      <c r="W980" s="23"/>
    </row>
    <row r="981" spans="1:23" ht="13.2">
      <c r="A981" s="13"/>
      <c r="B981" s="13"/>
      <c r="I981" s="3"/>
      <c r="J981" s="13"/>
      <c r="K981" s="13"/>
      <c r="L981" s="13"/>
      <c r="M981" s="13"/>
      <c r="N981" s="13"/>
      <c r="O981" s="13"/>
      <c r="P981" s="13"/>
      <c r="Q981" s="13"/>
      <c r="R981" s="13"/>
      <c r="V981" s="24"/>
      <c r="W981" s="23"/>
    </row>
    <row r="982" spans="1:23" ht="13.2">
      <c r="A982" s="13"/>
      <c r="B982" s="13"/>
      <c r="I982" s="3"/>
      <c r="J982" s="13"/>
      <c r="K982" s="13"/>
      <c r="L982" s="13"/>
      <c r="M982" s="13"/>
      <c r="N982" s="13"/>
      <c r="O982" s="13"/>
      <c r="P982" s="13"/>
      <c r="Q982" s="13"/>
      <c r="R982" s="13"/>
      <c r="V982" s="24"/>
      <c r="W982" s="23"/>
    </row>
    <row r="983" spans="1:23" ht="13.2">
      <c r="A983" s="13"/>
      <c r="B983" s="13"/>
      <c r="I983" s="3"/>
      <c r="J983" s="13"/>
      <c r="K983" s="13"/>
      <c r="L983" s="13"/>
      <c r="M983" s="13"/>
      <c r="N983" s="13"/>
      <c r="O983" s="13"/>
      <c r="P983" s="13"/>
      <c r="Q983" s="13"/>
      <c r="R983" s="13"/>
      <c r="V983" s="24"/>
      <c r="W983" s="23"/>
    </row>
    <row r="984" spans="1:23" ht="13.2">
      <c r="A984" s="13"/>
      <c r="B984" s="13"/>
      <c r="I984" s="3"/>
      <c r="J984" s="13"/>
      <c r="K984" s="13"/>
      <c r="L984" s="13"/>
      <c r="M984" s="13"/>
      <c r="N984" s="13"/>
      <c r="O984" s="13"/>
      <c r="P984" s="13"/>
      <c r="Q984" s="13"/>
      <c r="R984" s="13"/>
      <c r="V984" s="24"/>
      <c r="W984" s="23"/>
    </row>
    <row r="985" spans="1:23" ht="13.2">
      <c r="A985" s="13"/>
      <c r="B985" s="13"/>
      <c r="I985" s="3"/>
      <c r="J985" s="13"/>
      <c r="K985" s="13"/>
      <c r="L985" s="13"/>
      <c r="M985" s="13"/>
      <c r="N985" s="13"/>
      <c r="O985" s="13"/>
      <c r="P985" s="13"/>
      <c r="Q985" s="13"/>
      <c r="R985" s="13"/>
      <c r="V985" s="24"/>
      <c r="W985" s="23"/>
    </row>
    <row r="986" spans="1:23" ht="13.2">
      <c r="A986" s="13"/>
      <c r="B986" s="13"/>
      <c r="I986" s="3"/>
      <c r="J986" s="13"/>
      <c r="K986" s="13"/>
      <c r="L986" s="13"/>
      <c r="M986" s="13"/>
      <c r="N986" s="13"/>
      <c r="O986" s="13"/>
      <c r="P986" s="13"/>
      <c r="Q986" s="13"/>
      <c r="R986" s="13"/>
      <c r="V986" s="24"/>
      <c r="W986" s="23"/>
    </row>
    <row r="987" spans="1:23" ht="13.2">
      <c r="A987" s="13"/>
      <c r="B987" s="13"/>
      <c r="I987" s="3"/>
      <c r="J987" s="13"/>
      <c r="K987" s="13"/>
      <c r="L987" s="13"/>
      <c r="M987" s="13"/>
      <c r="N987" s="13"/>
      <c r="O987" s="13"/>
      <c r="P987" s="13"/>
      <c r="Q987" s="13"/>
      <c r="R987" s="13"/>
      <c r="V987" s="24"/>
      <c r="W987" s="23"/>
    </row>
    <row r="988" spans="1:23" ht="13.2">
      <c r="A988" s="13"/>
      <c r="B988" s="13"/>
      <c r="I988" s="3"/>
      <c r="J988" s="13"/>
      <c r="K988" s="13"/>
      <c r="L988" s="13"/>
      <c r="M988" s="13"/>
      <c r="N988" s="13"/>
      <c r="O988" s="13"/>
      <c r="P988" s="13"/>
      <c r="Q988" s="13"/>
      <c r="R988" s="13"/>
      <c r="V988" s="24"/>
      <c r="W988" s="23"/>
    </row>
    <row r="989" spans="1:23" ht="13.2">
      <c r="A989" s="13"/>
      <c r="B989" s="13"/>
      <c r="I989" s="3"/>
      <c r="J989" s="13"/>
      <c r="K989" s="13"/>
      <c r="L989" s="13"/>
      <c r="M989" s="13"/>
      <c r="N989" s="13"/>
      <c r="O989" s="13"/>
      <c r="P989" s="13"/>
      <c r="Q989" s="13"/>
      <c r="R989" s="13"/>
      <c r="V989" s="24"/>
      <c r="W989" s="23"/>
    </row>
    <row r="990" spans="1:23" ht="13.2">
      <c r="A990" s="13"/>
      <c r="B990" s="13"/>
      <c r="I990" s="3"/>
      <c r="J990" s="13"/>
      <c r="K990" s="13"/>
      <c r="L990" s="13"/>
      <c r="M990" s="13"/>
      <c r="N990" s="13"/>
      <c r="O990" s="13"/>
      <c r="P990" s="13"/>
      <c r="Q990" s="13"/>
      <c r="R990" s="13"/>
      <c r="V990" s="24"/>
      <c r="W990" s="23"/>
    </row>
    <row r="991" spans="1:23" ht="13.2">
      <c r="A991" s="13"/>
      <c r="B991" s="13"/>
      <c r="I991" s="3"/>
      <c r="J991" s="13"/>
      <c r="K991" s="13"/>
      <c r="L991" s="13"/>
      <c r="M991" s="13"/>
      <c r="N991" s="13"/>
      <c r="O991" s="13"/>
      <c r="P991" s="13"/>
      <c r="Q991" s="13"/>
      <c r="R991" s="13"/>
      <c r="V991" s="24"/>
      <c r="W991" s="23"/>
    </row>
    <row r="992" spans="1:23" ht="13.2">
      <c r="A992" s="13"/>
      <c r="B992" s="13"/>
      <c r="I992" s="3"/>
      <c r="J992" s="13"/>
      <c r="K992" s="13"/>
      <c r="L992" s="13"/>
      <c r="M992" s="13"/>
      <c r="N992" s="13"/>
      <c r="O992" s="13"/>
      <c r="P992" s="13"/>
      <c r="Q992" s="13"/>
      <c r="R992" s="13"/>
      <c r="V992" s="24"/>
      <c r="W992" s="23"/>
    </row>
    <row r="993" spans="1:23" ht="13.2">
      <c r="A993" s="13"/>
      <c r="B993" s="13"/>
      <c r="I993" s="3"/>
      <c r="J993" s="13"/>
      <c r="K993" s="13"/>
      <c r="L993" s="13"/>
      <c r="M993" s="13"/>
      <c r="N993" s="13"/>
      <c r="O993" s="13"/>
      <c r="P993" s="13"/>
      <c r="Q993" s="13"/>
      <c r="R993" s="13"/>
      <c r="V993" s="24"/>
      <c r="W993" s="23"/>
    </row>
    <row r="994" spans="1:23" ht="13.2">
      <c r="A994" s="13"/>
      <c r="B994" s="13"/>
      <c r="I994" s="3"/>
      <c r="J994" s="13"/>
      <c r="K994" s="13"/>
      <c r="L994" s="13"/>
      <c r="M994" s="13"/>
      <c r="N994" s="13"/>
      <c r="O994" s="13"/>
      <c r="P994" s="13"/>
      <c r="Q994" s="13"/>
      <c r="R994" s="13"/>
      <c r="V994" s="24"/>
      <c r="W994" s="23"/>
    </row>
    <row r="995" spans="1:23" ht="13.2">
      <c r="A995" s="13"/>
      <c r="B995" s="13"/>
      <c r="I995" s="3"/>
      <c r="J995" s="13"/>
      <c r="K995" s="13"/>
      <c r="L995" s="13"/>
      <c r="M995" s="13"/>
      <c r="N995" s="13"/>
      <c r="O995" s="13"/>
      <c r="P995" s="13"/>
      <c r="Q995" s="13"/>
      <c r="R995" s="13"/>
      <c r="V995" s="24"/>
      <c r="W995" s="23"/>
    </row>
    <row r="996" spans="1:23" ht="13.2">
      <c r="A996" s="13"/>
      <c r="B996" s="13"/>
      <c r="I996" s="3"/>
      <c r="J996" s="13"/>
      <c r="K996" s="13"/>
      <c r="L996" s="13"/>
      <c r="M996" s="13"/>
      <c r="N996" s="13"/>
      <c r="O996" s="13"/>
      <c r="P996" s="13"/>
      <c r="Q996" s="13"/>
      <c r="R996" s="13"/>
      <c r="V996" s="24"/>
      <c r="W996" s="23"/>
    </row>
    <row r="997" spans="1:23" ht="13.2">
      <c r="A997" s="13"/>
      <c r="B997" s="13"/>
      <c r="I997" s="3"/>
      <c r="J997" s="13"/>
      <c r="K997" s="13"/>
      <c r="L997" s="13"/>
      <c r="M997" s="13"/>
      <c r="N997" s="13"/>
      <c r="O997" s="13"/>
      <c r="P997" s="13"/>
      <c r="Q997" s="13"/>
      <c r="R997" s="13"/>
      <c r="V997" s="24"/>
      <c r="W997" s="23"/>
    </row>
    <row r="998" spans="1:23" ht="13.2">
      <c r="A998" s="13"/>
      <c r="B998" s="13"/>
      <c r="I998" s="3"/>
      <c r="J998" s="13"/>
      <c r="K998" s="13"/>
      <c r="L998" s="13"/>
      <c r="M998" s="13"/>
      <c r="N998" s="13"/>
      <c r="O998" s="13"/>
      <c r="P998" s="13"/>
      <c r="Q998" s="13"/>
      <c r="R998" s="13"/>
      <c r="V998" s="24"/>
      <c r="W998" s="23"/>
    </row>
    <row r="999" spans="1:23" ht="13.2">
      <c r="A999" s="13"/>
      <c r="B999" s="13"/>
      <c r="I999" s="3"/>
      <c r="J999" s="13"/>
      <c r="K999" s="13"/>
      <c r="L999" s="13"/>
      <c r="M999" s="13"/>
      <c r="N999" s="13"/>
      <c r="O999" s="13"/>
      <c r="P999" s="13"/>
      <c r="Q999" s="13"/>
      <c r="R999" s="13"/>
      <c r="V999" s="24"/>
      <c r="W999" s="23"/>
    </row>
    <row r="1000" spans="1:23" ht="13.2">
      <c r="A1000" s="13"/>
      <c r="B1000" s="13"/>
      <c r="I1000" s="3"/>
      <c r="J1000" s="13"/>
      <c r="K1000" s="13"/>
      <c r="L1000" s="13"/>
      <c r="M1000" s="13"/>
      <c r="N1000" s="13"/>
      <c r="O1000" s="13"/>
      <c r="P1000" s="13"/>
      <c r="Q1000" s="13"/>
      <c r="R1000" s="13"/>
      <c r="V1000" s="24"/>
      <c r="W1000" s="23"/>
    </row>
  </sheetData>
  <autoFilter ref="I1:J100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02"/>
  <sheetViews>
    <sheetView zoomScale="96" workbookViewId="0">
      <selection activeCell="R2" sqref="R2"/>
    </sheetView>
  </sheetViews>
  <sheetFormatPr defaultColWidth="12.6640625" defaultRowHeight="15.75" customHeight="1"/>
  <cols>
    <col min="1" max="2" width="25" customWidth="1"/>
    <col min="3" max="3" width="25.77734375" customWidth="1"/>
    <col min="4" max="4" width="32.77734375" customWidth="1"/>
    <col min="5" max="5" width="39.44140625" customWidth="1"/>
    <col min="6" max="6" width="20" customWidth="1"/>
    <col min="7" max="7" width="21.21875" customWidth="1"/>
    <col min="8" max="8" width="21.77734375" customWidth="1"/>
    <col min="10" max="10" width="27" customWidth="1"/>
    <col min="12" max="12" width="26" customWidth="1"/>
    <col min="13" max="13" width="15.6640625" customWidth="1"/>
  </cols>
  <sheetData>
    <row r="1" spans="1:20">
      <c r="A1" s="27" t="s">
        <v>1692</v>
      </c>
      <c r="B1" s="28" t="s">
        <v>1648</v>
      </c>
      <c r="D1" s="3"/>
      <c r="E1" s="29"/>
      <c r="F1" s="3"/>
    </row>
    <row r="2" spans="1:20">
      <c r="A2" s="30" t="s">
        <v>91</v>
      </c>
      <c r="B2" s="31" t="s">
        <v>1693</v>
      </c>
      <c r="C2" s="32"/>
      <c r="E2" s="33"/>
    </row>
    <row r="3" spans="1:20">
      <c r="A3" s="30" t="s">
        <v>140</v>
      </c>
      <c r="B3" s="31" t="s">
        <v>1693</v>
      </c>
      <c r="C3" s="32"/>
      <c r="D3" s="30"/>
      <c r="E3" s="33"/>
      <c r="G3" s="32"/>
      <c r="H3" s="32"/>
      <c r="I3" s="32"/>
    </row>
    <row r="4" spans="1:20">
      <c r="A4" s="30" t="s">
        <v>173</v>
      </c>
      <c r="B4" s="31" t="s">
        <v>1693</v>
      </c>
      <c r="D4" s="32"/>
      <c r="E4" s="33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>
      <c r="A5" s="30" t="s">
        <v>181</v>
      </c>
      <c r="B5" s="31" t="s">
        <v>1693</v>
      </c>
      <c r="C5" s="32"/>
      <c r="D5" s="32"/>
      <c r="E5" s="33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</row>
    <row r="6" spans="1:20">
      <c r="A6" s="30" t="s">
        <v>191</v>
      </c>
      <c r="B6" s="31" t="s">
        <v>1693</v>
      </c>
      <c r="C6" s="32"/>
      <c r="D6" s="32"/>
      <c r="E6" s="33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</row>
    <row r="7" spans="1:20">
      <c r="A7" s="30" t="s">
        <v>485</v>
      </c>
      <c r="B7" s="31" t="s">
        <v>1693</v>
      </c>
      <c r="C7" s="32"/>
      <c r="D7" s="32"/>
      <c r="E7" s="33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</row>
    <row r="8" spans="1:20">
      <c r="A8" s="30" t="s">
        <v>489</v>
      </c>
      <c r="B8" s="31" t="s">
        <v>1693</v>
      </c>
      <c r="C8" s="32"/>
      <c r="D8" s="32"/>
      <c r="E8" s="33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spans="1:20">
      <c r="A9" s="30" t="s">
        <v>606</v>
      </c>
      <c r="B9" s="31" t="s">
        <v>1693</v>
      </c>
      <c r="C9" s="32"/>
      <c r="D9" s="32"/>
      <c r="E9" s="33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</row>
    <row r="10" spans="1:20">
      <c r="A10" s="30" t="s">
        <v>771</v>
      </c>
      <c r="B10" s="31" t="s">
        <v>1693</v>
      </c>
      <c r="C10" s="32"/>
      <c r="D10" s="32"/>
      <c r="E10" s="33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spans="1:20">
      <c r="A11" s="34" t="s">
        <v>781</v>
      </c>
      <c r="B11" s="31" t="s">
        <v>1693</v>
      </c>
      <c r="C11" s="32"/>
      <c r="D11" s="32"/>
      <c r="E11" s="33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spans="1:20">
      <c r="A12" s="30" t="s">
        <v>155</v>
      </c>
      <c r="B12" s="31" t="s">
        <v>1694</v>
      </c>
      <c r="C12" s="32"/>
      <c r="D12" s="32"/>
      <c r="E12" s="33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20">
      <c r="A13" s="30" t="s">
        <v>253</v>
      </c>
      <c r="B13" s="31" t="s">
        <v>1694</v>
      </c>
      <c r="C13" s="32"/>
      <c r="D13" s="32"/>
      <c r="E13" s="33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spans="1:20">
      <c r="A14" s="30" t="s">
        <v>386</v>
      </c>
      <c r="B14" s="31" t="s">
        <v>1694</v>
      </c>
      <c r="C14" s="32"/>
      <c r="D14" s="32"/>
      <c r="E14" s="33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>
      <c r="A15" s="30" t="s">
        <v>400</v>
      </c>
      <c r="B15" s="31" t="s">
        <v>1694</v>
      </c>
      <c r="C15" s="32"/>
      <c r="D15" s="32"/>
      <c r="E15" s="33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spans="1:20">
      <c r="A16" s="30" t="s">
        <v>404</v>
      </c>
      <c r="B16" s="31" t="s">
        <v>1694</v>
      </c>
      <c r="C16" s="32"/>
      <c r="D16" s="32"/>
      <c r="E16" s="33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spans="1:20">
      <c r="A17" s="30" t="s">
        <v>260</v>
      </c>
      <c r="B17" s="31" t="s">
        <v>1695</v>
      </c>
      <c r="D17" s="32"/>
      <c r="E17" s="33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spans="1:20">
      <c r="A18" s="30" t="s">
        <v>340</v>
      </c>
      <c r="B18" s="31" t="s">
        <v>1695</v>
      </c>
      <c r="C18" s="32"/>
      <c r="D18" s="32"/>
      <c r="E18" s="33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spans="1:20">
      <c r="A19" s="30" t="s">
        <v>293</v>
      </c>
      <c r="B19" s="31" t="s">
        <v>1696</v>
      </c>
      <c r="C19" s="32"/>
      <c r="D19" s="32"/>
      <c r="E19" s="33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spans="1:20">
      <c r="A20" s="30" t="s">
        <v>805</v>
      </c>
      <c r="B20" s="31" t="s">
        <v>1696</v>
      </c>
      <c r="C20" s="32"/>
      <c r="D20" s="32"/>
      <c r="E20" s="33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spans="1:20">
      <c r="A21" s="30" t="s">
        <v>514</v>
      </c>
      <c r="B21" s="31" t="s">
        <v>1697</v>
      </c>
      <c r="C21" s="32"/>
      <c r="D21" s="32"/>
      <c r="E21" s="33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spans="1:20">
      <c r="A22" s="30" t="s">
        <v>535</v>
      </c>
      <c r="B22" s="31" t="s">
        <v>1697</v>
      </c>
      <c r="C22" s="32"/>
      <c r="D22" s="32"/>
      <c r="E22" s="33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spans="1:20">
      <c r="A23" s="30" t="s">
        <v>698</v>
      </c>
      <c r="B23" s="31" t="s">
        <v>1697</v>
      </c>
      <c r="C23" s="32"/>
      <c r="D23" s="32"/>
      <c r="E23" s="33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spans="1:20">
      <c r="A24" s="35" t="s">
        <v>15</v>
      </c>
      <c r="B24" s="31" t="s">
        <v>1698</v>
      </c>
      <c r="C24" s="32"/>
      <c r="D24" s="32"/>
      <c r="E24" s="3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spans="1:20">
      <c r="A25" s="30" t="s">
        <v>153</v>
      </c>
      <c r="B25" s="31" t="s">
        <v>1698</v>
      </c>
      <c r="C25" s="32"/>
      <c r="D25" s="32"/>
      <c r="E25" s="33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spans="1:20">
      <c r="A26" s="30" t="s">
        <v>165</v>
      </c>
      <c r="B26" s="31" t="s">
        <v>1698</v>
      </c>
      <c r="C26" s="32"/>
      <c r="D26" s="32"/>
      <c r="E26" s="33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spans="1:20">
      <c r="A27" s="30" t="s">
        <v>222</v>
      </c>
      <c r="B27" s="31" t="s">
        <v>1698</v>
      </c>
      <c r="C27" s="32"/>
      <c r="D27" s="32"/>
      <c r="E27" s="33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spans="1:20">
      <c r="A28" s="30" t="s">
        <v>430</v>
      </c>
      <c r="B28" s="31" t="s">
        <v>1698</v>
      </c>
      <c r="C28" s="32"/>
      <c r="D28" s="32"/>
      <c r="E28" s="33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spans="1:20">
      <c r="A29" s="30" t="s">
        <v>435</v>
      </c>
      <c r="B29" s="31" t="s">
        <v>1698</v>
      </c>
      <c r="C29" s="32"/>
      <c r="D29" s="32"/>
      <c r="E29" s="33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spans="1:20">
      <c r="A30" s="30" t="s">
        <v>680</v>
      </c>
      <c r="B30" s="31" t="s">
        <v>1698</v>
      </c>
      <c r="C30" s="32"/>
      <c r="D30" s="32"/>
      <c r="E30" s="33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spans="1:20">
      <c r="A31" s="30" t="s">
        <v>908</v>
      </c>
      <c r="B31" s="31" t="s">
        <v>1698</v>
      </c>
      <c r="C31" s="32"/>
      <c r="D31" s="32"/>
      <c r="E31" s="33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spans="1:20">
      <c r="A32" s="30" t="s">
        <v>966</v>
      </c>
      <c r="B32" s="31" t="s">
        <v>1698</v>
      </c>
      <c r="D32" s="32"/>
      <c r="E32" s="33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9">
      <c r="A33" s="30" t="s">
        <v>108</v>
      </c>
      <c r="B33" s="31" t="s">
        <v>1699</v>
      </c>
      <c r="D33" s="32"/>
      <c r="E33" s="33"/>
      <c r="F33" s="32"/>
      <c r="G33" s="32"/>
      <c r="H33" s="32"/>
      <c r="I33" s="32"/>
    </row>
    <row r="34" spans="1:9">
      <c r="A34" s="30" t="s">
        <v>106</v>
      </c>
      <c r="B34" s="31" t="s">
        <v>1700</v>
      </c>
      <c r="C34" s="32"/>
      <c r="E34" s="33"/>
    </row>
    <row r="35" spans="1:9">
      <c r="A35" s="30" t="s">
        <v>267</v>
      </c>
      <c r="B35" s="31" t="s">
        <v>1700</v>
      </c>
      <c r="C35" s="32"/>
      <c r="E35" s="33"/>
    </row>
    <row r="36" spans="1:9">
      <c r="A36" s="30" t="s">
        <v>332</v>
      </c>
      <c r="B36" s="31" t="s">
        <v>1700</v>
      </c>
      <c r="C36" s="32"/>
      <c r="E36" s="33"/>
    </row>
    <row r="37" spans="1:9">
      <c r="A37" s="30" t="s">
        <v>342</v>
      </c>
      <c r="B37" s="31" t="s">
        <v>1700</v>
      </c>
      <c r="C37" s="32"/>
      <c r="E37" s="33"/>
    </row>
    <row r="38" spans="1:9">
      <c r="A38" s="30" t="s">
        <v>346</v>
      </c>
      <c r="B38" s="31" t="s">
        <v>1700</v>
      </c>
      <c r="C38" s="32"/>
      <c r="E38" s="33"/>
    </row>
    <row r="39" spans="1:9">
      <c r="A39" s="30" t="s">
        <v>348</v>
      </c>
      <c r="B39" s="31" t="s">
        <v>1700</v>
      </c>
      <c r="C39" s="32"/>
      <c r="E39" s="33"/>
    </row>
    <row r="40" spans="1:9">
      <c r="A40" s="30" t="s">
        <v>354</v>
      </c>
      <c r="B40" s="31" t="s">
        <v>1700</v>
      </c>
      <c r="C40" s="32"/>
      <c r="E40" s="33"/>
    </row>
    <row r="41" spans="1:9">
      <c r="A41" s="30" t="s">
        <v>474</v>
      </c>
      <c r="B41" s="31" t="s">
        <v>1700</v>
      </c>
      <c r="C41" s="32"/>
      <c r="E41" s="33"/>
    </row>
    <row r="42" spans="1:9">
      <c r="A42" s="30" t="s">
        <v>696</v>
      </c>
      <c r="B42" s="31" t="s">
        <v>1700</v>
      </c>
      <c r="C42" s="32"/>
      <c r="E42" s="33"/>
    </row>
    <row r="43" spans="1:9">
      <c r="A43" s="30" t="s">
        <v>719</v>
      </c>
      <c r="B43" s="31" t="s">
        <v>1700</v>
      </c>
      <c r="E43" s="33"/>
    </row>
    <row r="44" spans="1:9">
      <c r="A44" s="30" t="s">
        <v>736</v>
      </c>
      <c r="B44" s="31" t="s">
        <v>1700</v>
      </c>
      <c r="C44" s="32"/>
      <c r="E44" s="33"/>
    </row>
    <row r="45" spans="1:9">
      <c r="A45" s="30" t="s">
        <v>777</v>
      </c>
      <c r="B45" s="31" t="s">
        <v>1700</v>
      </c>
      <c r="C45" s="32"/>
      <c r="E45" s="33"/>
    </row>
    <row r="46" spans="1:9">
      <c r="A46" s="30" t="s">
        <v>791</v>
      </c>
      <c r="B46" s="31" t="s">
        <v>1700</v>
      </c>
      <c r="C46" s="32"/>
      <c r="E46" s="33"/>
    </row>
    <row r="47" spans="1:9">
      <c r="A47" s="30" t="s">
        <v>824</v>
      </c>
      <c r="B47" s="31" t="s">
        <v>1700</v>
      </c>
      <c r="C47" s="32"/>
      <c r="E47" s="33"/>
    </row>
    <row r="48" spans="1:9">
      <c r="A48" s="30" t="s">
        <v>826</v>
      </c>
      <c r="B48" s="31" t="s">
        <v>1700</v>
      </c>
      <c r="C48" s="32"/>
      <c r="E48" s="33"/>
    </row>
    <row r="49" spans="1:5">
      <c r="A49" s="30" t="s">
        <v>894</v>
      </c>
      <c r="B49" s="31" t="s">
        <v>1700</v>
      </c>
      <c r="C49" s="32"/>
      <c r="E49" s="33"/>
    </row>
    <row r="50" spans="1:5">
      <c r="A50" s="30" t="s">
        <v>71</v>
      </c>
      <c r="B50" s="31" t="s">
        <v>1701</v>
      </c>
      <c r="E50" s="33"/>
    </row>
    <row r="51" spans="1:5">
      <c r="A51" s="30" t="s">
        <v>231</v>
      </c>
      <c r="B51" s="31" t="s">
        <v>1701</v>
      </c>
      <c r="C51" s="32"/>
      <c r="E51" s="33"/>
    </row>
    <row r="52" spans="1:5">
      <c r="A52" s="30" t="s">
        <v>262</v>
      </c>
      <c r="B52" s="31" t="s">
        <v>1701</v>
      </c>
      <c r="C52" s="32"/>
      <c r="E52" s="33"/>
    </row>
    <row r="53" spans="1:5">
      <c r="A53" s="30" t="s">
        <v>361</v>
      </c>
      <c r="B53" s="31" t="s">
        <v>1701</v>
      </c>
      <c r="C53" s="32"/>
      <c r="E53" s="33"/>
    </row>
    <row r="54" spans="1:5">
      <c r="A54" s="30" t="s">
        <v>378</v>
      </c>
      <c r="B54" s="31" t="s">
        <v>1701</v>
      </c>
      <c r="C54" s="32"/>
      <c r="E54" s="33"/>
    </row>
    <row r="55" spans="1:5">
      <c r="A55" s="30" t="s">
        <v>437</v>
      </c>
      <c r="B55" s="31" t="s">
        <v>1701</v>
      </c>
      <c r="C55" s="32"/>
      <c r="E55" s="33"/>
    </row>
    <row r="56" spans="1:5">
      <c r="A56" s="30" t="s">
        <v>476</v>
      </c>
      <c r="B56" s="31" t="s">
        <v>1701</v>
      </c>
      <c r="C56" s="32"/>
      <c r="E56" s="33"/>
    </row>
    <row r="57" spans="1:5">
      <c r="A57" s="30" t="s">
        <v>480</v>
      </c>
      <c r="B57" s="31" t="s">
        <v>1701</v>
      </c>
      <c r="C57" s="32"/>
      <c r="E57" s="33"/>
    </row>
    <row r="58" spans="1:5">
      <c r="A58" s="30" t="s">
        <v>482</v>
      </c>
      <c r="B58" s="31" t="s">
        <v>1701</v>
      </c>
      <c r="C58" s="32"/>
      <c r="E58" s="33"/>
    </row>
    <row r="59" spans="1:5">
      <c r="A59" s="30" t="s">
        <v>498</v>
      </c>
      <c r="B59" s="31" t="s">
        <v>1701</v>
      </c>
      <c r="C59" s="32"/>
      <c r="E59" s="33"/>
    </row>
    <row r="60" spans="1:5">
      <c r="A60" s="30" t="s">
        <v>504</v>
      </c>
      <c r="B60" s="31" t="s">
        <v>1701</v>
      </c>
      <c r="C60" s="32"/>
      <c r="E60" s="33"/>
    </row>
    <row r="61" spans="1:5">
      <c r="A61" s="30" t="s">
        <v>604</v>
      </c>
      <c r="B61" s="31" t="s">
        <v>1701</v>
      </c>
      <c r="C61" s="32"/>
      <c r="E61" s="33"/>
    </row>
    <row r="62" spans="1:5">
      <c r="A62" s="30" t="s">
        <v>835</v>
      </c>
      <c r="B62" s="31" t="s">
        <v>1701</v>
      </c>
      <c r="C62" s="32"/>
      <c r="E62" s="33"/>
    </row>
    <row r="63" spans="1:5">
      <c r="A63" s="30" t="s">
        <v>856</v>
      </c>
      <c r="B63" s="31" t="s">
        <v>1701</v>
      </c>
      <c r="C63" s="32"/>
      <c r="E63" s="33"/>
    </row>
    <row r="64" spans="1:5">
      <c r="A64" s="30" t="s">
        <v>220</v>
      </c>
      <c r="B64" s="31" t="s">
        <v>1702</v>
      </c>
      <c r="C64" s="32"/>
      <c r="E64" s="33"/>
    </row>
    <row r="65" spans="1:5">
      <c r="A65" s="35" t="s">
        <v>277</v>
      </c>
      <c r="B65" s="31" t="s">
        <v>1702</v>
      </c>
      <c r="C65" s="32"/>
      <c r="E65" s="33"/>
    </row>
    <row r="66" spans="1:5">
      <c r="A66" s="30" t="s">
        <v>443</v>
      </c>
      <c r="B66" s="31" t="s">
        <v>1702</v>
      </c>
      <c r="C66" s="32"/>
      <c r="E66" s="33"/>
    </row>
    <row r="67" spans="1:5">
      <c r="A67" s="30" t="s">
        <v>783</v>
      </c>
      <c r="B67" s="31" t="s">
        <v>1702</v>
      </c>
      <c r="C67" s="32"/>
      <c r="E67" s="33"/>
    </row>
    <row r="68" spans="1:5">
      <c r="A68" s="30" t="s">
        <v>841</v>
      </c>
      <c r="B68" s="31" t="s">
        <v>1702</v>
      </c>
      <c r="C68" s="32"/>
      <c r="E68" s="33"/>
    </row>
    <row r="69" spans="1:5">
      <c r="A69" s="30" t="s">
        <v>843</v>
      </c>
      <c r="B69" s="31" t="s">
        <v>1702</v>
      </c>
      <c r="C69" s="32"/>
      <c r="E69" s="33"/>
    </row>
    <row r="70" spans="1:5">
      <c r="A70" s="30" t="s">
        <v>854</v>
      </c>
      <c r="B70" s="31" t="s">
        <v>1702</v>
      </c>
      <c r="C70" s="32"/>
      <c r="E70" s="33"/>
    </row>
    <row r="71" spans="1:5">
      <c r="A71" s="30" t="s">
        <v>866</v>
      </c>
      <c r="B71" s="31" t="s">
        <v>1702</v>
      </c>
      <c r="C71" s="32"/>
      <c r="E71" s="33"/>
    </row>
    <row r="72" spans="1:5">
      <c r="A72" s="30" t="s">
        <v>272</v>
      </c>
      <c r="B72" s="31" t="s">
        <v>1703</v>
      </c>
      <c r="C72" s="32"/>
      <c r="E72" s="33"/>
    </row>
    <row r="73" spans="1:5">
      <c r="A73" s="30" t="s">
        <v>285</v>
      </c>
      <c r="B73" s="31" t="s">
        <v>1703</v>
      </c>
      <c r="C73" s="32"/>
      <c r="E73" s="33"/>
    </row>
    <row r="74" spans="1:5">
      <c r="A74" s="30" t="s">
        <v>422</v>
      </c>
      <c r="B74" s="31" t="s">
        <v>1703</v>
      </c>
      <c r="C74" s="32"/>
      <c r="E74" s="33"/>
    </row>
    <row r="75" spans="1:5">
      <c r="A75" s="30" t="s">
        <v>425</v>
      </c>
      <c r="B75" s="31" t="s">
        <v>1703</v>
      </c>
      <c r="C75" s="32"/>
      <c r="E75" s="33"/>
    </row>
    <row r="76" spans="1:5">
      <c r="A76" s="30" t="s">
        <v>427</v>
      </c>
      <c r="B76" s="31" t="s">
        <v>1703</v>
      </c>
      <c r="C76" s="32"/>
      <c r="E76" s="33"/>
    </row>
    <row r="77" spans="1:5">
      <c r="A77" s="30" t="s">
        <v>460</v>
      </c>
      <c r="B77" s="31" t="s">
        <v>1703</v>
      </c>
      <c r="C77" s="32"/>
      <c r="E77" s="33"/>
    </row>
    <row r="78" spans="1:5">
      <c r="A78" s="30" t="s">
        <v>465</v>
      </c>
      <c r="B78" s="31" t="s">
        <v>1703</v>
      </c>
      <c r="C78" s="32"/>
      <c r="E78" s="33"/>
    </row>
    <row r="79" spans="1:5">
      <c r="A79" s="30" t="s">
        <v>568</v>
      </c>
      <c r="B79" s="31" t="s">
        <v>1703</v>
      </c>
      <c r="C79" s="32"/>
      <c r="E79" s="33"/>
    </row>
    <row r="80" spans="1:5">
      <c r="A80" s="30" t="s">
        <v>586</v>
      </c>
      <c r="B80" s="31" t="s">
        <v>1703</v>
      </c>
      <c r="C80" s="32"/>
      <c r="E80" s="33"/>
    </row>
    <row r="81" spans="1:5">
      <c r="A81" s="30" t="s">
        <v>797</v>
      </c>
      <c r="B81" s="31" t="s">
        <v>1703</v>
      </c>
      <c r="C81" s="32"/>
      <c r="E81" s="33"/>
    </row>
    <row r="82" spans="1:5">
      <c r="A82" s="30" t="s">
        <v>828</v>
      </c>
      <c r="B82" s="31" t="s">
        <v>1703</v>
      </c>
      <c r="C82" s="32"/>
      <c r="E82" s="33"/>
    </row>
    <row r="83" spans="1:5">
      <c r="A83" s="30" t="s">
        <v>858</v>
      </c>
      <c r="B83" s="31" t="s">
        <v>1703</v>
      </c>
      <c r="C83" s="32"/>
      <c r="E83" s="33"/>
    </row>
    <row r="84" spans="1:5">
      <c r="A84" s="30" t="s">
        <v>976</v>
      </c>
      <c r="B84" s="31" t="s">
        <v>1703</v>
      </c>
      <c r="C84" s="32"/>
      <c r="E84" s="33"/>
    </row>
    <row r="85" spans="1:5">
      <c r="A85" s="30" t="s">
        <v>1038</v>
      </c>
      <c r="B85" s="31" t="s">
        <v>1703</v>
      </c>
      <c r="C85" s="32"/>
      <c r="E85" s="33"/>
    </row>
    <row r="86" spans="1:5">
      <c r="A86" s="30" t="s">
        <v>56</v>
      </c>
      <c r="B86" s="31" t="s">
        <v>1704</v>
      </c>
      <c r="C86" s="32"/>
      <c r="E86" s="33"/>
    </row>
    <row r="87" spans="1:5">
      <c r="A87" s="30" t="s">
        <v>258</v>
      </c>
      <c r="B87" s="31" t="s">
        <v>1704</v>
      </c>
      <c r="C87" s="32"/>
      <c r="E87" s="33"/>
    </row>
    <row r="88" spans="1:5">
      <c r="A88" s="30" t="s">
        <v>281</v>
      </c>
      <c r="B88" s="31" t="s">
        <v>1704</v>
      </c>
      <c r="C88" s="32"/>
      <c r="E88" s="33"/>
    </row>
    <row r="89" spans="1:5">
      <c r="A89" s="30" t="s">
        <v>287</v>
      </c>
      <c r="B89" s="31" t="s">
        <v>1704</v>
      </c>
      <c r="C89" s="32"/>
      <c r="E89" s="33"/>
    </row>
    <row r="90" spans="1:5">
      <c r="A90" s="30" t="s">
        <v>439</v>
      </c>
      <c r="B90" s="31" t="s">
        <v>1704</v>
      </c>
      <c r="C90" s="32"/>
      <c r="E90" s="33"/>
    </row>
    <row r="91" spans="1:5">
      <c r="A91" s="30" t="s">
        <v>441</v>
      </c>
      <c r="B91" s="31" t="s">
        <v>1704</v>
      </c>
      <c r="C91" s="32"/>
      <c r="E91" s="33"/>
    </row>
    <row r="92" spans="1:5">
      <c r="A92" s="30" t="s">
        <v>570</v>
      </c>
      <c r="B92" s="31" t="s">
        <v>1704</v>
      </c>
      <c r="C92" s="32"/>
      <c r="E92" s="33"/>
    </row>
    <row r="93" spans="1:5">
      <c r="A93" s="30" t="s">
        <v>572</v>
      </c>
      <c r="B93" s="31" t="s">
        <v>1704</v>
      </c>
      <c r="C93" s="32"/>
      <c r="E93" s="33"/>
    </row>
    <row r="94" spans="1:5">
      <c r="A94" s="30" t="s">
        <v>574</v>
      </c>
      <c r="B94" s="31" t="s">
        <v>1704</v>
      </c>
      <c r="C94" s="32"/>
      <c r="E94" s="33"/>
    </row>
    <row r="95" spans="1:5">
      <c r="A95" s="30" t="s">
        <v>646</v>
      </c>
      <c r="B95" s="31" t="s">
        <v>1704</v>
      </c>
      <c r="C95" s="32"/>
      <c r="E95" s="33"/>
    </row>
    <row r="96" spans="1:5">
      <c r="A96" s="30" t="s">
        <v>954</v>
      </c>
      <c r="B96" s="31" t="s">
        <v>1704</v>
      </c>
      <c r="C96" s="32"/>
      <c r="E96" s="33"/>
    </row>
    <row r="97" spans="1:5">
      <c r="A97" s="30" t="s">
        <v>974</v>
      </c>
      <c r="B97" s="31" t="s">
        <v>1704</v>
      </c>
      <c r="C97" s="32"/>
      <c r="E97" s="33"/>
    </row>
    <row r="98" spans="1:5">
      <c r="A98" s="30" t="s">
        <v>450</v>
      </c>
      <c r="B98" s="31" t="s">
        <v>1705</v>
      </c>
      <c r="C98" s="32"/>
      <c r="E98" s="33"/>
    </row>
    <row r="99" spans="1:5">
      <c r="A99" s="30" t="s">
        <v>452</v>
      </c>
      <c r="B99" s="31" t="s">
        <v>1705</v>
      </c>
      <c r="C99" s="32"/>
      <c r="E99" s="33"/>
    </row>
    <row r="100" spans="1:5">
      <c r="A100" s="30" t="s">
        <v>215</v>
      </c>
      <c r="B100" s="31" t="s">
        <v>1706</v>
      </c>
      <c r="C100" s="32"/>
      <c r="E100" s="33"/>
    </row>
    <row r="101" spans="1:5">
      <c r="A101" s="30" t="s">
        <v>418</v>
      </c>
      <c r="B101" s="31" t="s">
        <v>1706</v>
      </c>
      <c r="C101" s="32"/>
      <c r="E101" s="33"/>
    </row>
    <row r="102" spans="1:5">
      <c r="A102" s="30" t="s">
        <v>69</v>
      </c>
      <c r="B102" s="31" t="s">
        <v>1707</v>
      </c>
      <c r="C102" s="32"/>
      <c r="E102" s="33"/>
    </row>
    <row r="103" spans="1:5">
      <c r="A103" s="30" t="s">
        <v>138</v>
      </c>
      <c r="B103" s="31" t="s">
        <v>1707</v>
      </c>
      <c r="C103" s="32"/>
      <c r="E103" s="33"/>
    </row>
    <row r="104" spans="1:5">
      <c r="A104" s="30" t="s">
        <v>279</v>
      </c>
      <c r="B104" s="31" t="s">
        <v>1707</v>
      </c>
      <c r="C104" s="32"/>
      <c r="E104" s="33"/>
    </row>
    <row r="105" spans="1:5">
      <c r="A105" s="30" t="s">
        <v>374</v>
      </c>
      <c r="B105" s="31" t="s">
        <v>1707</v>
      </c>
      <c r="C105" s="32"/>
      <c r="E105" s="33"/>
    </row>
    <row r="106" spans="1:5">
      <c r="A106" s="30" t="s">
        <v>766</v>
      </c>
      <c r="B106" s="31" t="s">
        <v>1707</v>
      </c>
      <c r="C106" s="32"/>
      <c r="E106" s="33"/>
    </row>
    <row r="107" spans="1:5">
      <c r="A107" s="30" t="s">
        <v>1017</v>
      </c>
      <c r="B107" s="31" t="s">
        <v>1707</v>
      </c>
      <c r="C107" s="32"/>
      <c r="E107" s="33"/>
    </row>
    <row r="108" spans="1:5">
      <c r="A108" s="30" t="s">
        <v>148</v>
      </c>
      <c r="B108" s="31" t="s">
        <v>1708</v>
      </c>
      <c r="C108" s="32"/>
      <c r="E108" s="33"/>
    </row>
    <row r="109" spans="1:5">
      <c r="A109" s="30" t="s">
        <v>151</v>
      </c>
      <c r="B109" s="31" t="s">
        <v>1708</v>
      </c>
      <c r="E109" s="33"/>
    </row>
    <row r="110" spans="1:5">
      <c r="A110" s="30" t="s">
        <v>249</v>
      </c>
      <c r="B110" s="31" t="s">
        <v>1708</v>
      </c>
      <c r="C110" s="32"/>
      <c r="E110" s="33"/>
    </row>
    <row r="111" spans="1:5">
      <c r="A111" s="30" t="s">
        <v>251</v>
      </c>
      <c r="B111" s="31" t="s">
        <v>1708</v>
      </c>
      <c r="C111" s="32"/>
      <c r="E111" s="33"/>
    </row>
    <row r="112" spans="1:5">
      <c r="A112" s="30" t="s">
        <v>255</v>
      </c>
      <c r="B112" s="31" t="s">
        <v>1708</v>
      </c>
      <c r="C112" s="32"/>
      <c r="E112" s="33"/>
    </row>
    <row r="113" spans="1:5">
      <c r="A113" s="30" t="s">
        <v>358</v>
      </c>
      <c r="B113" s="31" t="s">
        <v>1708</v>
      </c>
      <c r="C113" s="32"/>
      <c r="E113" s="33"/>
    </row>
    <row r="114" spans="1:5">
      <c r="A114" s="30" t="s">
        <v>420</v>
      </c>
      <c r="B114" s="31" t="s">
        <v>1708</v>
      </c>
      <c r="C114" s="32"/>
      <c r="E114" s="33"/>
    </row>
    <row r="115" spans="1:5">
      <c r="A115" s="30" t="s">
        <v>454</v>
      </c>
      <c r="B115" s="31" t="s">
        <v>1708</v>
      </c>
      <c r="C115" s="32"/>
      <c r="E115" s="33"/>
    </row>
    <row r="116" spans="1:5">
      <c r="A116" s="30" t="s">
        <v>456</v>
      </c>
      <c r="B116" s="31" t="s">
        <v>1708</v>
      </c>
      <c r="C116" s="32"/>
      <c r="E116" s="33"/>
    </row>
    <row r="117" spans="1:5">
      <c r="A117" s="30" t="s">
        <v>458</v>
      </c>
      <c r="B117" s="31" t="s">
        <v>1708</v>
      </c>
      <c r="C117" s="32"/>
      <c r="E117" s="33"/>
    </row>
    <row r="118" spans="1:5">
      <c r="A118" s="30" t="s">
        <v>500</v>
      </c>
      <c r="B118" s="31" t="s">
        <v>1708</v>
      </c>
      <c r="C118" s="32"/>
      <c r="E118" s="33"/>
    </row>
    <row r="119" spans="1:5">
      <c r="A119" s="30" t="s">
        <v>731</v>
      </c>
      <c r="B119" s="31" t="s">
        <v>1708</v>
      </c>
      <c r="C119" s="32"/>
      <c r="E119" s="33"/>
    </row>
    <row r="120" spans="1:5">
      <c r="A120" s="30" t="s">
        <v>860</v>
      </c>
      <c r="B120" s="31" t="s">
        <v>1708</v>
      </c>
      <c r="C120" s="32"/>
      <c r="E120" s="33"/>
    </row>
    <row r="121" spans="1:5">
      <c r="A121" s="30" t="s">
        <v>864</v>
      </c>
      <c r="B121" s="31" t="s">
        <v>1708</v>
      </c>
      <c r="C121" s="32"/>
      <c r="E121" s="33"/>
    </row>
    <row r="122" spans="1:5">
      <c r="A122" s="30" t="s">
        <v>987</v>
      </c>
      <c r="B122" s="31" t="s">
        <v>1708</v>
      </c>
      <c r="C122" s="32"/>
      <c r="E122" s="33"/>
    </row>
    <row r="123" spans="1:5">
      <c r="A123" s="30" t="s">
        <v>1021</v>
      </c>
      <c r="B123" s="31" t="s">
        <v>1708</v>
      </c>
      <c r="C123" s="32"/>
      <c r="E123" s="33"/>
    </row>
    <row r="124" spans="1:5">
      <c r="A124" s="30" t="s">
        <v>1024</v>
      </c>
      <c r="B124" s="31" t="s">
        <v>1708</v>
      </c>
      <c r="C124" s="32"/>
      <c r="E124" s="33"/>
    </row>
    <row r="125" spans="1:5">
      <c r="A125" s="30" t="s">
        <v>62</v>
      </c>
      <c r="B125" s="31" t="s">
        <v>1709</v>
      </c>
      <c r="C125" s="32"/>
      <c r="E125" s="33"/>
    </row>
    <row r="126" spans="1:5">
      <c r="A126" s="30" t="s">
        <v>67</v>
      </c>
      <c r="B126" s="31" t="s">
        <v>1709</v>
      </c>
      <c r="C126" s="32"/>
      <c r="E126" s="33"/>
    </row>
    <row r="127" spans="1:5">
      <c r="A127" s="30" t="s">
        <v>218</v>
      </c>
      <c r="B127" s="31" t="s">
        <v>1709</v>
      </c>
      <c r="C127" s="32"/>
      <c r="E127" s="33"/>
    </row>
    <row r="128" spans="1:5">
      <c r="A128" s="30" t="s">
        <v>247</v>
      </c>
      <c r="B128" s="31" t="s">
        <v>1709</v>
      </c>
      <c r="E128" s="33"/>
    </row>
    <row r="129" spans="1:5">
      <c r="A129" s="30" t="s">
        <v>380</v>
      </c>
      <c r="B129" s="31" t="s">
        <v>1709</v>
      </c>
      <c r="E129" s="33"/>
    </row>
    <row r="130" spans="1:5">
      <c r="A130" s="30" t="s">
        <v>402</v>
      </c>
      <c r="B130" s="31" t="s">
        <v>1709</v>
      </c>
      <c r="C130" s="32"/>
      <c r="E130" s="33"/>
    </row>
    <row r="131" spans="1:5">
      <c r="A131" s="30" t="s">
        <v>583</v>
      </c>
      <c r="B131" s="31" t="s">
        <v>1709</v>
      </c>
      <c r="C131" s="32"/>
      <c r="E131" s="33"/>
    </row>
    <row r="132" spans="1:5">
      <c r="A132" s="35" t="s">
        <v>650</v>
      </c>
      <c r="B132" s="31" t="s">
        <v>1709</v>
      </c>
      <c r="C132" s="32"/>
      <c r="E132" s="33"/>
    </row>
    <row r="133" spans="1:5">
      <c r="A133" s="30" t="s">
        <v>653</v>
      </c>
      <c r="B133" s="31" t="s">
        <v>1709</v>
      </c>
      <c r="C133" s="32"/>
      <c r="E133" s="33"/>
    </row>
    <row r="134" spans="1:5">
      <c r="A134" s="30" t="s">
        <v>655</v>
      </c>
      <c r="B134" s="31" t="s">
        <v>1709</v>
      </c>
      <c r="C134" s="32"/>
      <c r="E134" s="33"/>
    </row>
    <row r="135" spans="1:5">
      <c r="A135" s="30" t="s">
        <v>657</v>
      </c>
      <c r="B135" s="31" t="s">
        <v>1709</v>
      </c>
      <c r="C135" s="32"/>
      <c r="E135" s="33"/>
    </row>
    <row r="136" spans="1:5">
      <c r="A136" s="30" t="s">
        <v>880</v>
      </c>
      <c r="B136" s="31" t="s">
        <v>1709</v>
      </c>
      <c r="E136" s="33"/>
    </row>
    <row r="137" spans="1:5">
      <c r="A137" s="30" t="s">
        <v>980</v>
      </c>
      <c r="B137" s="31" t="s">
        <v>1709</v>
      </c>
      <c r="C137" s="32"/>
      <c r="E137" s="33"/>
    </row>
    <row r="138" spans="1:5">
      <c r="A138" s="30" t="s">
        <v>982</v>
      </c>
      <c r="B138" s="31" t="s">
        <v>1709</v>
      </c>
      <c r="C138" s="32"/>
      <c r="E138" s="33"/>
    </row>
    <row r="139" spans="1:5">
      <c r="A139" s="30" t="s">
        <v>80</v>
      </c>
      <c r="B139" s="31" t="s">
        <v>1710</v>
      </c>
      <c r="C139" s="32"/>
      <c r="E139" s="33"/>
    </row>
    <row r="140" spans="1:5">
      <c r="A140" s="30" t="s">
        <v>161</v>
      </c>
      <c r="B140" s="31" t="s">
        <v>1710</v>
      </c>
      <c r="C140" s="32"/>
      <c r="E140" s="33"/>
    </row>
    <row r="141" spans="1:5">
      <c r="A141" s="30" t="s">
        <v>328</v>
      </c>
      <c r="B141" s="31" t="s">
        <v>1710</v>
      </c>
      <c r="E141" s="33"/>
    </row>
    <row r="142" spans="1:5">
      <c r="A142" s="30" t="s">
        <v>608</v>
      </c>
      <c r="B142" s="31" t="s">
        <v>1710</v>
      </c>
      <c r="C142" s="32"/>
      <c r="E142" s="33"/>
    </row>
    <row r="143" spans="1:5">
      <c r="A143" s="30" t="s">
        <v>641</v>
      </c>
      <c r="B143" s="31" t="s">
        <v>1710</v>
      </c>
      <c r="C143" s="32"/>
      <c r="E143" s="33"/>
    </row>
    <row r="144" spans="1:5">
      <c r="A144" s="30" t="s">
        <v>644</v>
      </c>
      <c r="B144" s="31" t="s">
        <v>1710</v>
      </c>
      <c r="C144" s="32"/>
      <c r="E144" s="33"/>
    </row>
    <row r="145" spans="1:5">
      <c r="A145" s="30" t="s">
        <v>672</v>
      </c>
      <c r="B145" s="31" t="s">
        <v>1710</v>
      </c>
      <c r="C145" s="32"/>
      <c r="E145" s="33"/>
    </row>
    <row r="146" spans="1:5">
      <c r="A146" s="30" t="s">
        <v>674</v>
      </c>
      <c r="B146" s="31" t="s">
        <v>1710</v>
      </c>
      <c r="C146" s="32"/>
      <c r="E146" s="33"/>
    </row>
    <row r="147" spans="1:5">
      <c r="A147" s="30" t="s">
        <v>801</v>
      </c>
      <c r="B147" s="31" t="s">
        <v>1710</v>
      </c>
      <c r="C147" s="32"/>
      <c r="E147" s="33"/>
    </row>
    <row r="148" spans="1:5">
      <c r="A148" s="30" t="s">
        <v>839</v>
      </c>
      <c r="B148" s="31" t="s">
        <v>1710</v>
      </c>
      <c r="C148" s="32"/>
      <c r="E148" s="33"/>
    </row>
    <row r="149" spans="1:5">
      <c r="A149" s="30" t="s">
        <v>847</v>
      </c>
      <c r="B149" s="31" t="s">
        <v>1710</v>
      </c>
      <c r="C149" s="32"/>
      <c r="E149" s="33"/>
    </row>
    <row r="150" spans="1:5">
      <c r="A150" s="30" t="s">
        <v>989</v>
      </c>
      <c r="B150" s="31" t="s">
        <v>1710</v>
      </c>
      <c r="C150" s="32"/>
      <c r="E150" s="33"/>
    </row>
    <row r="151" spans="1:5">
      <c r="A151" s="30" t="s">
        <v>135</v>
      </c>
      <c r="B151" s="31" t="s">
        <v>1711</v>
      </c>
      <c r="C151" s="32"/>
      <c r="E151" s="33"/>
    </row>
    <row r="152" spans="1:5">
      <c r="A152" s="30" t="s">
        <v>714</v>
      </c>
      <c r="B152" s="31" t="s">
        <v>1711</v>
      </c>
      <c r="C152" s="32"/>
      <c r="E152" s="33"/>
    </row>
    <row r="153" spans="1:5">
      <c r="A153" s="30" t="s">
        <v>21</v>
      </c>
      <c r="B153" s="31" t="s">
        <v>1712</v>
      </c>
      <c r="C153" s="32"/>
      <c r="E153" s="33"/>
    </row>
    <row r="154" spans="1:5">
      <c r="A154" s="30" t="s">
        <v>84</v>
      </c>
      <c r="B154" s="31" t="s">
        <v>1712</v>
      </c>
      <c r="C154" s="32"/>
      <c r="E154" s="33"/>
    </row>
    <row r="155" spans="1:5">
      <c r="A155" s="35" t="s">
        <v>100</v>
      </c>
      <c r="B155" s="31" t="s">
        <v>1712</v>
      </c>
      <c r="C155" s="32"/>
      <c r="E155" s="33"/>
    </row>
    <row r="156" spans="1:5">
      <c r="A156" s="35" t="s">
        <v>193</v>
      </c>
      <c r="B156" s="31" t="s">
        <v>1712</v>
      </c>
      <c r="C156" s="32"/>
      <c r="E156" s="33"/>
    </row>
    <row r="157" spans="1:5">
      <c r="A157" s="30" t="s">
        <v>238</v>
      </c>
      <c r="B157" s="31" t="s">
        <v>1712</v>
      </c>
      <c r="C157" s="32"/>
      <c r="E157" s="33"/>
    </row>
    <row r="158" spans="1:5">
      <c r="A158" s="30" t="s">
        <v>264</v>
      </c>
      <c r="B158" s="31" t="s">
        <v>1712</v>
      </c>
      <c r="C158" s="32"/>
      <c r="E158" s="33"/>
    </row>
    <row r="159" spans="1:5">
      <c r="A159" s="30" t="s">
        <v>330</v>
      </c>
      <c r="B159" s="31" t="s">
        <v>1712</v>
      </c>
      <c r="C159" s="32"/>
      <c r="E159" s="33"/>
    </row>
    <row r="160" spans="1:5">
      <c r="A160" s="30" t="s">
        <v>344</v>
      </c>
      <c r="B160" s="31" t="s">
        <v>1712</v>
      </c>
      <c r="C160" s="32"/>
      <c r="E160" s="33"/>
    </row>
    <row r="161" spans="1:5">
      <c r="A161" s="30" t="s">
        <v>406</v>
      </c>
      <c r="B161" s="31" t="s">
        <v>1712</v>
      </c>
      <c r="C161" s="32"/>
      <c r="E161" s="33"/>
    </row>
    <row r="162" spans="1:5">
      <c r="A162" s="30" t="s">
        <v>445</v>
      </c>
      <c r="B162" s="31" t="s">
        <v>1712</v>
      </c>
      <c r="C162" s="32"/>
      <c r="E162" s="33"/>
    </row>
    <row r="163" spans="1:5">
      <c r="A163" s="30" t="s">
        <v>447</v>
      </c>
      <c r="B163" s="31" t="s">
        <v>1712</v>
      </c>
      <c r="C163" s="32"/>
      <c r="E163" s="33"/>
    </row>
    <row r="164" spans="1:5">
      <c r="A164" s="30" t="s">
        <v>507</v>
      </c>
      <c r="B164" s="31" t="s">
        <v>1712</v>
      </c>
      <c r="C164" s="32"/>
      <c r="E164" s="33"/>
    </row>
    <row r="165" spans="1:5">
      <c r="A165" s="30" t="s">
        <v>665</v>
      </c>
      <c r="B165" s="31" t="s">
        <v>1712</v>
      </c>
      <c r="C165" s="32"/>
      <c r="E165" s="33"/>
    </row>
    <row r="166" spans="1:5">
      <c r="A166" s="30" t="s">
        <v>677</v>
      </c>
      <c r="B166" s="31" t="s">
        <v>1712</v>
      </c>
      <c r="C166" s="32"/>
      <c r="E166" s="33"/>
    </row>
    <row r="167" spans="1:5">
      <c r="A167" s="30" t="s">
        <v>682</v>
      </c>
      <c r="B167" s="31" t="s">
        <v>1712</v>
      </c>
      <c r="C167" s="32"/>
      <c r="E167" s="33"/>
    </row>
    <row r="168" spans="1:5">
      <c r="A168" s="30" t="s">
        <v>689</v>
      </c>
      <c r="B168" s="31" t="s">
        <v>1712</v>
      </c>
      <c r="C168" s="32"/>
      <c r="E168" s="33"/>
    </row>
    <row r="169" spans="1:5">
      <c r="A169" s="30" t="s">
        <v>728</v>
      </c>
      <c r="B169" s="31" t="s">
        <v>1712</v>
      </c>
      <c r="C169" s="32"/>
      <c r="E169" s="33"/>
    </row>
    <row r="170" spans="1:5">
      <c r="A170" s="30" t="s">
        <v>774</v>
      </c>
      <c r="B170" s="31" t="s">
        <v>1712</v>
      </c>
      <c r="C170" s="32"/>
      <c r="E170" s="33"/>
    </row>
    <row r="171" spans="1:5">
      <c r="A171" s="30" t="s">
        <v>799</v>
      </c>
      <c r="B171" s="31" t="s">
        <v>1712</v>
      </c>
      <c r="C171" s="32"/>
      <c r="E171" s="33"/>
    </row>
    <row r="172" spans="1:5">
      <c r="A172" s="30" t="s">
        <v>886</v>
      </c>
      <c r="B172" s="31" t="s">
        <v>1712</v>
      </c>
      <c r="C172" s="32"/>
      <c r="E172" s="33"/>
    </row>
    <row r="173" spans="1:5">
      <c r="A173" s="30" t="s">
        <v>896</v>
      </c>
      <c r="B173" s="31" t="s">
        <v>1712</v>
      </c>
      <c r="C173" s="32"/>
      <c r="E173" s="33"/>
    </row>
    <row r="174" spans="1:5">
      <c r="A174" s="30" t="s">
        <v>904</v>
      </c>
      <c r="B174" s="31" t="s">
        <v>1712</v>
      </c>
      <c r="C174" s="32"/>
      <c r="E174" s="33"/>
    </row>
    <row r="175" spans="1:5">
      <c r="A175" s="30" t="s">
        <v>913</v>
      </c>
      <c r="B175" s="31" t="s">
        <v>1712</v>
      </c>
      <c r="C175" s="32"/>
      <c r="E175" s="33"/>
    </row>
    <row r="176" spans="1:5">
      <c r="A176" s="30" t="s">
        <v>978</v>
      </c>
      <c r="B176" s="31" t="s">
        <v>1712</v>
      </c>
      <c r="C176" s="32"/>
      <c r="E176" s="33"/>
    </row>
    <row r="177" spans="1:5">
      <c r="A177" s="30" t="s">
        <v>283</v>
      </c>
      <c r="B177" s="31" t="s">
        <v>1713</v>
      </c>
      <c r="C177" s="32"/>
      <c r="E177" s="33"/>
    </row>
    <row r="178" spans="1:5">
      <c r="A178" s="30" t="s">
        <v>808</v>
      </c>
      <c r="B178" s="31" t="s">
        <v>1713</v>
      </c>
      <c r="C178" s="32"/>
      <c r="E178" s="33"/>
    </row>
    <row r="179" spans="1:5">
      <c r="A179" s="30" t="s">
        <v>815</v>
      </c>
      <c r="B179" s="31" t="s">
        <v>1713</v>
      </c>
      <c r="C179" s="32"/>
      <c r="E179" s="33"/>
    </row>
    <row r="180" spans="1:5">
      <c r="A180" s="30" t="s">
        <v>862</v>
      </c>
      <c r="B180" s="31" t="s">
        <v>1713</v>
      </c>
      <c r="C180" s="32"/>
      <c r="E180" s="33"/>
    </row>
    <row r="181" spans="1:5">
      <c r="A181" s="30" t="s">
        <v>274</v>
      </c>
      <c r="B181" s="31" t="s">
        <v>1714</v>
      </c>
      <c r="C181" s="32"/>
      <c r="E181" s="33"/>
    </row>
    <row r="182" spans="1:5">
      <c r="A182" s="30" t="s">
        <v>739</v>
      </c>
      <c r="B182" s="31" t="s">
        <v>1714</v>
      </c>
      <c r="C182" s="32"/>
      <c r="E182" s="33"/>
    </row>
    <row r="183" spans="1:5">
      <c r="A183" s="30" t="s">
        <v>764</v>
      </c>
      <c r="B183" s="31" t="s">
        <v>1714</v>
      </c>
      <c r="C183" s="32"/>
      <c r="E183" s="33"/>
    </row>
    <row r="184" spans="1:5">
      <c r="A184" s="30" t="s">
        <v>768</v>
      </c>
      <c r="B184" s="31" t="s">
        <v>1714</v>
      </c>
      <c r="C184" s="32"/>
      <c r="E184" s="33"/>
    </row>
    <row r="185" spans="1:5">
      <c r="A185" s="30" t="s">
        <v>1029</v>
      </c>
      <c r="B185" s="31" t="s">
        <v>1714</v>
      </c>
      <c r="C185" s="32"/>
      <c r="E185" s="33"/>
    </row>
    <row r="186" spans="1:5">
      <c r="A186" s="30" t="s">
        <v>578</v>
      </c>
      <c r="B186" s="31" t="s">
        <v>1715</v>
      </c>
      <c r="C186" s="32"/>
      <c r="E186" s="33"/>
    </row>
    <row r="187" spans="1:5">
      <c r="A187" s="30" t="s">
        <v>580</v>
      </c>
      <c r="B187" s="31" t="s">
        <v>1715</v>
      </c>
      <c r="C187" s="32"/>
      <c r="E187" s="33"/>
    </row>
    <row r="188" spans="1:5">
      <c r="A188" s="30" t="s">
        <v>868</v>
      </c>
      <c r="B188" s="31" t="s">
        <v>1715</v>
      </c>
      <c r="C188" s="32"/>
      <c r="E188" s="33"/>
    </row>
    <row r="189" spans="1:5">
      <c r="A189" s="30" t="s">
        <v>876</v>
      </c>
      <c r="B189" s="31" t="s">
        <v>1715</v>
      </c>
      <c r="C189" s="32"/>
      <c r="E189" s="33"/>
    </row>
    <row r="190" spans="1:5">
      <c r="A190" s="30" t="s">
        <v>110</v>
      </c>
      <c r="B190" s="31" t="s">
        <v>1716</v>
      </c>
      <c r="C190" s="32"/>
      <c r="E190" s="33"/>
    </row>
    <row r="191" spans="1:5">
      <c r="A191" s="30" t="s">
        <v>133</v>
      </c>
      <c r="B191" s="31" t="s">
        <v>1716</v>
      </c>
      <c r="C191" s="32"/>
      <c r="E191" s="33"/>
    </row>
    <row r="192" spans="1:5">
      <c r="A192" s="30" t="s">
        <v>463</v>
      </c>
      <c r="B192" s="31" t="s">
        <v>1717</v>
      </c>
      <c r="C192" s="32"/>
      <c r="E192" s="33"/>
    </row>
    <row r="193" spans="1:5">
      <c r="A193" s="30" t="s">
        <v>502</v>
      </c>
      <c r="B193" s="31" t="s">
        <v>1717</v>
      </c>
      <c r="C193" s="32"/>
      <c r="E193" s="33"/>
    </row>
    <row r="194" spans="1:5">
      <c r="A194" s="30" t="s">
        <v>726</v>
      </c>
      <c r="B194" s="31" t="s">
        <v>1717</v>
      </c>
      <c r="C194" s="32"/>
      <c r="E194" s="33"/>
    </row>
    <row r="195" spans="1:5">
      <c r="A195" s="30" t="s">
        <v>785</v>
      </c>
      <c r="B195" s="31" t="s">
        <v>1717</v>
      </c>
      <c r="C195" s="32"/>
      <c r="E195" s="33"/>
    </row>
    <row r="196" spans="1:5">
      <c r="A196" s="30" t="s">
        <v>787</v>
      </c>
      <c r="B196" s="31" t="s">
        <v>1717</v>
      </c>
      <c r="C196" s="32"/>
      <c r="E196" s="33"/>
    </row>
    <row r="197" spans="1:5">
      <c r="A197" s="30" t="s">
        <v>789</v>
      </c>
      <c r="B197" s="31" t="s">
        <v>1717</v>
      </c>
      <c r="C197" s="32"/>
      <c r="E197" s="33"/>
    </row>
    <row r="198" spans="1:5">
      <c r="A198" s="30" t="s">
        <v>224</v>
      </c>
      <c r="B198" s="31" t="s">
        <v>1718</v>
      </c>
      <c r="C198" s="32"/>
      <c r="E198" s="33"/>
    </row>
    <row r="199" spans="1:5">
      <c r="A199" s="30" t="s">
        <v>96</v>
      </c>
      <c r="B199" s="31" t="s">
        <v>1719</v>
      </c>
      <c r="C199" s="32"/>
      <c r="E199" s="33"/>
    </row>
    <row r="200" spans="1:5">
      <c r="A200" s="30" t="s">
        <v>98</v>
      </c>
      <c r="B200" s="31" t="s">
        <v>1719</v>
      </c>
      <c r="C200" s="32"/>
      <c r="E200" s="33"/>
    </row>
    <row r="201" spans="1:5">
      <c r="A201" s="3" t="s">
        <v>207</v>
      </c>
      <c r="B201" s="31" t="s">
        <v>1719</v>
      </c>
      <c r="C201" s="32"/>
      <c r="E201" s="33"/>
    </row>
    <row r="202" spans="1:5">
      <c r="A202" s="30" t="s">
        <v>229</v>
      </c>
      <c r="B202" s="31" t="s">
        <v>1719</v>
      </c>
      <c r="E202" s="33"/>
    </row>
    <row r="203" spans="1:5">
      <c r="A203" s="30" t="s">
        <v>334</v>
      </c>
      <c r="B203" s="31" t="s">
        <v>1719</v>
      </c>
      <c r="C203" s="32"/>
      <c r="E203" s="33"/>
    </row>
    <row r="204" spans="1:5">
      <c r="A204" s="30" t="s">
        <v>337</v>
      </c>
      <c r="B204" s="31" t="s">
        <v>1719</v>
      </c>
      <c r="C204" s="32"/>
      <c r="E204" s="33"/>
    </row>
    <row r="205" spans="1:5">
      <c r="A205" s="30" t="s">
        <v>565</v>
      </c>
      <c r="B205" s="31" t="s">
        <v>1719</v>
      </c>
      <c r="C205" s="32"/>
      <c r="E205" s="33"/>
    </row>
    <row r="206" spans="1:5">
      <c r="A206" s="30" t="s">
        <v>592</v>
      </c>
      <c r="B206" s="31" t="s">
        <v>1719</v>
      </c>
      <c r="C206" s="32"/>
      <c r="E206" s="33"/>
    </row>
    <row r="207" spans="1:5">
      <c r="A207" s="30" t="s">
        <v>594</v>
      </c>
      <c r="B207" s="31" t="s">
        <v>1719</v>
      </c>
      <c r="C207" s="32"/>
      <c r="E207" s="33"/>
    </row>
    <row r="208" spans="1:5">
      <c r="A208" s="30" t="s">
        <v>648</v>
      </c>
      <c r="B208" s="31" t="s">
        <v>1719</v>
      </c>
      <c r="C208" s="32"/>
      <c r="E208" s="33"/>
    </row>
    <row r="209" spans="1:5">
      <c r="A209" s="30" t="s">
        <v>663</v>
      </c>
      <c r="B209" s="31" t="s">
        <v>1719</v>
      </c>
      <c r="C209" s="32"/>
      <c r="E209" s="33"/>
    </row>
    <row r="210" spans="1:5">
      <c r="A210" s="30" t="s">
        <v>803</v>
      </c>
      <c r="B210" s="31" t="s">
        <v>1719</v>
      </c>
      <c r="C210" s="32"/>
      <c r="E210" s="33"/>
    </row>
    <row r="211" spans="1:5">
      <c r="A211" s="30" t="s">
        <v>830</v>
      </c>
      <c r="B211" s="31" t="s">
        <v>1719</v>
      </c>
      <c r="C211" s="32"/>
      <c r="E211" s="33"/>
    </row>
    <row r="212" spans="1:5">
      <c r="A212" s="30" t="s">
        <v>832</v>
      </c>
      <c r="B212" s="31" t="s">
        <v>1719</v>
      </c>
      <c r="C212" s="32"/>
      <c r="E212" s="33"/>
    </row>
    <row r="213" spans="1:5">
      <c r="A213" s="30" t="s">
        <v>906</v>
      </c>
      <c r="B213" s="31" t="s">
        <v>1719</v>
      </c>
      <c r="C213" s="32"/>
      <c r="E213" s="33"/>
    </row>
    <row r="214" spans="1:5">
      <c r="A214" s="30" t="s">
        <v>972</v>
      </c>
      <c r="B214" s="31" t="s">
        <v>1719</v>
      </c>
      <c r="C214" s="32"/>
      <c r="E214" s="33"/>
    </row>
    <row r="215" spans="1:5">
      <c r="A215" s="30" t="s">
        <v>74</v>
      </c>
      <c r="B215" s="31" t="s">
        <v>1720</v>
      </c>
      <c r="C215" s="32"/>
      <c r="E215" s="33"/>
    </row>
    <row r="216" spans="1:5">
      <c r="A216" s="30" t="s">
        <v>77</v>
      </c>
      <c r="B216" s="31" t="s">
        <v>1720</v>
      </c>
      <c r="C216" s="32"/>
      <c r="E216" s="33"/>
    </row>
    <row r="217" spans="1:5">
      <c r="A217" s="30" t="s">
        <v>234</v>
      </c>
      <c r="B217" s="31" t="s">
        <v>1720</v>
      </c>
      <c r="E217" s="33"/>
    </row>
    <row r="218" spans="1:5">
      <c r="A218" s="30" t="s">
        <v>1691</v>
      </c>
      <c r="B218" s="31" t="s">
        <v>1720</v>
      </c>
      <c r="C218" s="32"/>
      <c r="E218" s="33"/>
    </row>
    <row r="219" spans="1:5">
      <c r="A219" s="30" t="s">
        <v>382</v>
      </c>
      <c r="B219" s="31" t="s">
        <v>1720</v>
      </c>
      <c r="C219" s="32"/>
      <c r="E219" s="33"/>
    </row>
    <row r="220" spans="1:5">
      <c r="A220" s="30" t="s">
        <v>511</v>
      </c>
      <c r="B220" s="31" t="s">
        <v>1720</v>
      </c>
      <c r="C220" s="32"/>
      <c r="E220" s="33"/>
    </row>
    <row r="221" spans="1:5">
      <c r="A221" s="30" t="s">
        <v>561</v>
      </c>
      <c r="B221" s="31" t="s">
        <v>1720</v>
      </c>
      <c r="C221" s="32"/>
      <c r="E221" s="33"/>
    </row>
    <row r="222" spans="1:5">
      <c r="A222" s="30" t="s">
        <v>692</v>
      </c>
      <c r="B222" s="31" t="s">
        <v>1720</v>
      </c>
      <c r="C222" s="32"/>
      <c r="E222" s="33"/>
    </row>
    <row r="223" spans="1:5">
      <c r="A223" s="30" t="s">
        <v>845</v>
      </c>
      <c r="B223" s="31" t="s">
        <v>1720</v>
      </c>
      <c r="C223" s="32"/>
      <c r="E223" s="33"/>
    </row>
    <row r="224" spans="1:5">
      <c r="A224" s="30" t="s">
        <v>882</v>
      </c>
      <c r="B224" s="31" t="s">
        <v>1720</v>
      </c>
      <c r="C224" s="32"/>
      <c r="E224" s="33"/>
    </row>
    <row r="225" spans="1:5">
      <c r="A225" s="30" t="s">
        <v>902</v>
      </c>
      <c r="B225" s="31" t="s">
        <v>1720</v>
      </c>
      <c r="C225" s="32"/>
      <c r="E225" s="33"/>
    </row>
    <row r="226" spans="1:5">
      <c r="A226" s="30" t="s">
        <v>1026</v>
      </c>
      <c r="B226" s="31" t="s">
        <v>1720</v>
      </c>
      <c r="C226" s="32"/>
      <c r="E226" s="33"/>
    </row>
    <row r="227" spans="1:5">
      <c r="A227" s="30" t="s">
        <v>87</v>
      </c>
      <c r="B227" s="31" t="s">
        <v>1721</v>
      </c>
      <c r="C227" s="32"/>
      <c r="E227" s="33"/>
    </row>
    <row r="228" spans="1:5">
      <c r="A228" s="30" t="s">
        <v>212</v>
      </c>
      <c r="B228" s="31" t="s">
        <v>1721</v>
      </c>
      <c r="C228" s="32"/>
      <c r="E228" s="33"/>
    </row>
    <row r="229" spans="1:5">
      <c r="A229" s="30" t="s">
        <v>639</v>
      </c>
      <c r="B229" s="31" t="s">
        <v>1721</v>
      </c>
      <c r="C229" s="32"/>
      <c r="E229" s="33"/>
    </row>
    <row r="230" spans="1:5">
      <c r="A230" s="30" t="s">
        <v>889</v>
      </c>
      <c r="B230" s="31" t="s">
        <v>1721</v>
      </c>
      <c r="C230" s="32"/>
      <c r="E230" s="33"/>
    </row>
    <row r="231" spans="1:5">
      <c r="A231" s="30" t="s">
        <v>892</v>
      </c>
      <c r="B231" s="31" t="s">
        <v>1721</v>
      </c>
      <c r="C231" s="32"/>
      <c r="E231" s="33"/>
    </row>
    <row r="232" spans="1:5">
      <c r="A232" s="30" t="s">
        <v>958</v>
      </c>
      <c r="B232" s="31" t="s">
        <v>1721</v>
      </c>
      <c r="C232" s="32"/>
      <c r="E232" s="33"/>
    </row>
    <row r="233" spans="1:5">
      <c r="A233" s="30" t="s">
        <v>26</v>
      </c>
      <c r="B233" s="31" t="s">
        <v>1722</v>
      </c>
      <c r="C233" s="32"/>
      <c r="E233" s="33"/>
    </row>
    <row r="234" spans="1:5">
      <c r="A234" s="30" t="s">
        <v>915</v>
      </c>
      <c r="B234" s="31" t="s">
        <v>1722</v>
      </c>
      <c r="C234" s="32"/>
      <c r="E234" s="33"/>
    </row>
    <row r="235" spans="1:5">
      <c r="A235" s="30" t="s">
        <v>984</v>
      </c>
      <c r="B235" s="31" t="s">
        <v>1722</v>
      </c>
      <c r="C235" s="32"/>
      <c r="E235" s="33"/>
    </row>
    <row r="236" spans="1:5">
      <c r="B236" s="31"/>
      <c r="C236" s="32"/>
      <c r="E236" s="33"/>
    </row>
    <row r="237" spans="1:5">
      <c r="B237" s="31"/>
      <c r="C237" s="32"/>
      <c r="E237" s="32"/>
    </row>
    <row r="238" spans="1:5">
      <c r="B238" s="31"/>
      <c r="C238" s="32"/>
      <c r="E238" s="32"/>
    </row>
    <row r="239" spans="1:5">
      <c r="B239" s="31"/>
      <c r="C239" s="32"/>
      <c r="E239" s="32"/>
    </row>
    <row r="240" spans="1:5">
      <c r="B240" s="31"/>
      <c r="C240" s="32"/>
      <c r="E240" s="32"/>
    </row>
    <row r="241" spans="2:5">
      <c r="B241" s="31"/>
      <c r="E241" s="32"/>
    </row>
    <row r="242" spans="2:5">
      <c r="B242" s="31"/>
      <c r="E242" s="32"/>
    </row>
    <row r="243" spans="2:5">
      <c r="B243" s="31"/>
      <c r="E243" s="32"/>
    </row>
    <row r="244" spans="2:5">
      <c r="B244" s="31"/>
      <c r="E244" s="32"/>
    </row>
    <row r="245" spans="2:5">
      <c r="B245" s="31"/>
      <c r="E245" s="32"/>
    </row>
    <row r="246" spans="2:5">
      <c r="B246" s="31"/>
      <c r="E246" s="32"/>
    </row>
    <row r="247" spans="2:5">
      <c r="B247" s="31"/>
      <c r="E247" s="32"/>
    </row>
    <row r="248" spans="2:5">
      <c r="B248" s="31"/>
      <c r="E248" s="32"/>
    </row>
    <row r="249" spans="2:5">
      <c r="B249" s="31"/>
      <c r="E249" s="32"/>
    </row>
    <row r="250" spans="2:5">
      <c r="B250" s="31"/>
      <c r="E250" s="32"/>
    </row>
    <row r="251" spans="2:5">
      <c r="B251" s="31"/>
      <c r="E251" s="32"/>
    </row>
    <row r="252" spans="2:5">
      <c r="B252" s="31"/>
      <c r="E252" s="32"/>
    </row>
    <row r="253" spans="2:5">
      <c r="B253" s="31"/>
      <c r="E253" s="32"/>
    </row>
    <row r="254" spans="2:5">
      <c r="B254" s="31"/>
      <c r="E254" s="32"/>
    </row>
    <row r="255" spans="2:5">
      <c r="B255" s="31"/>
      <c r="E255" s="32"/>
    </row>
    <row r="256" spans="2:5">
      <c r="B256" s="31"/>
      <c r="E256" s="32"/>
    </row>
    <row r="257" spans="2:5">
      <c r="B257" s="31"/>
      <c r="E257" s="32"/>
    </row>
    <row r="258" spans="2:5">
      <c r="B258" s="31"/>
      <c r="E258" s="32"/>
    </row>
    <row r="259" spans="2:5">
      <c r="B259" s="31"/>
      <c r="E259" s="32"/>
    </row>
    <row r="260" spans="2:5">
      <c r="B260" s="31"/>
      <c r="E260" s="32"/>
    </row>
    <row r="261" spans="2:5">
      <c r="B261" s="31"/>
      <c r="E261" s="32"/>
    </row>
    <row r="262" spans="2:5">
      <c r="B262" s="31"/>
      <c r="E262" s="32"/>
    </row>
    <row r="263" spans="2:5">
      <c r="B263" s="31"/>
      <c r="E263" s="32"/>
    </row>
    <row r="264" spans="2:5">
      <c r="B264" s="31"/>
      <c r="E264" s="32"/>
    </row>
    <row r="265" spans="2:5">
      <c r="B265" s="31"/>
      <c r="E265" s="32"/>
    </row>
    <row r="266" spans="2:5">
      <c r="B266" s="31"/>
      <c r="E266" s="32"/>
    </row>
    <row r="267" spans="2:5">
      <c r="B267" s="31"/>
      <c r="E267" s="32"/>
    </row>
    <row r="268" spans="2:5">
      <c r="B268" s="31"/>
      <c r="E268" s="32"/>
    </row>
    <row r="269" spans="2:5">
      <c r="B269" s="31"/>
      <c r="E269" s="32"/>
    </row>
    <row r="270" spans="2:5">
      <c r="B270" s="31"/>
      <c r="E270" s="32"/>
    </row>
    <row r="271" spans="2:5">
      <c r="B271" s="31"/>
      <c r="E271" s="32"/>
    </row>
    <row r="272" spans="2:5">
      <c r="B272" s="31"/>
      <c r="E272" s="32"/>
    </row>
    <row r="273" spans="2:5">
      <c r="B273" s="31"/>
      <c r="E273" s="32"/>
    </row>
    <row r="274" spans="2:5">
      <c r="B274" s="31"/>
      <c r="E274" s="32"/>
    </row>
    <row r="275" spans="2:5">
      <c r="B275" s="31"/>
      <c r="E275" s="32"/>
    </row>
    <row r="276" spans="2:5">
      <c r="B276" s="31"/>
      <c r="E276" s="32"/>
    </row>
    <row r="277" spans="2:5">
      <c r="B277" s="31"/>
      <c r="E277" s="32"/>
    </row>
    <row r="278" spans="2:5">
      <c r="B278" s="31"/>
      <c r="E278" s="32"/>
    </row>
    <row r="279" spans="2:5">
      <c r="B279" s="31"/>
      <c r="E279" s="32"/>
    </row>
    <row r="280" spans="2:5">
      <c r="B280" s="31"/>
      <c r="E280" s="32"/>
    </row>
    <row r="281" spans="2:5">
      <c r="B281" s="31"/>
      <c r="E281" s="32"/>
    </row>
    <row r="282" spans="2:5">
      <c r="B282" s="31"/>
      <c r="E282" s="32"/>
    </row>
    <row r="283" spans="2:5">
      <c r="B283" s="31"/>
      <c r="E283" s="32"/>
    </row>
    <row r="284" spans="2:5">
      <c r="B284" s="31"/>
      <c r="E284" s="32"/>
    </row>
    <row r="285" spans="2:5">
      <c r="B285" s="31"/>
      <c r="E285" s="32"/>
    </row>
    <row r="286" spans="2:5">
      <c r="B286" s="31"/>
      <c r="E286" s="32"/>
    </row>
    <row r="287" spans="2:5">
      <c r="B287" s="31"/>
      <c r="E287" s="32"/>
    </row>
    <row r="288" spans="2:5">
      <c r="B288" s="31"/>
      <c r="E288" s="32"/>
    </row>
    <row r="289" spans="2:5">
      <c r="B289" s="31"/>
      <c r="E289" s="32"/>
    </row>
    <row r="290" spans="2:5">
      <c r="B290" s="31"/>
      <c r="E290" s="32"/>
    </row>
    <row r="291" spans="2:5">
      <c r="B291" s="31"/>
      <c r="E291" s="32"/>
    </row>
    <row r="292" spans="2:5">
      <c r="B292" s="31"/>
      <c r="E292" s="32"/>
    </row>
    <row r="293" spans="2:5">
      <c r="B293" s="31"/>
      <c r="E293" s="32"/>
    </row>
    <row r="294" spans="2:5">
      <c r="B294" s="31"/>
      <c r="E294" s="32"/>
    </row>
    <row r="295" spans="2:5">
      <c r="B295" s="31"/>
      <c r="E295" s="32"/>
    </row>
    <row r="296" spans="2:5">
      <c r="B296" s="31"/>
      <c r="E296" s="32"/>
    </row>
    <row r="297" spans="2:5">
      <c r="B297" s="31"/>
      <c r="E297" s="32"/>
    </row>
    <row r="298" spans="2:5">
      <c r="B298" s="31"/>
      <c r="E298" s="32"/>
    </row>
    <row r="299" spans="2:5">
      <c r="B299" s="31"/>
      <c r="E299" s="32"/>
    </row>
    <row r="300" spans="2:5">
      <c r="B300" s="31"/>
      <c r="E300" s="32"/>
    </row>
    <row r="301" spans="2:5">
      <c r="B301" s="31"/>
      <c r="E301" s="32"/>
    </row>
    <row r="302" spans="2:5">
      <c r="B302" s="31"/>
      <c r="E302" s="32"/>
    </row>
    <row r="303" spans="2:5">
      <c r="B303" s="31"/>
      <c r="E303" s="32"/>
    </row>
    <row r="304" spans="2:5">
      <c r="B304" s="31"/>
      <c r="E304" s="32"/>
    </row>
    <row r="305" spans="2:5">
      <c r="B305" s="31"/>
      <c r="E305" s="32"/>
    </row>
    <row r="306" spans="2:5">
      <c r="B306" s="31"/>
      <c r="E306" s="32"/>
    </row>
    <row r="307" spans="2:5">
      <c r="B307" s="31"/>
      <c r="E307" s="32"/>
    </row>
    <row r="308" spans="2:5">
      <c r="B308" s="31"/>
      <c r="E308" s="32"/>
    </row>
    <row r="309" spans="2:5">
      <c r="B309" s="31"/>
      <c r="E309" s="32"/>
    </row>
    <row r="310" spans="2:5">
      <c r="B310" s="31"/>
      <c r="E310" s="32"/>
    </row>
    <row r="311" spans="2:5">
      <c r="B311" s="31"/>
      <c r="E311" s="32"/>
    </row>
    <row r="312" spans="2:5">
      <c r="B312" s="31"/>
      <c r="E312" s="32"/>
    </row>
    <row r="313" spans="2:5">
      <c r="B313" s="31"/>
      <c r="E313" s="32"/>
    </row>
    <row r="314" spans="2:5">
      <c r="B314" s="31"/>
      <c r="E314" s="32"/>
    </row>
    <row r="315" spans="2:5">
      <c r="B315" s="31"/>
      <c r="E315" s="32"/>
    </row>
    <row r="316" spans="2:5">
      <c r="B316" s="31"/>
      <c r="E316" s="32"/>
    </row>
    <row r="317" spans="2:5">
      <c r="B317" s="31"/>
      <c r="E317" s="32"/>
    </row>
    <row r="318" spans="2:5">
      <c r="B318" s="31"/>
      <c r="E318" s="32"/>
    </row>
    <row r="319" spans="2:5">
      <c r="B319" s="31"/>
      <c r="E319" s="32"/>
    </row>
    <row r="320" spans="2:5">
      <c r="B320" s="31"/>
      <c r="E320" s="32"/>
    </row>
    <row r="321" spans="2:5">
      <c r="B321" s="31"/>
      <c r="E321" s="32"/>
    </row>
    <row r="322" spans="2:5">
      <c r="B322" s="31"/>
      <c r="E322" s="32"/>
    </row>
    <row r="323" spans="2:5">
      <c r="B323" s="31"/>
      <c r="E323" s="32"/>
    </row>
    <row r="324" spans="2:5">
      <c r="B324" s="31"/>
      <c r="E324" s="32"/>
    </row>
    <row r="325" spans="2:5">
      <c r="B325" s="31"/>
      <c r="E325" s="32"/>
    </row>
    <row r="326" spans="2:5">
      <c r="B326" s="31"/>
      <c r="E326" s="32"/>
    </row>
    <row r="327" spans="2:5">
      <c r="B327" s="31"/>
      <c r="E327" s="32"/>
    </row>
    <row r="328" spans="2:5">
      <c r="B328" s="31"/>
      <c r="E328" s="32"/>
    </row>
    <row r="329" spans="2:5">
      <c r="B329" s="31"/>
      <c r="E329" s="32"/>
    </row>
    <row r="330" spans="2:5">
      <c r="B330" s="31"/>
      <c r="E330" s="32"/>
    </row>
    <row r="331" spans="2:5">
      <c r="B331" s="31"/>
      <c r="E331" s="32"/>
    </row>
    <row r="332" spans="2:5">
      <c r="B332" s="31"/>
      <c r="E332" s="32"/>
    </row>
    <row r="333" spans="2:5">
      <c r="B333" s="31"/>
      <c r="E333" s="32"/>
    </row>
    <row r="334" spans="2:5">
      <c r="B334" s="31"/>
      <c r="E334" s="32"/>
    </row>
    <row r="335" spans="2:5">
      <c r="B335" s="31"/>
      <c r="E335" s="32"/>
    </row>
    <row r="336" spans="2:5">
      <c r="B336" s="31"/>
      <c r="E336" s="32"/>
    </row>
    <row r="337" spans="2:5">
      <c r="B337" s="31"/>
      <c r="E337" s="32"/>
    </row>
    <row r="338" spans="2:5">
      <c r="B338" s="31"/>
      <c r="E338" s="32"/>
    </row>
    <row r="339" spans="2:5">
      <c r="B339" s="31"/>
      <c r="E339" s="32"/>
    </row>
    <row r="340" spans="2:5">
      <c r="B340" s="31"/>
      <c r="E340" s="32"/>
    </row>
    <row r="341" spans="2:5">
      <c r="B341" s="31"/>
      <c r="E341" s="32"/>
    </row>
    <row r="342" spans="2:5">
      <c r="B342" s="31"/>
      <c r="E342" s="32"/>
    </row>
    <row r="343" spans="2:5">
      <c r="B343" s="31"/>
      <c r="E343" s="32"/>
    </row>
    <row r="344" spans="2:5">
      <c r="B344" s="31"/>
      <c r="E344" s="32"/>
    </row>
    <row r="345" spans="2:5">
      <c r="B345" s="31"/>
      <c r="E345" s="32"/>
    </row>
    <row r="346" spans="2:5">
      <c r="B346" s="31"/>
      <c r="E346" s="32"/>
    </row>
    <row r="347" spans="2:5">
      <c r="B347" s="31"/>
      <c r="E347" s="32"/>
    </row>
    <row r="348" spans="2:5">
      <c r="B348" s="31"/>
      <c r="E348" s="32"/>
    </row>
    <row r="349" spans="2:5">
      <c r="B349" s="31"/>
      <c r="E349" s="32"/>
    </row>
    <row r="350" spans="2:5">
      <c r="B350" s="31"/>
      <c r="E350" s="32"/>
    </row>
    <row r="351" spans="2:5">
      <c r="B351" s="31"/>
      <c r="E351" s="32"/>
    </row>
    <row r="352" spans="2:5">
      <c r="B352" s="31"/>
      <c r="E352" s="32"/>
    </row>
    <row r="353" spans="2:5">
      <c r="B353" s="31"/>
      <c r="E353" s="32"/>
    </row>
    <row r="354" spans="2:5">
      <c r="B354" s="31"/>
      <c r="E354" s="32"/>
    </row>
    <row r="355" spans="2:5">
      <c r="B355" s="31"/>
      <c r="E355" s="32"/>
    </row>
    <row r="356" spans="2:5">
      <c r="B356" s="31"/>
      <c r="E356" s="32"/>
    </row>
    <row r="357" spans="2:5">
      <c r="B357" s="31"/>
      <c r="E357" s="32"/>
    </row>
    <row r="358" spans="2:5">
      <c r="B358" s="31"/>
      <c r="E358" s="32"/>
    </row>
    <row r="359" spans="2:5">
      <c r="B359" s="31"/>
      <c r="E359" s="32"/>
    </row>
    <row r="360" spans="2:5">
      <c r="B360" s="31"/>
      <c r="E360" s="32"/>
    </row>
    <row r="361" spans="2:5">
      <c r="B361" s="31"/>
      <c r="E361" s="32"/>
    </row>
    <row r="362" spans="2:5">
      <c r="B362" s="31"/>
      <c r="E362" s="32"/>
    </row>
    <row r="363" spans="2:5">
      <c r="B363" s="31"/>
      <c r="E363" s="32"/>
    </row>
    <row r="364" spans="2:5">
      <c r="B364" s="31"/>
      <c r="E364" s="32"/>
    </row>
    <row r="365" spans="2:5">
      <c r="B365" s="31"/>
      <c r="E365" s="32"/>
    </row>
    <row r="366" spans="2:5">
      <c r="B366" s="31"/>
      <c r="E366" s="32"/>
    </row>
    <row r="367" spans="2:5">
      <c r="B367" s="31"/>
      <c r="E367" s="32"/>
    </row>
    <row r="368" spans="2:5">
      <c r="B368" s="31"/>
      <c r="E368" s="32"/>
    </row>
    <row r="369" spans="2:5">
      <c r="B369" s="31"/>
      <c r="E369" s="32"/>
    </row>
    <row r="370" spans="2:5">
      <c r="B370" s="31"/>
      <c r="E370" s="32"/>
    </row>
    <row r="371" spans="2:5">
      <c r="B371" s="31"/>
      <c r="E371" s="32"/>
    </row>
    <row r="372" spans="2:5">
      <c r="B372" s="31"/>
      <c r="E372" s="32"/>
    </row>
    <row r="373" spans="2:5">
      <c r="B373" s="31"/>
      <c r="E373" s="32"/>
    </row>
    <row r="374" spans="2:5">
      <c r="B374" s="31"/>
      <c r="E374" s="32"/>
    </row>
    <row r="375" spans="2:5">
      <c r="B375" s="31"/>
      <c r="E375" s="32"/>
    </row>
    <row r="376" spans="2:5">
      <c r="B376" s="31"/>
      <c r="E376" s="32"/>
    </row>
    <row r="377" spans="2:5">
      <c r="B377" s="31"/>
      <c r="E377" s="32"/>
    </row>
    <row r="378" spans="2:5">
      <c r="B378" s="31"/>
      <c r="E378" s="32"/>
    </row>
    <row r="379" spans="2:5">
      <c r="B379" s="31"/>
      <c r="E379" s="32"/>
    </row>
    <row r="380" spans="2:5">
      <c r="B380" s="31"/>
      <c r="E380" s="32"/>
    </row>
    <row r="381" spans="2:5">
      <c r="B381" s="31"/>
      <c r="E381" s="32"/>
    </row>
    <row r="382" spans="2:5">
      <c r="B382" s="31"/>
      <c r="E382" s="32"/>
    </row>
    <row r="383" spans="2:5">
      <c r="B383" s="31"/>
      <c r="E383" s="32"/>
    </row>
    <row r="384" spans="2:5">
      <c r="B384" s="31"/>
      <c r="E384" s="32"/>
    </row>
    <row r="385" spans="2:5">
      <c r="B385" s="31"/>
      <c r="E385" s="32"/>
    </row>
    <row r="386" spans="2:5">
      <c r="B386" s="31"/>
      <c r="E386" s="32"/>
    </row>
    <row r="387" spans="2:5">
      <c r="B387" s="31"/>
      <c r="E387" s="32"/>
    </row>
    <row r="388" spans="2:5">
      <c r="B388" s="31"/>
      <c r="E388" s="32"/>
    </row>
    <row r="389" spans="2:5">
      <c r="B389" s="31"/>
      <c r="E389" s="32"/>
    </row>
    <row r="390" spans="2:5">
      <c r="B390" s="31"/>
      <c r="E390" s="32"/>
    </row>
    <row r="391" spans="2:5">
      <c r="B391" s="31"/>
      <c r="E391" s="32"/>
    </row>
    <row r="392" spans="2:5">
      <c r="B392" s="31"/>
      <c r="E392" s="32"/>
    </row>
    <row r="393" spans="2:5">
      <c r="B393" s="31"/>
      <c r="E393" s="32"/>
    </row>
    <row r="394" spans="2:5">
      <c r="B394" s="31"/>
      <c r="E394" s="32"/>
    </row>
    <row r="395" spans="2:5">
      <c r="B395" s="31"/>
      <c r="E395" s="32"/>
    </row>
    <row r="396" spans="2:5">
      <c r="B396" s="31"/>
      <c r="E396" s="32"/>
    </row>
    <row r="397" spans="2:5">
      <c r="B397" s="31"/>
      <c r="E397" s="32"/>
    </row>
    <row r="398" spans="2:5">
      <c r="B398" s="31"/>
      <c r="E398" s="32"/>
    </row>
    <row r="399" spans="2:5">
      <c r="B399" s="31"/>
      <c r="E399" s="32"/>
    </row>
    <row r="400" spans="2:5">
      <c r="B400" s="31"/>
      <c r="E400" s="32"/>
    </row>
    <row r="401" spans="2:5">
      <c r="B401" s="31"/>
      <c r="E401" s="32"/>
    </row>
    <row r="402" spans="2:5">
      <c r="B402" s="31"/>
      <c r="E402" s="32"/>
    </row>
    <row r="403" spans="2:5">
      <c r="B403" s="31"/>
      <c r="E403" s="32"/>
    </row>
    <row r="404" spans="2:5">
      <c r="B404" s="31"/>
      <c r="E404" s="32"/>
    </row>
    <row r="405" spans="2:5">
      <c r="B405" s="31"/>
      <c r="E405" s="32"/>
    </row>
    <row r="406" spans="2:5">
      <c r="B406" s="31"/>
      <c r="E406" s="32"/>
    </row>
    <row r="407" spans="2:5">
      <c r="B407" s="31"/>
      <c r="E407" s="32"/>
    </row>
    <row r="408" spans="2:5">
      <c r="B408" s="31"/>
      <c r="E408" s="32"/>
    </row>
    <row r="409" spans="2:5">
      <c r="B409" s="31"/>
      <c r="E409" s="32"/>
    </row>
    <row r="410" spans="2:5">
      <c r="B410" s="31"/>
      <c r="E410" s="32"/>
    </row>
    <row r="411" spans="2:5">
      <c r="B411" s="31"/>
      <c r="E411" s="32"/>
    </row>
    <row r="412" spans="2:5">
      <c r="B412" s="31"/>
      <c r="E412" s="32"/>
    </row>
    <row r="413" spans="2:5">
      <c r="B413" s="31"/>
      <c r="E413" s="32"/>
    </row>
    <row r="414" spans="2:5">
      <c r="B414" s="31"/>
      <c r="E414" s="32"/>
    </row>
    <row r="415" spans="2:5">
      <c r="B415" s="31"/>
      <c r="E415" s="32"/>
    </row>
    <row r="416" spans="2:5">
      <c r="B416" s="31"/>
      <c r="E416" s="32"/>
    </row>
    <row r="417" spans="2:5">
      <c r="B417" s="31"/>
      <c r="E417" s="32"/>
    </row>
    <row r="418" spans="2:5">
      <c r="B418" s="31"/>
      <c r="E418" s="32"/>
    </row>
    <row r="419" spans="2:5">
      <c r="B419" s="31"/>
      <c r="E419" s="32"/>
    </row>
    <row r="420" spans="2:5">
      <c r="B420" s="31"/>
      <c r="E420" s="32"/>
    </row>
    <row r="421" spans="2:5">
      <c r="B421" s="31"/>
      <c r="E421" s="32"/>
    </row>
    <row r="422" spans="2:5">
      <c r="B422" s="31"/>
      <c r="E422" s="32"/>
    </row>
    <row r="423" spans="2:5">
      <c r="B423" s="31"/>
      <c r="E423" s="32"/>
    </row>
    <row r="424" spans="2:5">
      <c r="B424" s="31"/>
      <c r="E424" s="32"/>
    </row>
    <row r="425" spans="2:5">
      <c r="B425" s="31"/>
      <c r="E425" s="32"/>
    </row>
    <row r="426" spans="2:5">
      <c r="B426" s="31"/>
      <c r="E426" s="32"/>
    </row>
    <row r="427" spans="2:5">
      <c r="B427" s="31"/>
      <c r="E427" s="32"/>
    </row>
    <row r="428" spans="2:5">
      <c r="B428" s="31"/>
      <c r="E428" s="32"/>
    </row>
    <row r="429" spans="2:5">
      <c r="B429" s="31"/>
      <c r="E429" s="32"/>
    </row>
    <row r="430" spans="2:5">
      <c r="B430" s="31"/>
      <c r="E430" s="32"/>
    </row>
    <row r="431" spans="2:5">
      <c r="B431" s="31"/>
      <c r="E431" s="32"/>
    </row>
    <row r="432" spans="2:5">
      <c r="B432" s="31"/>
      <c r="E432" s="32"/>
    </row>
    <row r="433" spans="2:5">
      <c r="B433" s="31"/>
      <c r="E433" s="32"/>
    </row>
    <row r="434" spans="2:5">
      <c r="B434" s="31"/>
      <c r="E434" s="32"/>
    </row>
    <row r="435" spans="2:5">
      <c r="B435" s="31"/>
      <c r="E435" s="32"/>
    </row>
    <row r="436" spans="2:5">
      <c r="B436" s="31"/>
      <c r="E436" s="32"/>
    </row>
    <row r="437" spans="2:5">
      <c r="B437" s="31"/>
      <c r="E437" s="32"/>
    </row>
    <row r="438" spans="2:5">
      <c r="B438" s="31"/>
      <c r="E438" s="32"/>
    </row>
    <row r="439" spans="2:5">
      <c r="B439" s="31"/>
      <c r="E439" s="32"/>
    </row>
    <row r="440" spans="2:5">
      <c r="B440" s="31"/>
      <c r="E440" s="32"/>
    </row>
    <row r="441" spans="2:5">
      <c r="B441" s="31"/>
      <c r="E441" s="32"/>
    </row>
    <row r="442" spans="2:5">
      <c r="B442" s="31"/>
      <c r="E442" s="32"/>
    </row>
    <row r="443" spans="2:5">
      <c r="B443" s="31"/>
      <c r="E443" s="32"/>
    </row>
    <row r="444" spans="2:5">
      <c r="B444" s="31"/>
      <c r="E444" s="32"/>
    </row>
    <row r="445" spans="2:5">
      <c r="B445" s="31"/>
      <c r="E445" s="32"/>
    </row>
    <row r="446" spans="2:5">
      <c r="B446" s="31"/>
      <c r="E446" s="32"/>
    </row>
    <row r="447" spans="2:5">
      <c r="B447" s="31"/>
      <c r="E447" s="32"/>
    </row>
    <row r="448" spans="2:5">
      <c r="B448" s="31"/>
      <c r="E448" s="32"/>
    </row>
    <row r="449" spans="2:5">
      <c r="B449" s="31"/>
      <c r="E449" s="32"/>
    </row>
    <row r="450" spans="2:5">
      <c r="B450" s="31"/>
      <c r="E450" s="32"/>
    </row>
    <row r="451" spans="2:5">
      <c r="B451" s="31"/>
      <c r="E451" s="32"/>
    </row>
    <row r="452" spans="2:5">
      <c r="B452" s="31"/>
      <c r="E452" s="32"/>
    </row>
    <row r="453" spans="2:5">
      <c r="B453" s="31"/>
      <c r="E453" s="32"/>
    </row>
    <row r="454" spans="2:5">
      <c r="B454" s="31"/>
      <c r="E454" s="32"/>
    </row>
    <row r="455" spans="2:5">
      <c r="B455" s="31"/>
      <c r="E455" s="32"/>
    </row>
    <row r="456" spans="2:5">
      <c r="B456" s="31"/>
      <c r="E456" s="32"/>
    </row>
    <row r="457" spans="2:5">
      <c r="B457" s="31"/>
      <c r="E457" s="32"/>
    </row>
    <row r="458" spans="2:5">
      <c r="B458" s="31"/>
      <c r="E458" s="32"/>
    </row>
    <row r="459" spans="2:5">
      <c r="B459" s="31"/>
      <c r="E459" s="32"/>
    </row>
    <row r="460" spans="2:5">
      <c r="B460" s="31"/>
      <c r="E460" s="32"/>
    </row>
    <row r="461" spans="2:5">
      <c r="B461" s="31"/>
      <c r="E461" s="32"/>
    </row>
    <row r="462" spans="2:5">
      <c r="B462" s="31"/>
      <c r="E462" s="32"/>
    </row>
    <row r="463" spans="2:5">
      <c r="B463" s="31"/>
      <c r="E463" s="32"/>
    </row>
    <row r="464" spans="2:5">
      <c r="B464" s="31"/>
      <c r="E464" s="32"/>
    </row>
    <row r="465" spans="2:5">
      <c r="B465" s="31"/>
      <c r="E465" s="32"/>
    </row>
    <row r="466" spans="2:5">
      <c r="B466" s="31"/>
      <c r="E466" s="32"/>
    </row>
    <row r="467" spans="2:5">
      <c r="B467" s="31"/>
      <c r="E467" s="32"/>
    </row>
    <row r="468" spans="2:5">
      <c r="B468" s="31"/>
      <c r="E468" s="32"/>
    </row>
    <row r="469" spans="2:5">
      <c r="B469" s="31"/>
      <c r="E469" s="32"/>
    </row>
    <row r="470" spans="2:5">
      <c r="B470" s="31"/>
      <c r="E470" s="32"/>
    </row>
    <row r="471" spans="2:5">
      <c r="B471" s="31"/>
      <c r="E471" s="32"/>
    </row>
    <row r="472" spans="2:5">
      <c r="B472" s="31"/>
      <c r="E472" s="32"/>
    </row>
    <row r="473" spans="2:5">
      <c r="B473" s="31"/>
      <c r="E473" s="32"/>
    </row>
    <row r="474" spans="2:5">
      <c r="B474" s="31"/>
      <c r="E474" s="32"/>
    </row>
    <row r="475" spans="2:5">
      <c r="B475" s="31"/>
      <c r="E475" s="32"/>
    </row>
    <row r="476" spans="2:5">
      <c r="B476" s="31"/>
      <c r="E476" s="32"/>
    </row>
    <row r="477" spans="2:5">
      <c r="B477" s="31"/>
      <c r="E477" s="32"/>
    </row>
    <row r="478" spans="2:5">
      <c r="B478" s="31"/>
      <c r="E478" s="32"/>
    </row>
    <row r="479" spans="2:5">
      <c r="B479" s="31"/>
      <c r="E479" s="32"/>
    </row>
    <row r="480" spans="2:5">
      <c r="B480" s="31"/>
      <c r="E480" s="32"/>
    </row>
    <row r="481" spans="2:5">
      <c r="B481" s="31"/>
      <c r="E481" s="32"/>
    </row>
    <row r="482" spans="2:5">
      <c r="B482" s="31"/>
      <c r="E482" s="32"/>
    </row>
    <row r="483" spans="2:5">
      <c r="B483" s="31"/>
      <c r="E483" s="32"/>
    </row>
    <row r="484" spans="2:5">
      <c r="B484" s="31"/>
      <c r="E484" s="32"/>
    </row>
    <row r="485" spans="2:5">
      <c r="B485" s="31"/>
      <c r="E485" s="32"/>
    </row>
    <row r="486" spans="2:5">
      <c r="B486" s="31"/>
      <c r="E486" s="32"/>
    </row>
    <row r="487" spans="2:5">
      <c r="B487" s="31"/>
      <c r="E487" s="32"/>
    </row>
    <row r="488" spans="2:5">
      <c r="B488" s="31"/>
      <c r="E488" s="32"/>
    </row>
    <row r="489" spans="2:5">
      <c r="B489" s="31"/>
      <c r="E489" s="32"/>
    </row>
    <row r="490" spans="2:5">
      <c r="B490" s="31"/>
      <c r="E490" s="32"/>
    </row>
    <row r="491" spans="2:5">
      <c r="B491" s="31"/>
      <c r="E491" s="32"/>
    </row>
    <row r="492" spans="2:5">
      <c r="B492" s="31"/>
      <c r="E492" s="32"/>
    </row>
    <row r="493" spans="2:5">
      <c r="B493" s="31"/>
      <c r="E493" s="32"/>
    </row>
    <row r="494" spans="2:5">
      <c r="B494" s="31"/>
      <c r="E494" s="32"/>
    </row>
    <row r="495" spans="2:5">
      <c r="B495" s="31"/>
      <c r="E495" s="32"/>
    </row>
    <row r="496" spans="2:5">
      <c r="B496" s="31"/>
      <c r="E496" s="32"/>
    </row>
    <row r="497" spans="2:5">
      <c r="B497" s="31"/>
      <c r="E497" s="32"/>
    </row>
    <row r="498" spans="2:5">
      <c r="B498" s="31"/>
      <c r="E498" s="32"/>
    </row>
    <row r="499" spans="2:5">
      <c r="B499" s="31"/>
      <c r="E499" s="32"/>
    </row>
    <row r="500" spans="2:5">
      <c r="B500" s="31"/>
      <c r="E500" s="32"/>
    </row>
    <row r="501" spans="2:5">
      <c r="B501" s="31"/>
      <c r="E501" s="32"/>
    </row>
    <row r="502" spans="2:5">
      <c r="B502" s="31"/>
      <c r="E502" s="32"/>
    </row>
    <row r="503" spans="2:5">
      <c r="B503" s="31"/>
      <c r="E503" s="32"/>
    </row>
    <row r="504" spans="2:5">
      <c r="B504" s="31"/>
      <c r="E504" s="32"/>
    </row>
    <row r="505" spans="2:5">
      <c r="B505" s="31"/>
      <c r="E505" s="32"/>
    </row>
    <row r="506" spans="2:5">
      <c r="B506" s="31"/>
      <c r="E506" s="32"/>
    </row>
    <row r="507" spans="2:5">
      <c r="B507" s="31"/>
      <c r="E507" s="32"/>
    </row>
    <row r="508" spans="2:5">
      <c r="B508" s="31"/>
      <c r="E508" s="32"/>
    </row>
    <row r="509" spans="2:5">
      <c r="B509" s="31"/>
      <c r="E509" s="32"/>
    </row>
    <row r="510" spans="2:5">
      <c r="B510" s="31"/>
      <c r="E510" s="32"/>
    </row>
    <row r="511" spans="2:5">
      <c r="B511" s="31"/>
      <c r="E511" s="32"/>
    </row>
    <row r="512" spans="2:5">
      <c r="B512" s="31"/>
      <c r="E512" s="32"/>
    </row>
    <row r="513" spans="2:5">
      <c r="B513" s="31"/>
      <c r="E513" s="32"/>
    </row>
    <row r="514" spans="2:5">
      <c r="B514" s="31"/>
      <c r="E514" s="32"/>
    </row>
    <row r="515" spans="2:5">
      <c r="B515" s="31"/>
      <c r="E515" s="32"/>
    </row>
    <row r="516" spans="2:5">
      <c r="B516" s="31"/>
      <c r="E516" s="32"/>
    </row>
    <row r="517" spans="2:5">
      <c r="B517" s="31"/>
      <c r="E517" s="32"/>
    </row>
    <row r="518" spans="2:5">
      <c r="B518" s="31"/>
      <c r="E518" s="32"/>
    </row>
    <row r="519" spans="2:5">
      <c r="B519" s="31"/>
      <c r="E519" s="32"/>
    </row>
    <row r="520" spans="2:5">
      <c r="B520" s="31"/>
      <c r="E520" s="32"/>
    </row>
    <row r="521" spans="2:5">
      <c r="B521" s="31"/>
      <c r="E521" s="32"/>
    </row>
    <row r="522" spans="2:5">
      <c r="B522" s="31"/>
      <c r="E522" s="32"/>
    </row>
    <row r="523" spans="2:5">
      <c r="B523" s="31"/>
      <c r="E523" s="32"/>
    </row>
    <row r="524" spans="2:5">
      <c r="B524" s="31"/>
      <c r="E524" s="32"/>
    </row>
    <row r="525" spans="2:5">
      <c r="B525" s="31"/>
      <c r="E525" s="32"/>
    </row>
    <row r="526" spans="2:5">
      <c r="B526" s="31"/>
      <c r="E526" s="32"/>
    </row>
    <row r="527" spans="2:5">
      <c r="B527" s="31"/>
      <c r="E527" s="32"/>
    </row>
    <row r="528" spans="2:5">
      <c r="B528" s="31"/>
      <c r="E528" s="32"/>
    </row>
    <row r="529" spans="2:5">
      <c r="B529" s="31"/>
      <c r="E529" s="32"/>
    </row>
    <row r="530" spans="2:5">
      <c r="B530" s="31"/>
      <c r="E530" s="32"/>
    </row>
    <row r="531" spans="2:5">
      <c r="B531" s="31"/>
      <c r="E531" s="32"/>
    </row>
    <row r="532" spans="2:5">
      <c r="B532" s="31"/>
      <c r="E532" s="32"/>
    </row>
    <row r="533" spans="2:5">
      <c r="B533" s="31"/>
      <c r="E533" s="32"/>
    </row>
    <row r="534" spans="2:5">
      <c r="B534" s="31"/>
      <c r="E534" s="32"/>
    </row>
    <row r="535" spans="2:5">
      <c r="B535" s="31"/>
      <c r="E535" s="32"/>
    </row>
    <row r="536" spans="2:5">
      <c r="B536" s="31"/>
      <c r="E536" s="32"/>
    </row>
    <row r="537" spans="2:5">
      <c r="B537" s="31"/>
      <c r="E537" s="32"/>
    </row>
    <row r="538" spans="2:5">
      <c r="B538" s="31"/>
      <c r="E538" s="32"/>
    </row>
    <row r="539" spans="2:5">
      <c r="B539" s="31"/>
      <c r="E539" s="32"/>
    </row>
    <row r="540" spans="2:5">
      <c r="B540" s="31"/>
      <c r="E540" s="32"/>
    </row>
    <row r="541" spans="2:5">
      <c r="B541" s="31"/>
      <c r="E541" s="32"/>
    </row>
    <row r="542" spans="2:5">
      <c r="B542" s="31"/>
      <c r="E542" s="32"/>
    </row>
    <row r="543" spans="2:5">
      <c r="B543" s="31"/>
      <c r="E543" s="32"/>
    </row>
    <row r="544" spans="2:5">
      <c r="B544" s="31"/>
      <c r="E544" s="32"/>
    </row>
    <row r="545" spans="2:5">
      <c r="B545" s="31"/>
      <c r="E545" s="32"/>
    </row>
    <row r="546" spans="2:5">
      <c r="B546" s="31"/>
      <c r="E546" s="32"/>
    </row>
    <row r="547" spans="2:5">
      <c r="B547" s="31"/>
      <c r="E547" s="32"/>
    </row>
    <row r="548" spans="2:5">
      <c r="B548" s="31"/>
      <c r="E548" s="32"/>
    </row>
    <row r="549" spans="2:5">
      <c r="B549" s="31"/>
      <c r="E549" s="32"/>
    </row>
    <row r="550" spans="2:5">
      <c r="B550" s="31"/>
      <c r="E550" s="32"/>
    </row>
    <row r="551" spans="2:5">
      <c r="B551" s="31"/>
      <c r="E551" s="32"/>
    </row>
    <row r="552" spans="2:5">
      <c r="B552" s="31"/>
      <c r="E552" s="32"/>
    </row>
    <row r="553" spans="2:5">
      <c r="B553" s="31"/>
      <c r="E553" s="32"/>
    </row>
    <row r="554" spans="2:5">
      <c r="B554" s="31"/>
      <c r="E554" s="32"/>
    </row>
    <row r="555" spans="2:5">
      <c r="B555" s="31"/>
      <c r="E555" s="32"/>
    </row>
    <row r="556" spans="2:5">
      <c r="B556" s="31"/>
      <c r="E556" s="32"/>
    </row>
    <row r="557" spans="2:5">
      <c r="B557" s="31"/>
      <c r="E557" s="32"/>
    </row>
    <row r="558" spans="2:5">
      <c r="B558" s="31"/>
      <c r="E558" s="32"/>
    </row>
    <row r="559" spans="2:5">
      <c r="B559" s="31"/>
      <c r="E559" s="32"/>
    </row>
    <row r="560" spans="2:5">
      <c r="B560" s="31"/>
      <c r="E560" s="32"/>
    </row>
    <row r="561" spans="2:5">
      <c r="B561" s="31"/>
      <c r="E561" s="32"/>
    </row>
    <row r="562" spans="2:5">
      <c r="B562" s="31"/>
      <c r="E562" s="32"/>
    </row>
    <row r="563" spans="2:5">
      <c r="B563" s="31"/>
      <c r="E563" s="32"/>
    </row>
    <row r="564" spans="2:5">
      <c r="B564" s="31"/>
      <c r="E564" s="32"/>
    </row>
    <row r="565" spans="2:5">
      <c r="B565" s="31"/>
      <c r="E565" s="32"/>
    </row>
    <row r="566" spans="2:5">
      <c r="B566" s="31"/>
      <c r="E566" s="32"/>
    </row>
    <row r="567" spans="2:5">
      <c r="B567" s="31"/>
      <c r="E567" s="32"/>
    </row>
    <row r="568" spans="2:5">
      <c r="B568" s="31"/>
      <c r="E568" s="32"/>
    </row>
    <row r="569" spans="2:5">
      <c r="B569" s="31"/>
      <c r="E569" s="32"/>
    </row>
    <row r="570" spans="2:5">
      <c r="B570" s="31"/>
      <c r="E570" s="32"/>
    </row>
    <row r="571" spans="2:5">
      <c r="B571" s="31"/>
      <c r="E571" s="32"/>
    </row>
    <row r="572" spans="2:5">
      <c r="B572" s="31"/>
      <c r="E572" s="32"/>
    </row>
    <row r="573" spans="2:5">
      <c r="B573" s="31"/>
      <c r="E573" s="32"/>
    </row>
    <row r="574" spans="2:5">
      <c r="B574" s="31"/>
      <c r="E574" s="32"/>
    </row>
    <row r="575" spans="2:5">
      <c r="B575" s="31"/>
      <c r="E575" s="32"/>
    </row>
    <row r="576" spans="2:5">
      <c r="B576" s="31"/>
      <c r="E576" s="32"/>
    </row>
    <row r="577" spans="2:5">
      <c r="B577" s="31"/>
      <c r="E577" s="32"/>
    </row>
    <row r="578" spans="2:5">
      <c r="B578" s="31"/>
      <c r="E578" s="32"/>
    </row>
    <row r="579" spans="2:5">
      <c r="B579" s="31"/>
      <c r="E579" s="32"/>
    </row>
    <row r="580" spans="2:5">
      <c r="B580" s="31"/>
      <c r="E580" s="32"/>
    </row>
    <row r="581" spans="2:5">
      <c r="B581" s="31"/>
      <c r="E581" s="32"/>
    </row>
    <row r="582" spans="2:5">
      <c r="B582" s="31"/>
      <c r="E582" s="32"/>
    </row>
    <row r="583" spans="2:5">
      <c r="B583" s="31"/>
      <c r="E583" s="32"/>
    </row>
    <row r="584" spans="2:5">
      <c r="B584" s="31"/>
      <c r="E584" s="32"/>
    </row>
    <row r="585" spans="2:5">
      <c r="B585" s="31"/>
      <c r="E585" s="32"/>
    </row>
    <row r="586" spans="2:5">
      <c r="B586" s="31"/>
      <c r="E586" s="32"/>
    </row>
    <row r="587" spans="2:5">
      <c r="B587" s="31"/>
      <c r="E587" s="32"/>
    </row>
    <row r="588" spans="2:5">
      <c r="B588" s="31"/>
      <c r="E588" s="32"/>
    </row>
    <row r="589" spans="2:5">
      <c r="B589" s="31"/>
      <c r="E589" s="32"/>
    </row>
    <row r="590" spans="2:5">
      <c r="B590" s="31"/>
      <c r="E590" s="32"/>
    </row>
    <row r="591" spans="2:5">
      <c r="B591" s="31"/>
      <c r="E591" s="32"/>
    </row>
    <row r="592" spans="2:5">
      <c r="B592" s="31"/>
      <c r="E592" s="32"/>
    </row>
    <row r="593" spans="2:5">
      <c r="B593" s="31"/>
      <c r="E593" s="32"/>
    </row>
    <row r="594" spans="2:5">
      <c r="B594" s="31"/>
      <c r="E594" s="32"/>
    </row>
    <row r="595" spans="2:5">
      <c r="B595" s="31"/>
      <c r="E595" s="32"/>
    </row>
    <row r="596" spans="2:5">
      <c r="B596" s="31"/>
      <c r="E596" s="32"/>
    </row>
    <row r="597" spans="2:5">
      <c r="B597" s="31"/>
      <c r="E597" s="32"/>
    </row>
    <row r="598" spans="2:5">
      <c r="B598" s="31"/>
      <c r="E598" s="32"/>
    </row>
    <row r="599" spans="2:5">
      <c r="B599" s="31"/>
      <c r="E599" s="32"/>
    </row>
    <row r="600" spans="2:5">
      <c r="B600" s="31"/>
      <c r="E600" s="32"/>
    </row>
    <row r="601" spans="2:5">
      <c r="B601" s="31"/>
      <c r="E601" s="32"/>
    </row>
    <row r="602" spans="2:5">
      <c r="B602" s="31"/>
      <c r="E602" s="32"/>
    </row>
    <row r="603" spans="2:5">
      <c r="B603" s="31"/>
      <c r="E603" s="32"/>
    </row>
    <row r="604" spans="2:5">
      <c r="B604" s="31"/>
      <c r="E604" s="32"/>
    </row>
    <row r="605" spans="2:5">
      <c r="B605" s="31"/>
      <c r="E605" s="32"/>
    </row>
    <row r="606" spans="2:5">
      <c r="B606" s="31"/>
      <c r="E606" s="32"/>
    </row>
    <row r="607" spans="2:5">
      <c r="B607" s="31"/>
      <c r="E607" s="32"/>
    </row>
    <row r="608" spans="2:5">
      <c r="B608" s="31"/>
      <c r="E608" s="32"/>
    </row>
    <row r="609" spans="2:5">
      <c r="B609" s="31"/>
      <c r="E609" s="32"/>
    </row>
    <row r="610" spans="2:5">
      <c r="B610" s="31"/>
      <c r="E610" s="32"/>
    </row>
    <row r="611" spans="2:5">
      <c r="B611" s="31"/>
      <c r="E611" s="32"/>
    </row>
    <row r="612" spans="2:5">
      <c r="B612" s="31"/>
      <c r="E612" s="32"/>
    </row>
    <row r="613" spans="2:5">
      <c r="B613" s="31"/>
      <c r="E613" s="32"/>
    </row>
    <row r="614" spans="2:5">
      <c r="B614" s="31"/>
      <c r="E614" s="32"/>
    </row>
    <row r="615" spans="2:5">
      <c r="B615" s="31"/>
      <c r="E615" s="32"/>
    </row>
    <row r="616" spans="2:5">
      <c r="B616" s="31"/>
      <c r="E616" s="32"/>
    </row>
    <row r="617" spans="2:5">
      <c r="B617" s="31"/>
      <c r="E617" s="32"/>
    </row>
    <row r="618" spans="2:5">
      <c r="B618" s="31"/>
      <c r="E618" s="32"/>
    </row>
    <row r="619" spans="2:5">
      <c r="B619" s="31"/>
      <c r="E619" s="32"/>
    </row>
    <row r="620" spans="2:5">
      <c r="B620" s="31"/>
      <c r="E620" s="32"/>
    </row>
    <row r="621" spans="2:5">
      <c r="B621" s="31"/>
      <c r="E621" s="32"/>
    </row>
    <row r="622" spans="2:5">
      <c r="B622" s="31"/>
      <c r="E622" s="32"/>
    </row>
    <row r="623" spans="2:5">
      <c r="B623" s="31"/>
      <c r="E623" s="32"/>
    </row>
    <row r="624" spans="2:5">
      <c r="B624" s="31"/>
      <c r="E624" s="32"/>
    </row>
    <row r="625" spans="2:5">
      <c r="B625" s="31"/>
      <c r="E625" s="32"/>
    </row>
    <row r="626" spans="2:5">
      <c r="B626" s="31"/>
      <c r="E626" s="32"/>
    </row>
    <row r="627" spans="2:5">
      <c r="B627" s="31"/>
      <c r="E627" s="32"/>
    </row>
    <row r="628" spans="2:5">
      <c r="B628" s="31"/>
      <c r="E628" s="32"/>
    </row>
    <row r="629" spans="2:5">
      <c r="B629" s="31"/>
      <c r="E629" s="32"/>
    </row>
    <row r="630" spans="2:5">
      <c r="B630" s="31"/>
      <c r="E630" s="32"/>
    </row>
    <row r="631" spans="2:5">
      <c r="B631" s="31"/>
      <c r="E631" s="32"/>
    </row>
    <row r="632" spans="2:5">
      <c r="B632" s="31"/>
      <c r="E632" s="32"/>
    </row>
    <row r="633" spans="2:5">
      <c r="B633" s="31"/>
      <c r="E633" s="32"/>
    </row>
    <row r="634" spans="2:5">
      <c r="B634" s="31"/>
      <c r="E634" s="32"/>
    </row>
    <row r="635" spans="2:5">
      <c r="B635" s="31"/>
      <c r="E635" s="32"/>
    </row>
    <row r="636" spans="2:5">
      <c r="B636" s="31"/>
      <c r="E636" s="32"/>
    </row>
    <row r="637" spans="2:5">
      <c r="B637" s="31"/>
      <c r="E637" s="32"/>
    </row>
    <row r="638" spans="2:5">
      <c r="B638" s="31"/>
      <c r="E638" s="32"/>
    </row>
    <row r="639" spans="2:5">
      <c r="B639" s="31"/>
      <c r="E639" s="32"/>
    </row>
    <row r="640" spans="2:5">
      <c r="B640" s="31"/>
      <c r="E640" s="32"/>
    </row>
    <row r="641" spans="2:5">
      <c r="B641" s="31"/>
      <c r="E641" s="32"/>
    </row>
    <row r="642" spans="2:5">
      <c r="B642" s="31"/>
      <c r="E642" s="32"/>
    </row>
    <row r="643" spans="2:5">
      <c r="B643" s="31"/>
      <c r="E643" s="32"/>
    </row>
    <row r="644" spans="2:5">
      <c r="B644" s="31"/>
      <c r="E644" s="32"/>
    </row>
    <row r="645" spans="2:5">
      <c r="B645" s="31"/>
      <c r="E645" s="32"/>
    </row>
    <row r="646" spans="2:5">
      <c r="B646" s="31"/>
      <c r="E646" s="32"/>
    </row>
    <row r="647" spans="2:5">
      <c r="B647" s="31"/>
      <c r="E647" s="32"/>
    </row>
    <row r="648" spans="2:5">
      <c r="B648" s="31"/>
      <c r="E648" s="32"/>
    </row>
    <row r="649" spans="2:5">
      <c r="B649" s="31"/>
      <c r="E649" s="32"/>
    </row>
    <row r="650" spans="2:5">
      <c r="B650" s="31"/>
      <c r="E650" s="32"/>
    </row>
    <row r="651" spans="2:5">
      <c r="B651" s="31"/>
      <c r="E651" s="32"/>
    </row>
    <row r="652" spans="2:5">
      <c r="B652" s="31"/>
      <c r="E652" s="32"/>
    </row>
    <row r="653" spans="2:5">
      <c r="B653" s="31"/>
      <c r="E653" s="32"/>
    </row>
    <row r="654" spans="2:5">
      <c r="B654" s="31"/>
      <c r="E654" s="32"/>
    </row>
    <row r="655" spans="2:5">
      <c r="B655" s="31"/>
      <c r="E655" s="32"/>
    </row>
    <row r="656" spans="2:5">
      <c r="B656" s="31"/>
      <c r="E656" s="32"/>
    </row>
    <row r="657" spans="2:5">
      <c r="B657" s="31"/>
      <c r="E657" s="32"/>
    </row>
    <row r="658" spans="2:5">
      <c r="B658" s="31"/>
      <c r="E658" s="32"/>
    </row>
    <row r="659" spans="2:5">
      <c r="B659" s="31"/>
      <c r="E659" s="32"/>
    </row>
    <row r="660" spans="2:5">
      <c r="B660" s="31"/>
      <c r="E660" s="32"/>
    </row>
    <row r="661" spans="2:5">
      <c r="B661" s="31"/>
      <c r="E661" s="32"/>
    </row>
    <row r="662" spans="2:5">
      <c r="B662" s="31"/>
      <c r="E662" s="32"/>
    </row>
    <row r="663" spans="2:5">
      <c r="B663" s="31"/>
      <c r="E663" s="32"/>
    </row>
    <row r="664" spans="2:5">
      <c r="B664" s="31"/>
      <c r="E664" s="32"/>
    </row>
    <row r="665" spans="2:5">
      <c r="B665" s="31"/>
      <c r="E665" s="32"/>
    </row>
    <row r="666" spans="2:5">
      <c r="B666" s="31"/>
      <c r="E666" s="32"/>
    </row>
    <row r="667" spans="2:5">
      <c r="B667" s="31"/>
      <c r="E667" s="32"/>
    </row>
    <row r="668" spans="2:5">
      <c r="B668" s="31"/>
      <c r="E668" s="32"/>
    </row>
    <row r="669" spans="2:5">
      <c r="B669" s="31"/>
      <c r="E669" s="32"/>
    </row>
    <row r="670" spans="2:5">
      <c r="B670" s="31"/>
      <c r="E670" s="32"/>
    </row>
    <row r="671" spans="2:5">
      <c r="B671" s="31"/>
      <c r="E671" s="32"/>
    </row>
    <row r="672" spans="2:5">
      <c r="B672" s="31"/>
      <c r="E672" s="32"/>
    </row>
    <row r="673" spans="2:5">
      <c r="B673" s="31"/>
      <c r="E673" s="32"/>
    </row>
    <row r="674" spans="2:5">
      <c r="B674" s="31"/>
      <c r="E674" s="32"/>
    </row>
    <row r="675" spans="2:5">
      <c r="B675" s="31"/>
      <c r="E675" s="32"/>
    </row>
    <row r="676" spans="2:5">
      <c r="B676" s="31"/>
      <c r="E676" s="32"/>
    </row>
    <row r="677" spans="2:5">
      <c r="B677" s="31"/>
      <c r="E677" s="32"/>
    </row>
    <row r="678" spans="2:5">
      <c r="B678" s="31"/>
      <c r="E678" s="32"/>
    </row>
    <row r="679" spans="2:5">
      <c r="B679" s="31"/>
      <c r="E679" s="32"/>
    </row>
    <row r="680" spans="2:5">
      <c r="B680" s="31"/>
      <c r="E680" s="32"/>
    </row>
    <row r="681" spans="2:5">
      <c r="B681" s="31"/>
      <c r="E681" s="32"/>
    </row>
    <row r="682" spans="2:5">
      <c r="B682" s="31"/>
      <c r="E682" s="32"/>
    </row>
    <row r="683" spans="2:5">
      <c r="B683" s="31"/>
      <c r="E683" s="32"/>
    </row>
    <row r="684" spans="2:5">
      <c r="B684" s="31"/>
      <c r="E684" s="32"/>
    </row>
    <row r="685" spans="2:5">
      <c r="B685" s="31"/>
      <c r="E685" s="32"/>
    </row>
    <row r="686" spans="2:5">
      <c r="B686" s="31"/>
      <c r="E686" s="32"/>
    </row>
    <row r="687" spans="2:5">
      <c r="B687" s="31"/>
      <c r="E687" s="32"/>
    </row>
    <row r="688" spans="2:5">
      <c r="B688" s="31"/>
      <c r="E688" s="32"/>
    </row>
    <row r="689" spans="2:5">
      <c r="B689" s="31"/>
      <c r="E689" s="32"/>
    </row>
    <row r="690" spans="2:5">
      <c r="B690" s="31"/>
      <c r="E690" s="32"/>
    </row>
    <row r="691" spans="2:5">
      <c r="B691" s="31"/>
      <c r="E691" s="32"/>
    </row>
    <row r="692" spans="2:5">
      <c r="B692" s="31"/>
      <c r="E692" s="32"/>
    </row>
    <row r="693" spans="2:5">
      <c r="B693" s="31"/>
      <c r="E693" s="32"/>
    </row>
    <row r="694" spans="2:5">
      <c r="B694" s="31"/>
      <c r="E694" s="32"/>
    </row>
    <row r="695" spans="2:5">
      <c r="B695" s="31"/>
      <c r="E695" s="32"/>
    </row>
    <row r="696" spans="2:5">
      <c r="B696" s="31"/>
      <c r="E696" s="32"/>
    </row>
    <row r="697" spans="2:5">
      <c r="B697" s="31"/>
      <c r="E697" s="32"/>
    </row>
    <row r="698" spans="2:5">
      <c r="B698" s="31"/>
      <c r="E698" s="32"/>
    </row>
    <row r="699" spans="2:5">
      <c r="B699" s="31"/>
      <c r="E699" s="32"/>
    </row>
    <row r="700" spans="2:5">
      <c r="B700" s="31"/>
      <c r="E700" s="32"/>
    </row>
    <row r="701" spans="2:5">
      <c r="B701" s="31"/>
      <c r="E701" s="32"/>
    </row>
    <row r="702" spans="2:5">
      <c r="B702" s="31"/>
      <c r="E702" s="32"/>
    </row>
    <row r="703" spans="2:5">
      <c r="B703" s="31"/>
      <c r="E703" s="32"/>
    </row>
    <row r="704" spans="2:5">
      <c r="B704" s="31"/>
      <c r="E704" s="32"/>
    </row>
    <row r="705" spans="2:5">
      <c r="B705" s="31"/>
      <c r="E705" s="32"/>
    </row>
    <row r="706" spans="2:5">
      <c r="B706" s="31"/>
      <c r="E706" s="32"/>
    </row>
    <row r="707" spans="2:5">
      <c r="B707" s="31"/>
      <c r="E707" s="32"/>
    </row>
    <row r="708" spans="2:5">
      <c r="B708" s="31"/>
      <c r="E708" s="32"/>
    </row>
    <row r="709" spans="2:5">
      <c r="B709" s="31"/>
      <c r="E709" s="32"/>
    </row>
    <row r="710" spans="2:5">
      <c r="B710" s="31"/>
      <c r="E710" s="32"/>
    </row>
    <row r="711" spans="2:5">
      <c r="B711" s="31"/>
      <c r="E711" s="32"/>
    </row>
    <row r="712" spans="2:5">
      <c r="B712" s="31"/>
      <c r="E712" s="32"/>
    </row>
    <row r="713" spans="2:5">
      <c r="B713" s="31"/>
      <c r="E713" s="32"/>
    </row>
    <row r="714" spans="2:5">
      <c r="B714" s="31"/>
      <c r="E714" s="32"/>
    </row>
    <row r="715" spans="2:5">
      <c r="B715" s="31"/>
      <c r="E715" s="32"/>
    </row>
    <row r="716" spans="2:5">
      <c r="B716" s="31"/>
      <c r="E716" s="32"/>
    </row>
    <row r="717" spans="2:5">
      <c r="B717" s="31"/>
      <c r="E717" s="32"/>
    </row>
    <row r="718" spans="2:5">
      <c r="B718" s="31"/>
      <c r="E718" s="32"/>
    </row>
    <row r="719" spans="2:5">
      <c r="B719" s="31"/>
      <c r="E719" s="32"/>
    </row>
    <row r="720" spans="2:5">
      <c r="B720" s="31"/>
      <c r="E720" s="32"/>
    </row>
    <row r="721" spans="2:5">
      <c r="B721" s="31"/>
      <c r="E721" s="32"/>
    </row>
    <row r="722" spans="2:5">
      <c r="B722" s="31"/>
      <c r="E722" s="32"/>
    </row>
    <row r="723" spans="2:5">
      <c r="B723" s="31"/>
      <c r="E723" s="32"/>
    </row>
    <row r="724" spans="2:5">
      <c r="B724" s="31"/>
      <c r="E724" s="32"/>
    </row>
    <row r="725" spans="2:5">
      <c r="B725" s="31"/>
      <c r="E725" s="32"/>
    </row>
    <row r="726" spans="2:5">
      <c r="B726" s="31"/>
      <c r="E726" s="32"/>
    </row>
    <row r="727" spans="2:5">
      <c r="B727" s="31"/>
      <c r="E727" s="32"/>
    </row>
    <row r="728" spans="2:5">
      <c r="B728" s="31"/>
      <c r="E728" s="32"/>
    </row>
    <row r="729" spans="2:5">
      <c r="B729" s="31"/>
      <c r="E729" s="32"/>
    </row>
    <row r="730" spans="2:5">
      <c r="B730" s="31"/>
      <c r="E730" s="32"/>
    </row>
    <row r="731" spans="2:5">
      <c r="B731" s="31"/>
      <c r="E731" s="32"/>
    </row>
    <row r="732" spans="2:5">
      <c r="B732" s="31"/>
      <c r="E732" s="32"/>
    </row>
    <row r="733" spans="2:5">
      <c r="B733" s="31"/>
      <c r="E733" s="32"/>
    </row>
    <row r="734" spans="2:5">
      <c r="B734" s="31"/>
      <c r="E734" s="32"/>
    </row>
    <row r="735" spans="2:5">
      <c r="B735" s="31"/>
      <c r="E735" s="32"/>
    </row>
    <row r="736" spans="2:5">
      <c r="B736" s="31"/>
      <c r="E736" s="32"/>
    </row>
    <row r="737" spans="2:5">
      <c r="B737" s="31"/>
      <c r="E737" s="32"/>
    </row>
    <row r="738" spans="2:5">
      <c r="B738" s="31"/>
      <c r="E738" s="32"/>
    </row>
    <row r="739" spans="2:5">
      <c r="B739" s="31"/>
      <c r="E739" s="32"/>
    </row>
    <row r="740" spans="2:5">
      <c r="B740" s="31"/>
      <c r="E740" s="32"/>
    </row>
    <row r="741" spans="2:5">
      <c r="B741" s="31"/>
      <c r="E741" s="32"/>
    </row>
    <row r="742" spans="2:5">
      <c r="B742" s="31"/>
      <c r="E742" s="32"/>
    </row>
    <row r="743" spans="2:5">
      <c r="B743" s="31"/>
      <c r="E743" s="32"/>
    </row>
    <row r="744" spans="2:5">
      <c r="B744" s="31"/>
      <c r="E744" s="32"/>
    </row>
    <row r="745" spans="2:5">
      <c r="B745" s="31"/>
      <c r="E745" s="32"/>
    </row>
    <row r="746" spans="2:5">
      <c r="B746" s="31"/>
      <c r="E746" s="32"/>
    </row>
    <row r="747" spans="2:5">
      <c r="B747" s="31"/>
      <c r="E747" s="32"/>
    </row>
    <row r="748" spans="2:5">
      <c r="B748" s="31"/>
      <c r="E748" s="32"/>
    </row>
    <row r="749" spans="2:5">
      <c r="B749" s="31"/>
      <c r="E749" s="32"/>
    </row>
    <row r="750" spans="2:5">
      <c r="B750" s="31"/>
      <c r="E750" s="32"/>
    </row>
    <row r="751" spans="2:5">
      <c r="B751" s="31"/>
      <c r="E751" s="32"/>
    </row>
    <row r="752" spans="2:5">
      <c r="B752" s="31"/>
      <c r="E752" s="32"/>
    </row>
    <row r="753" spans="2:5">
      <c r="B753" s="31"/>
      <c r="E753" s="32"/>
    </row>
    <row r="754" spans="2:5">
      <c r="B754" s="31"/>
      <c r="E754" s="32"/>
    </row>
    <row r="755" spans="2:5">
      <c r="B755" s="31"/>
      <c r="E755" s="32"/>
    </row>
    <row r="756" spans="2:5">
      <c r="B756" s="31"/>
      <c r="E756" s="32"/>
    </row>
    <row r="757" spans="2:5">
      <c r="B757" s="31"/>
      <c r="E757" s="32"/>
    </row>
    <row r="758" spans="2:5">
      <c r="B758" s="31"/>
      <c r="E758" s="32"/>
    </row>
    <row r="759" spans="2:5">
      <c r="B759" s="31"/>
      <c r="E759" s="32"/>
    </row>
    <row r="760" spans="2:5">
      <c r="B760" s="31"/>
      <c r="E760" s="32"/>
    </row>
    <row r="761" spans="2:5">
      <c r="B761" s="31"/>
      <c r="E761" s="32"/>
    </row>
    <row r="762" spans="2:5">
      <c r="B762" s="31"/>
      <c r="E762" s="32"/>
    </row>
    <row r="763" spans="2:5">
      <c r="B763" s="31"/>
      <c r="E763" s="32"/>
    </row>
    <row r="764" spans="2:5">
      <c r="B764" s="31"/>
      <c r="E764" s="32"/>
    </row>
    <row r="765" spans="2:5">
      <c r="B765" s="31"/>
      <c r="E765" s="32"/>
    </row>
    <row r="766" spans="2:5">
      <c r="B766" s="31"/>
      <c r="E766" s="32"/>
    </row>
    <row r="767" spans="2:5">
      <c r="B767" s="31"/>
      <c r="E767" s="32"/>
    </row>
    <row r="768" spans="2:5">
      <c r="B768" s="31"/>
      <c r="E768" s="32"/>
    </row>
    <row r="769" spans="2:5">
      <c r="B769" s="31"/>
      <c r="E769" s="32"/>
    </row>
    <row r="770" spans="2:5">
      <c r="B770" s="31"/>
      <c r="E770" s="32"/>
    </row>
    <row r="771" spans="2:5">
      <c r="B771" s="31"/>
      <c r="E771" s="32"/>
    </row>
    <row r="772" spans="2:5">
      <c r="B772" s="31"/>
      <c r="E772" s="32"/>
    </row>
    <row r="773" spans="2:5">
      <c r="B773" s="31"/>
      <c r="E773" s="32"/>
    </row>
    <row r="774" spans="2:5">
      <c r="B774" s="31"/>
      <c r="E774" s="32"/>
    </row>
    <row r="775" spans="2:5">
      <c r="B775" s="31"/>
      <c r="E775" s="32"/>
    </row>
    <row r="776" spans="2:5">
      <c r="B776" s="31"/>
      <c r="E776" s="32"/>
    </row>
    <row r="777" spans="2:5">
      <c r="B777" s="31"/>
      <c r="E777" s="32"/>
    </row>
    <row r="778" spans="2:5">
      <c r="B778" s="31"/>
      <c r="E778" s="32"/>
    </row>
    <row r="779" spans="2:5">
      <c r="B779" s="31"/>
      <c r="E779" s="32"/>
    </row>
    <row r="780" spans="2:5">
      <c r="B780" s="31"/>
      <c r="E780" s="32"/>
    </row>
    <row r="781" spans="2:5">
      <c r="B781" s="31"/>
      <c r="E781" s="32"/>
    </row>
    <row r="782" spans="2:5">
      <c r="B782" s="31"/>
      <c r="E782" s="32"/>
    </row>
    <row r="783" spans="2:5">
      <c r="B783" s="31"/>
      <c r="E783" s="32"/>
    </row>
    <row r="784" spans="2:5">
      <c r="B784" s="31"/>
      <c r="E784" s="32"/>
    </row>
    <row r="785" spans="2:5">
      <c r="B785" s="31"/>
      <c r="E785" s="32"/>
    </row>
    <row r="786" spans="2:5">
      <c r="B786" s="31"/>
      <c r="E786" s="32"/>
    </row>
    <row r="787" spans="2:5">
      <c r="B787" s="31"/>
      <c r="E787" s="32"/>
    </row>
    <row r="788" spans="2:5">
      <c r="B788" s="31"/>
      <c r="E788" s="32"/>
    </row>
    <row r="789" spans="2:5">
      <c r="B789" s="31"/>
      <c r="E789" s="32"/>
    </row>
    <row r="790" spans="2:5">
      <c r="B790" s="31"/>
      <c r="E790" s="32"/>
    </row>
    <row r="791" spans="2:5">
      <c r="B791" s="31"/>
      <c r="E791" s="32"/>
    </row>
    <row r="792" spans="2:5">
      <c r="B792" s="31"/>
      <c r="E792" s="32"/>
    </row>
    <row r="793" spans="2:5">
      <c r="B793" s="31"/>
      <c r="E793" s="32"/>
    </row>
    <row r="794" spans="2:5">
      <c r="B794" s="31"/>
      <c r="E794" s="32"/>
    </row>
    <row r="795" spans="2:5">
      <c r="B795" s="31"/>
      <c r="E795" s="32"/>
    </row>
    <row r="796" spans="2:5">
      <c r="B796" s="31"/>
      <c r="E796" s="32"/>
    </row>
    <row r="797" spans="2:5">
      <c r="B797" s="31"/>
      <c r="E797" s="32"/>
    </row>
    <row r="798" spans="2:5">
      <c r="B798" s="31"/>
      <c r="E798" s="32"/>
    </row>
    <row r="799" spans="2:5">
      <c r="B799" s="31"/>
      <c r="E799" s="32"/>
    </row>
    <row r="800" spans="2:5">
      <c r="B800" s="31"/>
      <c r="E800" s="32"/>
    </row>
    <row r="801" spans="2:5">
      <c r="B801" s="31"/>
      <c r="E801" s="32"/>
    </row>
    <row r="802" spans="2:5">
      <c r="B802" s="31"/>
      <c r="E802" s="32"/>
    </row>
    <row r="803" spans="2:5">
      <c r="B803" s="31"/>
      <c r="E803" s="32"/>
    </row>
    <row r="804" spans="2:5">
      <c r="B804" s="31"/>
      <c r="E804" s="32"/>
    </row>
    <row r="805" spans="2:5">
      <c r="B805" s="31"/>
      <c r="E805" s="32"/>
    </row>
    <row r="806" spans="2:5">
      <c r="B806" s="31"/>
      <c r="E806" s="32"/>
    </row>
    <row r="807" spans="2:5">
      <c r="B807" s="31"/>
      <c r="E807" s="32"/>
    </row>
    <row r="808" spans="2:5">
      <c r="B808" s="31"/>
      <c r="E808" s="32"/>
    </row>
    <row r="809" spans="2:5">
      <c r="B809" s="31"/>
      <c r="E809" s="32"/>
    </row>
    <row r="810" spans="2:5">
      <c r="B810" s="31"/>
      <c r="E810" s="32"/>
    </row>
    <row r="811" spans="2:5">
      <c r="B811" s="31"/>
      <c r="E811" s="32"/>
    </row>
    <row r="812" spans="2:5">
      <c r="B812" s="31"/>
      <c r="E812" s="32"/>
    </row>
    <row r="813" spans="2:5">
      <c r="B813" s="31"/>
      <c r="E813" s="32"/>
    </row>
    <row r="814" spans="2:5">
      <c r="B814" s="31"/>
      <c r="E814" s="32"/>
    </row>
    <row r="815" spans="2:5">
      <c r="B815" s="31"/>
      <c r="E815" s="32"/>
    </row>
    <row r="816" spans="2:5">
      <c r="B816" s="31"/>
      <c r="E816" s="32"/>
    </row>
    <row r="817" spans="2:5">
      <c r="B817" s="31"/>
      <c r="E817" s="32"/>
    </row>
    <row r="818" spans="2:5">
      <c r="B818" s="31"/>
      <c r="E818" s="32"/>
    </row>
    <row r="819" spans="2:5">
      <c r="B819" s="31"/>
      <c r="E819" s="32"/>
    </row>
    <row r="820" spans="2:5">
      <c r="B820" s="31"/>
      <c r="E820" s="32"/>
    </row>
    <row r="821" spans="2:5">
      <c r="B821" s="31"/>
      <c r="E821" s="32"/>
    </row>
    <row r="822" spans="2:5">
      <c r="B822" s="31"/>
      <c r="E822" s="32"/>
    </row>
    <row r="823" spans="2:5">
      <c r="B823" s="31"/>
      <c r="E823" s="32"/>
    </row>
    <row r="824" spans="2:5">
      <c r="B824" s="31"/>
      <c r="E824" s="32"/>
    </row>
    <row r="825" spans="2:5">
      <c r="B825" s="31"/>
      <c r="E825" s="32"/>
    </row>
    <row r="826" spans="2:5">
      <c r="B826" s="31"/>
      <c r="E826" s="32"/>
    </row>
    <row r="827" spans="2:5">
      <c r="B827" s="31"/>
      <c r="E827" s="32"/>
    </row>
    <row r="828" spans="2:5">
      <c r="B828" s="31"/>
      <c r="E828" s="32"/>
    </row>
    <row r="829" spans="2:5">
      <c r="B829" s="31"/>
      <c r="E829" s="32"/>
    </row>
    <row r="830" spans="2:5">
      <c r="B830" s="31"/>
      <c r="E830" s="32"/>
    </row>
    <row r="831" spans="2:5">
      <c r="B831" s="31"/>
      <c r="E831" s="32"/>
    </row>
    <row r="832" spans="2:5">
      <c r="B832" s="31"/>
      <c r="E832" s="32"/>
    </row>
    <row r="833" spans="2:5">
      <c r="B833" s="31"/>
      <c r="E833" s="32"/>
    </row>
    <row r="834" spans="2:5">
      <c r="B834" s="31"/>
      <c r="E834" s="32"/>
    </row>
    <row r="835" spans="2:5">
      <c r="B835" s="31"/>
      <c r="E835" s="32"/>
    </row>
    <row r="836" spans="2:5">
      <c r="B836" s="31"/>
      <c r="E836" s="32"/>
    </row>
    <row r="837" spans="2:5">
      <c r="B837" s="31"/>
      <c r="E837" s="32"/>
    </row>
    <row r="838" spans="2:5">
      <c r="B838" s="31"/>
      <c r="E838" s="32"/>
    </row>
    <row r="839" spans="2:5">
      <c r="B839" s="31"/>
      <c r="E839" s="32"/>
    </row>
    <row r="840" spans="2:5">
      <c r="B840" s="31"/>
      <c r="E840" s="32"/>
    </row>
    <row r="841" spans="2:5">
      <c r="B841" s="31"/>
      <c r="E841" s="32"/>
    </row>
    <row r="842" spans="2:5">
      <c r="B842" s="31"/>
      <c r="E842" s="32"/>
    </row>
    <row r="843" spans="2:5">
      <c r="B843" s="31"/>
      <c r="E843" s="32"/>
    </row>
    <row r="844" spans="2:5">
      <c r="B844" s="31"/>
      <c r="E844" s="32"/>
    </row>
    <row r="845" spans="2:5">
      <c r="B845" s="31"/>
      <c r="E845" s="32"/>
    </row>
    <row r="846" spans="2:5">
      <c r="B846" s="31"/>
      <c r="E846" s="32"/>
    </row>
    <row r="847" spans="2:5">
      <c r="B847" s="31"/>
      <c r="E847" s="32"/>
    </row>
    <row r="848" spans="2:5">
      <c r="B848" s="31"/>
      <c r="E848" s="32"/>
    </row>
    <row r="849" spans="2:5">
      <c r="B849" s="31"/>
      <c r="E849" s="32"/>
    </row>
    <row r="850" spans="2:5">
      <c r="B850" s="31"/>
      <c r="E850" s="32"/>
    </row>
    <row r="851" spans="2:5">
      <c r="B851" s="31"/>
      <c r="E851" s="32"/>
    </row>
    <row r="852" spans="2:5">
      <c r="B852" s="31"/>
      <c r="E852" s="32"/>
    </row>
    <row r="853" spans="2:5">
      <c r="B853" s="31"/>
      <c r="E853" s="32"/>
    </row>
    <row r="854" spans="2:5">
      <c r="B854" s="31"/>
      <c r="E854" s="32"/>
    </row>
    <row r="855" spans="2:5">
      <c r="B855" s="31"/>
      <c r="E855" s="32"/>
    </row>
    <row r="856" spans="2:5">
      <c r="B856" s="31"/>
      <c r="E856" s="32"/>
    </row>
    <row r="857" spans="2:5">
      <c r="B857" s="31"/>
      <c r="E857" s="32"/>
    </row>
    <row r="858" spans="2:5">
      <c r="B858" s="31"/>
      <c r="E858" s="32"/>
    </row>
    <row r="859" spans="2:5">
      <c r="B859" s="31"/>
      <c r="E859" s="32"/>
    </row>
    <row r="860" spans="2:5">
      <c r="B860" s="31"/>
      <c r="E860" s="32"/>
    </row>
    <row r="861" spans="2:5">
      <c r="B861" s="31"/>
      <c r="E861" s="32"/>
    </row>
    <row r="862" spans="2:5">
      <c r="B862" s="31"/>
      <c r="E862" s="32"/>
    </row>
    <row r="863" spans="2:5">
      <c r="B863" s="31"/>
      <c r="E863" s="32"/>
    </row>
    <row r="864" spans="2:5">
      <c r="B864" s="31"/>
      <c r="E864" s="32"/>
    </row>
    <row r="865" spans="2:5">
      <c r="B865" s="31"/>
      <c r="E865" s="32"/>
    </row>
    <row r="866" spans="2:5">
      <c r="B866" s="31"/>
      <c r="E866" s="32"/>
    </row>
    <row r="867" spans="2:5">
      <c r="B867" s="31"/>
      <c r="E867" s="32"/>
    </row>
    <row r="868" spans="2:5">
      <c r="B868" s="31"/>
      <c r="E868" s="32"/>
    </row>
    <row r="869" spans="2:5">
      <c r="B869" s="31"/>
      <c r="E869" s="32"/>
    </row>
    <row r="870" spans="2:5">
      <c r="B870" s="31"/>
      <c r="E870" s="32"/>
    </row>
    <row r="871" spans="2:5">
      <c r="B871" s="31"/>
      <c r="E871" s="32"/>
    </row>
    <row r="872" spans="2:5">
      <c r="B872" s="31"/>
      <c r="E872" s="32"/>
    </row>
    <row r="873" spans="2:5">
      <c r="B873" s="31"/>
      <c r="E873" s="32"/>
    </row>
    <row r="874" spans="2:5">
      <c r="B874" s="31"/>
      <c r="E874" s="32"/>
    </row>
    <row r="875" spans="2:5">
      <c r="B875" s="31"/>
      <c r="E875" s="32"/>
    </row>
    <row r="876" spans="2:5">
      <c r="B876" s="31"/>
      <c r="E876" s="32"/>
    </row>
    <row r="877" spans="2:5">
      <c r="B877" s="31"/>
      <c r="E877" s="32"/>
    </row>
    <row r="878" spans="2:5">
      <c r="B878" s="31"/>
      <c r="E878" s="32"/>
    </row>
    <row r="879" spans="2:5">
      <c r="B879" s="31"/>
      <c r="E879" s="32"/>
    </row>
    <row r="880" spans="2:5">
      <c r="B880" s="31"/>
      <c r="E880" s="32"/>
    </row>
    <row r="881" spans="2:5">
      <c r="B881" s="31"/>
      <c r="E881" s="32"/>
    </row>
    <row r="882" spans="2:5">
      <c r="B882" s="31"/>
      <c r="E882" s="32"/>
    </row>
    <row r="883" spans="2:5">
      <c r="B883" s="31"/>
      <c r="E883" s="32"/>
    </row>
    <row r="884" spans="2:5">
      <c r="B884" s="31"/>
      <c r="E884" s="32"/>
    </row>
    <row r="885" spans="2:5">
      <c r="B885" s="31"/>
      <c r="E885" s="32"/>
    </row>
    <row r="886" spans="2:5">
      <c r="B886" s="31"/>
      <c r="E886" s="32"/>
    </row>
    <row r="887" spans="2:5">
      <c r="B887" s="31"/>
      <c r="E887" s="32"/>
    </row>
    <row r="888" spans="2:5">
      <c r="B888" s="31"/>
      <c r="E888" s="32"/>
    </row>
    <row r="889" spans="2:5">
      <c r="B889" s="31"/>
      <c r="E889" s="32"/>
    </row>
    <row r="890" spans="2:5">
      <c r="B890" s="31"/>
      <c r="E890" s="32"/>
    </row>
    <row r="891" spans="2:5">
      <c r="B891" s="31"/>
      <c r="E891" s="32"/>
    </row>
    <row r="892" spans="2:5">
      <c r="B892" s="31"/>
      <c r="E892" s="32"/>
    </row>
    <row r="893" spans="2:5">
      <c r="B893" s="31"/>
      <c r="E893" s="32"/>
    </row>
    <row r="894" spans="2:5">
      <c r="B894" s="31"/>
      <c r="E894" s="32"/>
    </row>
    <row r="895" spans="2:5">
      <c r="B895" s="31"/>
      <c r="E895" s="32"/>
    </row>
    <row r="896" spans="2:5">
      <c r="B896" s="31"/>
      <c r="E896" s="32"/>
    </row>
    <row r="897" spans="2:5">
      <c r="B897" s="31"/>
      <c r="E897" s="32"/>
    </row>
    <row r="898" spans="2:5">
      <c r="B898" s="31"/>
      <c r="E898" s="32"/>
    </row>
    <row r="899" spans="2:5">
      <c r="B899" s="31"/>
      <c r="E899" s="32"/>
    </row>
    <row r="900" spans="2:5">
      <c r="B900" s="31"/>
      <c r="E900" s="32"/>
    </row>
    <row r="901" spans="2:5">
      <c r="B901" s="31"/>
      <c r="E901" s="32"/>
    </row>
    <row r="902" spans="2:5">
      <c r="B902" s="31"/>
      <c r="E902" s="32"/>
    </row>
    <row r="903" spans="2:5">
      <c r="B903" s="31"/>
      <c r="E903" s="32"/>
    </row>
    <row r="904" spans="2:5">
      <c r="B904" s="31"/>
      <c r="E904" s="32"/>
    </row>
    <row r="905" spans="2:5">
      <c r="B905" s="31"/>
      <c r="E905" s="32"/>
    </row>
    <row r="906" spans="2:5">
      <c r="B906" s="31"/>
      <c r="E906" s="32"/>
    </row>
    <row r="907" spans="2:5">
      <c r="B907" s="31"/>
      <c r="E907" s="32"/>
    </row>
    <row r="908" spans="2:5">
      <c r="B908" s="31"/>
      <c r="E908" s="32"/>
    </row>
    <row r="909" spans="2:5">
      <c r="B909" s="31"/>
      <c r="E909" s="32"/>
    </row>
    <row r="910" spans="2:5">
      <c r="B910" s="31"/>
      <c r="E910" s="32"/>
    </row>
    <row r="911" spans="2:5">
      <c r="B911" s="31"/>
      <c r="E911" s="32"/>
    </row>
    <row r="912" spans="2:5">
      <c r="B912" s="31"/>
      <c r="E912" s="32"/>
    </row>
    <row r="913" spans="2:5">
      <c r="B913" s="31"/>
      <c r="E913" s="32"/>
    </row>
    <row r="914" spans="2:5">
      <c r="B914" s="31"/>
      <c r="E914" s="32"/>
    </row>
    <row r="915" spans="2:5">
      <c r="B915" s="31"/>
      <c r="E915" s="32"/>
    </row>
    <row r="916" spans="2:5">
      <c r="B916" s="31"/>
      <c r="E916" s="32"/>
    </row>
    <row r="917" spans="2:5">
      <c r="B917" s="31"/>
      <c r="E917" s="32"/>
    </row>
    <row r="918" spans="2:5">
      <c r="B918" s="31"/>
      <c r="E918" s="32"/>
    </row>
    <row r="919" spans="2:5">
      <c r="B919" s="31"/>
      <c r="E919" s="32"/>
    </row>
    <row r="920" spans="2:5">
      <c r="B920" s="31"/>
      <c r="E920" s="32"/>
    </row>
    <row r="921" spans="2:5">
      <c r="B921" s="31"/>
      <c r="E921" s="32"/>
    </row>
    <row r="922" spans="2:5">
      <c r="B922" s="31"/>
      <c r="E922" s="32"/>
    </row>
    <row r="923" spans="2:5">
      <c r="B923" s="31"/>
      <c r="E923" s="32"/>
    </row>
    <row r="924" spans="2:5">
      <c r="B924" s="31"/>
      <c r="E924" s="32"/>
    </row>
    <row r="925" spans="2:5">
      <c r="B925" s="31"/>
      <c r="E925" s="32"/>
    </row>
    <row r="926" spans="2:5">
      <c r="B926" s="31"/>
      <c r="E926" s="32"/>
    </row>
    <row r="927" spans="2:5">
      <c r="B927" s="31"/>
      <c r="E927" s="32"/>
    </row>
    <row r="928" spans="2:5">
      <c r="B928" s="31"/>
      <c r="E928" s="32"/>
    </row>
    <row r="929" spans="2:5">
      <c r="B929" s="31"/>
      <c r="E929" s="32"/>
    </row>
    <row r="930" spans="2:5">
      <c r="B930" s="31"/>
      <c r="E930" s="32"/>
    </row>
    <row r="931" spans="2:5">
      <c r="B931" s="31"/>
      <c r="E931" s="32"/>
    </row>
    <row r="932" spans="2:5">
      <c r="B932" s="31"/>
      <c r="E932" s="32"/>
    </row>
    <row r="933" spans="2:5">
      <c r="B933" s="31"/>
      <c r="E933" s="32"/>
    </row>
    <row r="934" spans="2:5">
      <c r="B934" s="31"/>
      <c r="E934" s="32"/>
    </row>
    <row r="935" spans="2:5">
      <c r="B935" s="31"/>
      <c r="E935" s="32"/>
    </row>
    <row r="936" spans="2:5">
      <c r="B936" s="31"/>
      <c r="E936" s="32"/>
    </row>
    <row r="937" spans="2:5">
      <c r="B937" s="31"/>
      <c r="E937" s="32"/>
    </row>
    <row r="938" spans="2:5">
      <c r="B938" s="31"/>
      <c r="E938" s="32"/>
    </row>
    <row r="939" spans="2:5">
      <c r="B939" s="31"/>
      <c r="E939" s="32"/>
    </row>
    <row r="940" spans="2:5">
      <c r="B940" s="31"/>
      <c r="E940" s="32"/>
    </row>
    <row r="941" spans="2:5">
      <c r="B941" s="31"/>
      <c r="E941" s="32"/>
    </row>
    <row r="942" spans="2:5">
      <c r="B942" s="31"/>
      <c r="E942" s="32"/>
    </row>
    <row r="943" spans="2:5">
      <c r="B943" s="31"/>
      <c r="E943" s="32"/>
    </row>
    <row r="944" spans="2:5">
      <c r="B944" s="31"/>
      <c r="E944" s="32"/>
    </row>
    <row r="945" spans="2:5">
      <c r="B945" s="31"/>
      <c r="E945" s="32"/>
    </row>
    <row r="946" spans="2:5">
      <c r="B946" s="31"/>
      <c r="E946" s="32"/>
    </row>
    <row r="947" spans="2:5">
      <c r="B947" s="31"/>
      <c r="E947" s="32"/>
    </row>
    <row r="948" spans="2:5">
      <c r="B948" s="31"/>
      <c r="E948" s="32"/>
    </row>
    <row r="949" spans="2:5">
      <c r="B949" s="31"/>
      <c r="E949" s="32"/>
    </row>
    <row r="950" spans="2:5">
      <c r="B950" s="31"/>
      <c r="E950" s="32"/>
    </row>
    <row r="951" spans="2:5">
      <c r="B951" s="31"/>
      <c r="E951" s="32"/>
    </row>
    <row r="952" spans="2:5">
      <c r="B952" s="31"/>
      <c r="E952" s="32"/>
    </row>
    <row r="953" spans="2:5">
      <c r="B953" s="31"/>
      <c r="E953" s="32"/>
    </row>
    <row r="954" spans="2:5">
      <c r="B954" s="31"/>
      <c r="E954" s="32"/>
    </row>
    <row r="955" spans="2:5">
      <c r="B955" s="31"/>
      <c r="E955" s="32"/>
    </row>
    <row r="956" spans="2:5">
      <c r="B956" s="31"/>
      <c r="E956" s="32"/>
    </row>
    <row r="957" spans="2:5">
      <c r="B957" s="31"/>
      <c r="E957" s="32"/>
    </row>
    <row r="958" spans="2:5">
      <c r="B958" s="31"/>
      <c r="E958" s="32"/>
    </row>
    <row r="959" spans="2:5">
      <c r="B959" s="31"/>
      <c r="E959" s="32"/>
    </row>
    <row r="960" spans="2:5">
      <c r="B960" s="31"/>
      <c r="E960" s="32"/>
    </row>
    <row r="961" spans="2:5">
      <c r="B961" s="31"/>
      <c r="E961" s="32"/>
    </row>
    <row r="962" spans="2:5">
      <c r="B962" s="31"/>
      <c r="E962" s="32"/>
    </row>
    <row r="963" spans="2:5">
      <c r="B963" s="31"/>
      <c r="E963" s="32"/>
    </row>
    <row r="964" spans="2:5">
      <c r="B964" s="31"/>
      <c r="E964" s="32"/>
    </row>
    <row r="965" spans="2:5">
      <c r="B965" s="31"/>
      <c r="E965" s="32"/>
    </row>
    <row r="966" spans="2:5">
      <c r="B966" s="31"/>
      <c r="E966" s="32"/>
    </row>
    <row r="967" spans="2:5">
      <c r="B967" s="31"/>
      <c r="E967" s="32"/>
    </row>
    <row r="968" spans="2:5">
      <c r="B968" s="31"/>
      <c r="E968" s="32"/>
    </row>
    <row r="969" spans="2:5">
      <c r="B969" s="31"/>
      <c r="E969" s="32"/>
    </row>
    <row r="970" spans="2:5">
      <c r="B970" s="31"/>
      <c r="E970" s="32"/>
    </row>
    <row r="971" spans="2:5">
      <c r="B971" s="31"/>
      <c r="E971" s="32"/>
    </row>
    <row r="972" spans="2:5">
      <c r="B972" s="31"/>
      <c r="E972" s="32"/>
    </row>
    <row r="973" spans="2:5">
      <c r="B973" s="31"/>
      <c r="E973" s="32"/>
    </row>
    <row r="974" spans="2:5">
      <c r="B974" s="31"/>
      <c r="E974" s="32"/>
    </row>
    <row r="975" spans="2:5">
      <c r="B975" s="31"/>
      <c r="E975" s="32"/>
    </row>
    <row r="976" spans="2:5">
      <c r="B976" s="31"/>
      <c r="E976" s="32"/>
    </row>
    <row r="977" spans="2:5">
      <c r="B977" s="31"/>
      <c r="E977" s="32"/>
    </row>
    <row r="978" spans="2:5">
      <c r="B978" s="31"/>
      <c r="E978" s="32"/>
    </row>
    <row r="979" spans="2:5">
      <c r="B979" s="31"/>
      <c r="E979" s="32"/>
    </row>
    <row r="980" spans="2:5">
      <c r="B980" s="31"/>
      <c r="E980" s="32"/>
    </row>
    <row r="981" spans="2:5">
      <c r="B981" s="31"/>
      <c r="E981" s="32"/>
    </row>
    <row r="982" spans="2:5">
      <c r="B982" s="31"/>
      <c r="E982" s="32"/>
    </row>
    <row r="983" spans="2:5">
      <c r="B983" s="31"/>
      <c r="E983" s="32"/>
    </row>
    <row r="984" spans="2:5">
      <c r="B984" s="31"/>
      <c r="E984" s="32"/>
    </row>
    <row r="985" spans="2:5">
      <c r="B985" s="31"/>
      <c r="E985" s="32"/>
    </row>
    <row r="986" spans="2:5">
      <c r="B986" s="31"/>
      <c r="E986" s="32"/>
    </row>
    <row r="987" spans="2:5">
      <c r="B987" s="31"/>
      <c r="E987" s="32"/>
    </row>
    <row r="988" spans="2:5">
      <c r="B988" s="31"/>
      <c r="E988" s="32"/>
    </row>
    <row r="989" spans="2:5">
      <c r="B989" s="31"/>
      <c r="E989" s="32"/>
    </row>
    <row r="990" spans="2:5">
      <c r="B990" s="31"/>
      <c r="E990" s="32"/>
    </row>
    <row r="991" spans="2:5">
      <c r="B991" s="31"/>
      <c r="E991" s="32"/>
    </row>
    <row r="992" spans="2:5">
      <c r="B992" s="31"/>
      <c r="E992" s="32"/>
    </row>
    <row r="993" spans="2:5">
      <c r="B993" s="31"/>
      <c r="E993" s="32"/>
    </row>
    <row r="994" spans="2:5">
      <c r="B994" s="31"/>
      <c r="E994" s="32"/>
    </row>
    <row r="995" spans="2:5">
      <c r="B995" s="31"/>
      <c r="E995" s="32"/>
    </row>
    <row r="996" spans="2:5">
      <c r="B996" s="31"/>
      <c r="E996" s="32"/>
    </row>
    <row r="997" spans="2:5">
      <c r="B997" s="31"/>
      <c r="E997" s="32"/>
    </row>
    <row r="998" spans="2:5">
      <c r="B998" s="31"/>
      <c r="E998" s="32"/>
    </row>
    <row r="999" spans="2:5">
      <c r="B999" s="31"/>
      <c r="E999" s="32"/>
    </row>
    <row r="1000" spans="2:5">
      <c r="B1000" s="31"/>
      <c r="E1000" s="32"/>
    </row>
    <row r="1001" spans="2:5">
      <c r="B1001" s="31"/>
      <c r="E1001" s="32"/>
    </row>
    <row r="1002" spans="2:5">
      <c r="B1002" s="31"/>
      <c r="E1002" s="32"/>
    </row>
  </sheetData>
  <autoFilter ref="A1:B1002" xr:uid="{00000000-0009-0000-0000-000004000000}"/>
  <conditionalFormatting sqref="A1:C1">
    <cfRule type="notContainsBlanks" dxfId="1" priority="1">
      <formula>LEN(TRIM(A1))&gt;0</formula>
    </cfRule>
  </conditionalFormatting>
  <conditionalFormatting sqref="F1">
    <cfRule type="notContainsBlanks" dxfId="0" priority="2">
      <formula>LEN(TRIM(F1))&gt;0</formula>
    </cfRule>
  </conditionalFormatting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2" r:id="rId10" xr:uid="{00000000-0004-0000-0400-000009000000}"/>
    <hyperlink ref="A13" r:id="rId11" xr:uid="{00000000-0004-0000-0400-00000A000000}"/>
    <hyperlink ref="A14" r:id="rId12" xr:uid="{00000000-0004-0000-0400-00000B000000}"/>
    <hyperlink ref="A15" r:id="rId13" xr:uid="{00000000-0004-0000-0400-00000C000000}"/>
    <hyperlink ref="A16" r:id="rId14" xr:uid="{00000000-0004-0000-0400-00000D000000}"/>
    <hyperlink ref="A17" r:id="rId15" xr:uid="{00000000-0004-0000-0400-00000E000000}"/>
    <hyperlink ref="A18" r:id="rId16" xr:uid="{00000000-0004-0000-0400-00000F000000}"/>
    <hyperlink ref="A19" r:id="rId17" xr:uid="{00000000-0004-0000-0400-000010000000}"/>
    <hyperlink ref="A20" r:id="rId18" xr:uid="{00000000-0004-0000-0400-000011000000}"/>
    <hyperlink ref="A21" r:id="rId19" xr:uid="{00000000-0004-0000-0400-000012000000}"/>
    <hyperlink ref="A22" r:id="rId20" xr:uid="{00000000-0004-0000-0400-000013000000}"/>
    <hyperlink ref="A23" r:id="rId21" xr:uid="{00000000-0004-0000-0400-000014000000}"/>
    <hyperlink ref="A24" r:id="rId22" xr:uid="{00000000-0004-0000-0400-000015000000}"/>
    <hyperlink ref="A25" r:id="rId23" xr:uid="{00000000-0004-0000-0400-000016000000}"/>
    <hyperlink ref="A26" r:id="rId24" xr:uid="{00000000-0004-0000-0400-000017000000}"/>
    <hyperlink ref="A27" r:id="rId25" xr:uid="{00000000-0004-0000-0400-000018000000}"/>
    <hyperlink ref="A28" r:id="rId26" xr:uid="{00000000-0004-0000-0400-000019000000}"/>
    <hyperlink ref="A29" r:id="rId27" xr:uid="{00000000-0004-0000-0400-00001A000000}"/>
    <hyperlink ref="A30" r:id="rId28" xr:uid="{00000000-0004-0000-0400-00001B000000}"/>
    <hyperlink ref="A31" r:id="rId29" xr:uid="{00000000-0004-0000-0400-00001C000000}"/>
    <hyperlink ref="A32" r:id="rId30" xr:uid="{00000000-0004-0000-0400-00001D000000}"/>
    <hyperlink ref="A33" r:id="rId31" xr:uid="{00000000-0004-0000-0400-00001E000000}"/>
    <hyperlink ref="A34" r:id="rId32" xr:uid="{00000000-0004-0000-0400-00001F000000}"/>
    <hyperlink ref="A35" r:id="rId33" xr:uid="{00000000-0004-0000-0400-000020000000}"/>
    <hyperlink ref="A36" r:id="rId34" xr:uid="{00000000-0004-0000-0400-000021000000}"/>
    <hyperlink ref="A37" r:id="rId35" xr:uid="{00000000-0004-0000-0400-000022000000}"/>
    <hyperlink ref="A38" r:id="rId36" xr:uid="{00000000-0004-0000-0400-000023000000}"/>
    <hyperlink ref="A39" r:id="rId37" xr:uid="{00000000-0004-0000-0400-000024000000}"/>
    <hyperlink ref="A40" r:id="rId38" xr:uid="{00000000-0004-0000-0400-000025000000}"/>
    <hyperlink ref="A41" r:id="rId39" xr:uid="{00000000-0004-0000-0400-000026000000}"/>
    <hyperlink ref="A42" r:id="rId40" xr:uid="{00000000-0004-0000-0400-000027000000}"/>
    <hyperlink ref="A43" r:id="rId41" xr:uid="{00000000-0004-0000-0400-000028000000}"/>
    <hyperlink ref="A44" r:id="rId42" xr:uid="{00000000-0004-0000-0400-000029000000}"/>
    <hyperlink ref="A45" r:id="rId43" xr:uid="{00000000-0004-0000-0400-00002A000000}"/>
    <hyperlink ref="A46" r:id="rId44" xr:uid="{00000000-0004-0000-0400-00002B000000}"/>
    <hyperlink ref="A47" r:id="rId45" xr:uid="{00000000-0004-0000-0400-00002C000000}"/>
    <hyperlink ref="A48" r:id="rId46" xr:uid="{00000000-0004-0000-0400-00002D000000}"/>
    <hyperlink ref="A49" r:id="rId47" xr:uid="{00000000-0004-0000-0400-00002E000000}"/>
    <hyperlink ref="A50" r:id="rId48" xr:uid="{00000000-0004-0000-0400-00002F000000}"/>
    <hyperlink ref="A51" r:id="rId49" xr:uid="{00000000-0004-0000-0400-000030000000}"/>
    <hyperlink ref="A52" r:id="rId50" xr:uid="{00000000-0004-0000-0400-000031000000}"/>
    <hyperlink ref="A53" r:id="rId51" xr:uid="{00000000-0004-0000-0400-000032000000}"/>
    <hyperlink ref="A54" r:id="rId52" xr:uid="{00000000-0004-0000-0400-000033000000}"/>
    <hyperlink ref="A55" r:id="rId53" xr:uid="{00000000-0004-0000-0400-000034000000}"/>
    <hyperlink ref="A56" r:id="rId54" xr:uid="{00000000-0004-0000-0400-000035000000}"/>
    <hyperlink ref="A57" r:id="rId55" xr:uid="{00000000-0004-0000-0400-000036000000}"/>
    <hyperlink ref="A58" r:id="rId56" xr:uid="{00000000-0004-0000-0400-000037000000}"/>
    <hyperlink ref="A59" r:id="rId57" xr:uid="{00000000-0004-0000-0400-000038000000}"/>
    <hyperlink ref="A60" r:id="rId58" xr:uid="{00000000-0004-0000-0400-000039000000}"/>
    <hyperlink ref="A61" r:id="rId59" xr:uid="{00000000-0004-0000-0400-00003A000000}"/>
    <hyperlink ref="A62" r:id="rId60" xr:uid="{00000000-0004-0000-0400-00003B000000}"/>
    <hyperlink ref="A63" r:id="rId61" xr:uid="{00000000-0004-0000-0400-00003C000000}"/>
    <hyperlink ref="A64" r:id="rId62" xr:uid="{00000000-0004-0000-0400-00003D000000}"/>
    <hyperlink ref="A65" r:id="rId63" xr:uid="{00000000-0004-0000-0400-00003E000000}"/>
    <hyperlink ref="A66" r:id="rId64" xr:uid="{00000000-0004-0000-0400-00003F000000}"/>
    <hyperlink ref="A67" r:id="rId65" xr:uid="{00000000-0004-0000-0400-000040000000}"/>
    <hyperlink ref="A68" r:id="rId66" xr:uid="{00000000-0004-0000-0400-000041000000}"/>
    <hyperlink ref="A69" r:id="rId67" xr:uid="{00000000-0004-0000-0400-000042000000}"/>
    <hyperlink ref="A70" r:id="rId68" xr:uid="{00000000-0004-0000-0400-000043000000}"/>
    <hyperlink ref="A71" r:id="rId69" xr:uid="{00000000-0004-0000-0400-000044000000}"/>
    <hyperlink ref="A72" r:id="rId70" xr:uid="{00000000-0004-0000-0400-000045000000}"/>
    <hyperlink ref="A73" r:id="rId71" xr:uid="{00000000-0004-0000-0400-000046000000}"/>
    <hyperlink ref="A74" r:id="rId72" xr:uid="{00000000-0004-0000-0400-000047000000}"/>
    <hyperlink ref="A75" r:id="rId73" xr:uid="{00000000-0004-0000-0400-000048000000}"/>
    <hyperlink ref="A76" r:id="rId74" xr:uid="{00000000-0004-0000-0400-000049000000}"/>
    <hyperlink ref="A77" r:id="rId75" xr:uid="{00000000-0004-0000-0400-00004A000000}"/>
    <hyperlink ref="A78" r:id="rId76" xr:uid="{00000000-0004-0000-0400-00004B000000}"/>
    <hyperlink ref="A79" r:id="rId77" xr:uid="{00000000-0004-0000-0400-00004C000000}"/>
    <hyperlink ref="A80" r:id="rId78" xr:uid="{00000000-0004-0000-0400-00004D000000}"/>
    <hyperlink ref="A81" r:id="rId79" xr:uid="{00000000-0004-0000-0400-00004E000000}"/>
    <hyperlink ref="A82" r:id="rId80" xr:uid="{00000000-0004-0000-0400-00004F000000}"/>
    <hyperlink ref="A83" r:id="rId81" xr:uid="{00000000-0004-0000-0400-000050000000}"/>
    <hyperlink ref="A84" r:id="rId82" xr:uid="{00000000-0004-0000-0400-000051000000}"/>
    <hyperlink ref="A85" r:id="rId83" xr:uid="{00000000-0004-0000-0400-000052000000}"/>
    <hyperlink ref="A86" r:id="rId84" xr:uid="{00000000-0004-0000-0400-000053000000}"/>
    <hyperlink ref="A87" r:id="rId85" xr:uid="{00000000-0004-0000-0400-000054000000}"/>
    <hyperlink ref="A88" r:id="rId86" xr:uid="{00000000-0004-0000-0400-000055000000}"/>
    <hyperlink ref="A89" r:id="rId87" xr:uid="{00000000-0004-0000-0400-000056000000}"/>
    <hyperlink ref="A90" r:id="rId88" xr:uid="{00000000-0004-0000-0400-000057000000}"/>
    <hyperlink ref="A91" r:id="rId89" xr:uid="{00000000-0004-0000-0400-000058000000}"/>
    <hyperlink ref="A92" r:id="rId90" xr:uid="{00000000-0004-0000-0400-000059000000}"/>
    <hyperlink ref="A93" r:id="rId91" xr:uid="{00000000-0004-0000-0400-00005A000000}"/>
    <hyperlink ref="A94" r:id="rId92" xr:uid="{00000000-0004-0000-0400-00005B000000}"/>
    <hyperlink ref="A95" r:id="rId93" xr:uid="{00000000-0004-0000-0400-00005C000000}"/>
    <hyperlink ref="A96" r:id="rId94" xr:uid="{00000000-0004-0000-0400-00005D000000}"/>
    <hyperlink ref="A97" r:id="rId95" xr:uid="{00000000-0004-0000-0400-00005E000000}"/>
    <hyperlink ref="A98" r:id="rId96" xr:uid="{00000000-0004-0000-0400-00005F000000}"/>
    <hyperlink ref="A99" r:id="rId97" xr:uid="{00000000-0004-0000-0400-000060000000}"/>
    <hyperlink ref="A100" r:id="rId98" xr:uid="{00000000-0004-0000-0400-000061000000}"/>
    <hyperlink ref="A101" r:id="rId99" xr:uid="{00000000-0004-0000-0400-000062000000}"/>
    <hyperlink ref="A102" r:id="rId100" xr:uid="{00000000-0004-0000-0400-000063000000}"/>
    <hyperlink ref="A103" r:id="rId101" xr:uid="{00000000-0004-0000-0400-000064000000}"/>
    <hyperlink ref="A104" r:id="rId102" xr:uid="{00000000-0004-0000-0400-000065000000}"/>
    <hyperlink ref="A105" r:id="rId103" xr:uid="{00000000-0004-0000-0400-000066000000}"/>
    <hyperlink ref="A106" r:id="rId104" xr:uid="{00000000-0004-0000-0400-000067000000}"/>
    <hyperlink ref="A107" r:id="rId105" xr:uid="{00000000-0004-0000-0400-000068000000}"/>
    <hyperlink ref="A108" r:id="rId106" xr:uid="{00000000-0004-0000-0400-000069000000}"/>
    <hyperlink ref="A109" r:id="rId107" xr:uid="{00000000-0004-0000-0400-00006A000000}"/>
    <hyperlink ref="A110" r:id="rId108" xr:uid="{00000000-0004-0000-0400-00006B000000}"/>
    <hyperlink ref="A111" r:id="rId109" xr:uid="{00000000-0004-0000-0400-00006C000000}"/>
    <hyperlink ref="A112" r:id="rId110" xr:uid="{00000000-0004-0000-0400-00006D000000}"/>
    <hyperlink ref="A113" r:id="rId111" xr:uid="{00000000-0004-0000-0400-00006E000000}"/>
    <hyperlink ref="A114" r:id="rId112" xr:uid="{00000000-0004-0000-0400-00006F000000}"/>
    <hyperlink ref="A115" r:id="rId113" xr:uid="{00000000-0004-0000-0400-000070000000}"/>
    <hyperlink ref="A116" r:id="rId114" xr:uid="{00000000-0004-0000-0400-000071000000}"/>
    <hyperlink ref="A117" r:id="rId115" xr:uid="{00000000-0004-0000-0400-000072000000}"/>
    <hyperlink ref="A118" r:id="rId116" xr:uid="{00000000-0004-0000-0400-000073000000}"/>
    <hyperlink ref="A119" r:id="rId117" xr:uid="{00000000-0004-0000-0400-000074000000}"/>
    <hyperlink ref="A120" r:id="rId118" xr:uid="{00000000-0004-0000-0400-000075000000}"/>
    <hyperlink ref="A121" r:id="rId119" xr:uid="{00000000-0004-0000-0400-000076000000}"/>
    <hyperlink ref="A122" r:id="rId120" xr:uid="{00000000-0004-0000-0400-000077000000}"/>
    <hyperlink ref="A123" r:id="rId121" xr:uid="{00000000-0004-0000-0400-000078000000}"/>
    <hyperlink ref="A124" r:id="rId122" xr:uid="{00000000-0004-0000-0400-000079000000}"/>
    <hyperlink ref="A125" r:id="rId123" xr:uid="{00000000-0004-0000-0400-00007A000000}"/>
    <hyperlink ref="A126" r:id="rId124" xr:uid="{00000000-0004-0000-0400-00007B000000}"/>
    <hyperlink ref="A127" r:id="rId125" xr:uid="{00000000-0004-0000-0400-00007C000000}"/>
    <hyperlink ref="A128" r:id="rId126" xr:uid="{00000000-0004-0000-0400-00007D000000}"/>
    <hyperlink ref="A129" r:id="rId127" xr:uid="{00000000-0004-0000-0400-00007E000000}"/>
    <hyperlink ref="A130" r:id="rId128" xr:uid="{00000000-0004-0000-0400-00007F000000}"/>
    <hyperlink ref="A131" r:id="rId129" xr:uid="{00000000-0004-0000-0400-000080000000}"/>
    <hyperlink ref="A132" r:id="rId130" xr:uid="{00000000-0004-0000-0400-000081000000}"/>
    <hyperlink ref="A133" r:id="rId131" xr:uid="{00000000-0004-0000-0400-000082000000}"/>
    <hyperlink ref="A134" r:id="rId132" xr:uid="{00000000-0004-0000-0400-000083000000}"/>
    <hyperlink ref="A135" r:id="rId133" xr:uid="{00000000-0004-0000-0400-000084000000}"/>
    <hyperlink ref="A136" r:id="rId134" xr:uid="{00000000-0004-0000-0400-000085000000}"/>
    <hyperlink ref="A137" r:id="rId135" xr:uid="{00000000-0004-0000-0400-000086000000}"/>
    <hyperlink ref="A138" r:id="rId136" xr:uid="{00000000-0004-0000-0400-000087000000}"/>
    <hyperlink ref="A139" r:id="rId137" xr:uid="{00000000-0004-0000-0400-000088000000}"/>
    <hyperlink ref="A140" r:id="rId138" xr:uid="{00000000-0004-0000-0400-000089000000}"/>
    <hyperlink ref="A141" r:id="rId139" xr:uid="{00000000-0004-0000-0400-00008A000000}"/>
    <hyperlink ref="A142" r:id="rId140" xr:uid="{00000000-0004-0000-0400-00008B000000}"/>
    <hyperlink ref="A143" r:id="rId141" xr:uid="{00000000-0004-0000-0400-00008C000000}"/>
    <hyperlink ref="A144" r:id="rId142" xr:uid="{00000000-0004-0000-0400-00008D000000}"/>
    <hyperlink ref="A145" r:id="rId143" xr:uid="{00000000-0004-0000-0400-00008E000000}"/>
    <hyperlink ref="A146" r:id="rId144" xr:uid="{00000000-0004-0000-0400-00008F000000}"/>
    <hyperlink ref="A147" r:id="rId145" xr:uid="{00000000-0004-0000-0400-000090000000}"/>
    <hyperlink ref="A148" r:id="rId146" xr:uid="{00000000-0004-0000-0400-000091000000}"/>
    <hyperlink ref="A149" r:id="rId147" xr:uid="{00000000-0004-0000-0400-000092000000}"/>
    <hyperlink ref="A150" r:id="rId148" xr:uid="{00000000-0004-0000-0400-000093000000}"/>
    <hyperlink ref="A151" r:id="rId149" xr:uid="{00000000-0004-0000-0400-000094000000}"/>
    <hyperlink ref="A152" r:id="rId150" xr:uid="{00000000-0004-0000-0400-000095000000}"/>
    <hyperlink ref="A153" r:id="rId151" xr:uid="{00000000-0004-0000-0400-000096000000}"/>
    <hyperlink ref="A154" r:id="rId152" xr:uid="{00000000-0004-0000-0400-000097000000}"/>
    <hyperlink ref="A155" r:id="rId153" xr:uid="{00000000-0004-0000-0400-000098000000}"/>
    <hyperlink ref="A156" r:id="rId154" xr:uid="{00000000-0004-0000-0400-000099000000}"/>
    <hyperlink ref="A157" r:id="rId155" xr:uid="{00000000-0004-0000-0400-00009A000000}"/>
    <hyperlink ref="A158" r:id="rId156" xr:uid="{00000000-0004-0000-0400-00009B000000}"/>
    <hyperlink ref="A159" r:id="rId157" xr:uid="{00000000-0004-0000-0400-00009C000000}"/>
    <hyperlink ref="A160" r:id="rId158" xr:uid="{00000000-0004-0000-0400-00009D000000}"/>
    <hyperlink ref="A161" r:id="rId159" xr:uid="{00000000-0004-0000-0400-00009E000000}"/>
    <hyperlink ref="A162" r:id="rId160" xr:uid="{00000000-0004-0000-0400-00009F000000}"/>
    <hyperlink ref="A163" r:id="rId161" xr:uid="{00000000-0004-0000-0400-0000A0000000}"/>
    <hyperlink ref="A164" r:id="rId162" xr:uid="{00000000-0004-0000-0400-0000A1000000}"/>
    <hyperlink ref="A165" r:id="rId163" xr:uid="{00000000-0004-0000-0400-0000A2000000}"/>
    <hyperlink ref="A166" r:id="rId164" xr:uid="{00000000-0004-0000-0400-0000A3000000}"/>
    <hyperlink ref="A167" r:id="rId165" xr:uid="{00000000-0004-0000-0400-0000A4000000}"/>
    <hyperlink ref="A168" r:id="rId166" xr:uid="{00000000-0004-0000-0400-0000A5000000}"/>
    <hyperlink ref="A169" r:id="rId167" xr:uid="{00000000-0004-0000-0400-0000A6000000}"/>
    <hyperlink ref="A170" r:id="rId168" xr:uid="{00000000-0004-0000-0400-0000A7000000}"/>
    <hyperlink ref="A171" r:id="rId169" xr:uid="{00000000-0004-0000-0400-0000A8000000}"/>
    <hyperlink ref="A172" r:id="rId170" xr:uid="{00000000-0004-0000-0400-0000A9000000}"/>
    <hyperlink ref="A173" r:id="rId171" xr:uid="{00000000-0004-0000-0400-0000AA000000}"/>
    <hyperlink ref="A174" r:id="rId172" xr:uid="{00000000-0004-0000-0400-0000AB000000}"/>
    <hyperlink ref="A175" r:id="rId173" xr:uid="{00000000-0004-0000-0400-0000AC000000}"/>
    <hyperlink ref="A176" r:id="rId174" xr:uid="{00000000-0004-0000-0400-0000AD000000}"/>
    <hyperlink ref="A177" r:id="rId175" xr:uid="{00000000-0004-0000-0400-0000AE000000}"/>
    <hyperlink ref="A178" r:id="rId176" xr:uid="{00000000-0004-0000-0400-0000AF000000}"/>
    <hyperlink ref="A179" r:id="rId177" xr:uid="{00000000-0004-0000-0400-0000B0000000}"/>
    <hyperlink ref="A180" r:id="rId178" xr:uid="{00000000-0004-0000-0400-0000B1000000}"/>
    <hyperlink ref="A181" r:id="rId179" xr:uid="{00000000-0004-0000-0400-0000B2000000}"/>
    <hyperlink ref="A182" r:id="rId180" xr:uid="{00000000-0004-0000-0400-0000B3000000}"/>
    <hyperlink ref="A183" r:id="rId181" xr:uid="{00000000-0004-0000-0400-0000B4000000}"/>
    <hyperlink ref="A184" r:id="rId182" xr:uid="{00000000-0004-0000-0400-0000B5000000}"/>
    <hyperlink ref="A185" r:id="rId183" xr:uid="{00000000-0004-0000-0400-0000B6000000}"/>
    <hyperlink ref="A186" r:id="rId184" xr:uid="{00000000-0004-0000-0400-0000B7000000}"/>
    <hyperlink ref="A187" r:id="rId185" xr:uid="{00000000-0004-0000-0400-0000B8000000}"/>
    <hyperlink ref="A188" r:id="rId186" xr:uid="{00000000-0004-0000-0400-0000B9000000}"/>
    <hyperlink ref="A189" r:id="rId187" xr:uid="{00000000-0004-0000-0400-0000BA000000}"/>
    <hyperlink ref="A190" r:id="rId188" xr:uid="{00000000-0004-0000-0400-0000BB000000}"/>
    <hyperlink ref="A191" r:id="rId189" xr:uid="{00000000-0004-0000-0400-0000BC000000}"/>
    <hyperlink ref="A192" r:id="rId190" xr:uid="{00000000-0004-0000-0400-0000BD000000}"/>
    <hyperlink ref="A193" r:id="rId191" xr:uid="{00000000-0004-0000-0400-0000BE000000}"/>
    <hyperlink ref="A194" r:id="rId192" xr:uid="{00000000-0004-0000-0400-0000BF000000}"/>
    <hyperlink ref="A195" r:id="rId193" xr:uid="{00000000-0004-0000-0400-0000C0000000}"/>
    <hyperlink ref="A196" r:id="rId194" xr:uid="{00000000-0004-0000-0400-0000C1000000}"/>
    <hyperlink ref="A197" r:id="rId195" xr:uid="{00000000-0004-0000-0400-0000C2000000}"/>
    <hyperlink ref="A198" r:id="rId196" xr:uid="{00000000-0004-0000-0400-0000C3000000}"/>
    <hyperlink ref="A199" r:id="rId197" xr:uid="{00000000-0004-0000-0400-0000C4000000}"/>
    <hyperlink ref="A200" r:id="rId198" xr:uid="{00000000-0004-0000-0400-0000C5000000}"/>
    <hyperlink ref="A202" r:id="rId199" xr:uid="{00000000-0004-0000-0400-0000C6000000}"/>
    <hyperlink ref="A203" r:id="rId200" xr:uid="{00000000-0004-0000-0400-0000C7000000}"/>
    <hyperlink ref="A204" r:id="rId201" xr:uid="{00000000-0004-0000-0400-0000C8000000}"/>
    <hyperlink ref="A205" r:id="rId202" xr:uid="{00000000-0004-0000-0400-0000C9000000}"/>
    <hyperlink ref="A206" r:id="rId203" xr:uid="{00000000-0004-0000-0400-0000CA000000}"/>
    <hyperlink ref="A207" r:id="rId204" xr:uid="{00000000-0004-0000-0400-0000CB000000}"/>
    <hyperlink ref="A208" r:id="rId205" xr:uid="{00000000-0004-0000-0400-0000CC000000}"/>
    <hyperlink ref="A209" r:id="rId206" xr:uid="{00000000-0004-0000-0400-0000CD000000}"/>
    <hyperlink ref="A210" r:id="rId207" xr:uid="{00000000-0004-0000-0400-0000CE000000}"/>
    <hyperlink ref="A211" r:id="rId208" xr:uid="{00000000-0004-0000-0400-0000CF000000}"/>
    <hyperlink ref="A212" r:id="rId209" xr:uid="{00000000-0004-0000-0400-0000D0000000}"/>
    <hyperlink ref="A213" r:id="rId210" xr:uid="{00000000-0004-0000-0400-0000D1000000}"/>
    <hyperlink ref="A214" r:id="rId211" xr:uid="{00000000-0004-0000-0400-0000D2000000}"/>
    <hyperlink ref="A215" r:id="rId212" xr:uid="{00000000-0004-0000-0400-0000D3000000}"/>
    <hyperlink ref="A216" r:id="rId213" xr:uid="{00000000-0004-0000-0400-0000D4000000}"/>
    <hyperlink ref="A217" r:id="rId214" xr:uid="{00000000-0004-0000-0400-0000D5000000}"/>
    <hyperlink ref="A218" r:id="rId215" xr:uid="{00000000-0004-0000-0400-0000D6000000}"/>
    <hyperlink ref="A219" r:id="rId216" xr:uid="{00000000-0004-0000-0400-0000D7000000}"/>
    <hyperlink ref="A220" r:id="rId217" xr:uid="{00000000-0004-0000-0400-0000D8000000}"/>
    <hyperlink ref="A221" r:id="rId218" xr:uid="{00000000-0004-0000-0400-0000D9000000}"/>
    <hyperlink ref="A222" r:id="rId219" xr:uid="{00000000-0004-0000-0400-0000DA000000}"/>
    <hyperlink ref="A223" r:id="rId220" xr:uid="{00000000-0004-0000-0400-0000DB000000}"/>
    <hyperlink ref="A224" r:id="rId221" xr:uid="{00000000-0004-0000-0400-0000DC000000}"/>
    <hyperlink ref="A225" r:id="rId222" xr:uid="{00000000-0004-0000-0400-0000DD000000}"/>
    <hyperlink ref="A226" r:id="rId223" xr:uid="{00000000-0004-0000-0400-0000DE000000}"/>
    <hyperlink ref="A227" r:id="rId224" xr:uid="{00000000-0004-0000-0400-0000DF000000}"/>
    <hyperlink ref="A228" r:id="rId225" xr:uid="{00000000-0004-0000-0400-0000E0000000}"/>
    <hyperlink ref="A229" r:id="rId226" xr:uid="{00000000-0004-0000-0400-0000E1000000}"/>
    <hyperlink ref="A230" r:id="rId227" xr:uid="{00000000-0004-0000-0400-0000E2000000}"/>
    <hyperlink ref="A231" r:id="rId228" xr:uid="{00000000-0004-0000-0400-0000E3000000}"/>
    <hyperlink ref="A232" r:id="rId229" xr:uid="{00000000-0004-0000-0400-0000E4000000}"/>
    <hyperlink ref="A233" r:id="rId230" xr:uid="{00000000-0004-0000-0400-0000E5000000}"/>
    <hyperlink ref="A234" r:id="rId231" xr:uid="{00000000-0004-0000-0400-0000E6000000}"/>
    <hyperlink ref="A235" r:id="rId232" xr:uid="{00000000-0004-0000-0400-0000E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1002"/>
  <sheetViews>
    <sheetView workbookViewId="0"/>
  </sheetViews>
  <sheetFormatPr defaultColWidth="12.6640625" defaultRowHeight="15.75" customHeight="1"/>
  <cols>
    <col min="1" max="1" width="26.21875" customWidth="1"/>
    <col min="3" max="3" width="20.109375" customWidth="1"/>
    <col min="5" max="6" width="26.88671875" customWidth="1"/>
    <col min="12" max="12" width="25.21875" customWidth="1"/>
    <col min="16" max="16" width="33.77734375" customWidth="1"/>
    <col min="17" max="17" width="23.33203125" customWidth="1"/>
  </cols>
  <sheetData>
    <row r="1" spans="1:18">
      <c r="A1" s="36" t="s">
        <v>1723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6"/>
      <c r="N1" s="36"/>
      <c r="O1" s="36"/>
      <c r="P1" s="36"/>
      <c r="Q1" s="36"/>
      <c r="R1" s="36"/>
    </row>
    <row r="2" spans="1:18">
      <c r="A2" s="37" t="s">
        <v>15</v>
      </c>
      <c r="B2" s="26" t="s">
        <v>1790</v>
      </c>
      <c r="C2" s="26">
        <f>MAX(B2:B235)</f>
        <v>0</v>
      </c>
    </row>
    <row r="3" spans="1:18">
      <c r="A3" s="37" t="s">
        <v>21</v>
      </c>
      <c r="B3" s="26" t="s">
        <v>1790</v>
      </c>
    </row>
    <row r="4" spans="1:18">
      <c r="A4" s="37" t="s">
        <v>26</v>
      </c>
      <c r="B4" s="26" t="s">
        <v>1790</v>
      </c>
    </row>
    <row r="5" spans="1:18">
      <c r="A5" s="37" t="s">
        <v>56</v>
      </c>
      <c r="B5" s="26" t="s">
        <v>1790</v>
      </c>
    </row>
    <row r="6" spans="1:18">
      <c r="A6" s="37" t="s">
        <v>62</v>
      </c>
      <c r="B6" s="26" t="s">
        <v>1790</v>
      </c>
    </row>
    <row r="7" spans="1:18">
      <c r="A7" s="37" t="s">
        <v>67</v>
      </c>
      <c r="B7" s="26" t="s">
        <v>1790</v>
      </c>
    </row>
    <row r="8" spans="1:18">
      <c r="A8" s="37" t="s">
        <v>69</v>
      </c>
      <c r="B8" s="26" t="s">
        <v>1790</v>
      </c>
    </row>
    <row r="9" spans="1:18">
      <c r="A9" s="37" t="s">
        <v>71</v>
      </c>
      <c r="B9" s="26" t="s">
        <v>1790</v>
      </c>
    </row>
    <row r="10" spans="1:18">
      <c r="A10" s="37" t="s">
        <v>74</v>
      </c>
      <c r="B10" s="26" t="s">
        <v>1790</v>
      </c>
    </row>
    <row r="11" spans="1:18">
      <c r="A11" s="37" t="s">
        <v>77</v>
      </c>
      <c r="B11" s="26" t="s">
        <v>1790</v>
      </c>
    </row>
    <row r="12" spans="1:18">
      <c r="A12" s="37" t="s">
        <v>80</v>
      </c>
      <c r="B12" s="26" t="s">
        <v>1790</v>
      </c>
    </row>
    <row r="13" spans="1:18">
      <c r="A13" s="37" t="s">
        <v>84</v>
      </c>
      <c r="B13" s="26" t="s">
        <v>1790</v>
      </c>
    </row>
    <row r="14" spans="1:18">
      <c r="A14" s="37" t="s">
        <v>87</v>
      </c>
      <c r="B14" s="26" t="s">
        <v>1790</v>
      </c>
    </row>
    <row r="15" spans="1:18">
      <c r="A15" s="37" t="s">
        <v>91</v>
      </c>
      <c r="B15" s="26" t="s">
        <v>1790</v>
      </c>
    </row>
    <row r="16" spans="1:18">
      <c r="A16" s="37" t="s">
        <v>96</v>
      </c>
      <c r="B16" s="26" t="s">
        <v>1790</v>
      </c>
    </row>
    <row r="17" spans="1:2">
      <c r="A17" s="37" t="s">
        <v>98</v>
      </c>
      <c r="B17" s="26" t="s">
        <v>1790</v>
      </c>
    </row>
    <row r="18" spans="1:2">
      <c r="A18" s="37" t="s">
        <v>100</v>
      </c>
      <c r="B18" s="26" t="s">
        <v>1790</v>
      </c>
    </row>
    <row r="19" spans="1:2">
      <c r="A19" s="37" t="s">
        <v>106</v>
      </c>
      <c r="B19" s="26" t="s">
        <v>1790</v>
      </c>
    </row>
    <row r="20" spans="1:2">
      <c r="A20" s="37" t="s">
        <v>108</v>
      </c>
      <c r="B20" s="26" t="s">
        <v>1790</v>
      </c>
    </row>
    <row r="21" spans="1:2">
      <c r="A21" s="37" t="s">
        <v>110</v>
      </c>
      <c r="B21" s="26" t="s">
        <v>1790</v>
      </c>
    </row>
    <row r="22" spans="1:2">
      <c r="A22" s="37" t="s">
        <v>133</v>
      </c>
      <c r="B22" s="26" t="s">
        <v>1790</v>
      </c>
    </row>
    <row r="23" spans="1:2">
      <c r="A23" s="37" t="s">
        <v>135</v>
      </c>
      <c r="B23" s="26" t="s">
        <v>1790</v>
      </c>
    </row>
    <row r="24" spans="1:2">
      <c r="A24" s="37" t="s">
        <v>138</v>
      </c>
      <c r="B24" s="26" t="s">
        <v>1790</v>
      </c>
    </row>
    <row r="25" spans="1:2">
      <c r="A25" s="37" t="s">
        <v>140</v>
      </c>
      <c r="B25" s="26" t="s">
        <v>1790</v>
      </c>
    </row>
    <row r="26" spans="1:2">
      <c r="A26" s="37" t="s">
        <v>148</v>
      </c>
      <c r="B26" s="26" t="s">
        <v>1790</v>
      </c>
    </row>
    <row r="27" spans="1:2">
      <c r="A27" s="37" t="s">
        <v>151</v>
      </c>
      <c r="B27" s="26" t="s">
        <v>1790</v>
      </c>
    </row>
    <row r="28" spans="1:2">
      <c r="A28" s="37" t="s">
        <v>153</v>
      </c>
      <c r="B28" s="26" t="s">
        <v>1790</v>
      </c>
    </row>
    <row r="29" spans="1:2">
      <c r="A29" s="37" t="s">
        <v>155</v>
      </c>
      <c r="B29" s="26" t="s">
        <v>1790</v>
      </c>
    </row>
    <row r="30" spans="1:2">
      <c r="A30" s="37" t="s">
        <v>161</v>
      </c>
      <c r="B30" s="26" t="s">
        <v>1790</v>
      </c>
    </row>
    <row r="31" spans="1:2">
      <c r="A31" s="37" t="s">
        <v>165</v>
      </c>
      <c r="B31" s="26" t="s">
        <v>1790</v>
      </c>
    </row>
    <row r="32" spans="1:2">
      <c r="A32" s="37" t="s">
        <v>173</v>
      </c>
      <c r="B32" s="26" t="s">
        <v>1790</v>
      </c>
    </row>
    <row r="33" spans="1:2">
      <c r="A33" s="37" t="s">
        <v>181</v>
      </c>
      <c r="B33" s="26" t="s">
        <v>1790</v>
      </c>
    </row>
    <row r="34" spans="1:2">
      <c r="A34" s="37" t="s">
        <v>191</v>
      </c>
      <c r="B34" s="26" t="s">
        <v>1790</v>
      </c>
    </row>
    <row r="35" spans="1:2">
      <c r="A35" s="37" t="s">
        <v>193</v>
      </c>
      <c r="B35" s="26" t="s">
        <v>1790</v>
      </c>
    </row>
    <row r="36" spans="1:2">
      <c r="A36" s="37" t="s">
        <v>207</v>
      </c>
      <c r="B36" s="26" t="s">
        <v>1790</v>
      </c>
    </row>
    <row r="37" spans="1:2">
      <c r="A37" s="37" t="s">
        <v>212</v>
      </c>
      <c r="B37" s="26" t="s">
        <v>1790</v>
      </c>
    </row>
    <row r="38" spans="1:2">
      <c r="A38" s="37" t="s">
        <v>215</v>
      </c>
      <c r="B38" s="26" t="s">
        <v>1790</v>
      </c>
    </row>
    <row r="39" spans="1:2">
      <c r="A39" s="37" t="s">
        <v>218</v>
      </c>
      <c r="B39" s="26" t="s">
        <v>1790</v>
      </c>
    </row>
    <row r="40" spans="1:2">
      <c r="A40" s="37" t="s">
        <v>220</v>
      </c>
      <c r="B40" s="26" t="s">
        <v>1790</v>
      </c>
    </row>
    <row r="41" spans="1:2">
      <c r="A41" s="37" t="s">
        <v>222</v>
      </c>
      <c r="B41" s="26" t="s">
        <v>1790</v>
      </c>
    </row>
    <row r="42" spans="1:2">
      <c r="A42" s="37" t="s">
        <v>224</v>
      </c>
      <c r="B42" s="26" t="s">
        <v>1790</v>
      </c>
    </row>
    <row r="43" spans="1:2">
      <c r="A43" s="37" t="s">
        <v>229</v>
      </c>
      <c r="B43" s="26" t="s">
        <v>1790</v>
      </c>
    </row>
    <row r="44" spans="1:2">
      <c r="A44" s="37" t="s">
        <v>231</v>
      </c>
      <c r="B44" s="26" t="s">
        <v>1790</v>
      </c>
    </row>
    <row r="45" spans="1:2">
      <c r="A45" s="37" t="s">
        <v>234</v>
      </c>
      <c r="B45" s="26" t="s">
        <v>1790</v>
      </c>
    </row>
    <row r="46" spans="1:2">
      <c r="A46" s="37" t="s">
        <v>238</v>
      </c>
      <c r="B46" s="26" t="s">
        <v>1790</v>
      </c>
    </row>
    <row r="47" spans="1:2">
      <c r="A47" s="37" t="s">
        <v>247</v>
      </c>
      <c r="B47" s="26" t="s">
        <v>1790</v>
      </c>
    </row>
    <row r="48" spans="1:2">
      <c r="A48" s="37" t="s">
        <v>249</v>
      </c>
      <c r="B48" s="26" t="s">
        <v>1790</v>
      </c>
    </row>
    <row r="49" spans="1:2">
      <c r="A49" s="37" t="s">
        <v>251</v>
      </c>
      <c r="B49" s="26" t="s">
        <v>1790</v>
      </c>
    </row>
    <row r="50" spans="1:2">
      <c r="A50" s="37" t="s">
        <v>253</v>
      </c>
      <c r="B50" s="26" t="s">
        <v>1790</v>
      </c>
    </row>
    <row r="51" spans="1:2">
      <c r="A51" s="37" t="s">
        <v>255</v>
      </c>
      <c r="B51" s="26" t="s">
        <v>1790</v>
      </c>
    </row>
    <row r="52" spans="1:2">
      <c r="A52" s="37" t="s">
        <v>258</v>
      </c>
      <c r="B52" s="26" t="s">
        <v>1790</v>
      </c>
    </row>
    <row r="53" spans="1:2">
      <c r="A53" s="37" t="s">
        <v>260</v>
      </c>
      <c r="B53" s="26" t="s">
        <v>1790</v>
      </c>
    </row>
    <row r="54" spans="1:2">
      <c r="A54" s="37" t="s">
        <v>262</v>
      </c>
      <c r="B54" s="26" t="s">
        <v>1790</v>
      </c>
    </row>
    <row r="55" spans="1:2">
      <c r="A55" s="37" t="s">
        <v>264</v>
      </c>
      <c r="B55" s="26" t="s">
        <v>1790</v>
      </c>
    </row>
    <row r="56" spans="1:2">
      <c r="A56" s="37" t="s">
        <v>267</v>
      </c>
      <c r="B56" s="26" t="s">
        <v>1790</v>
      </c>
    </row>
    <row r="57" spans="1:2">
      <c r="A57" s="37" t="s">
        <v>272</v>
      </c>
      <c r="B57" s="26" t="s">
        <v>1790</v>
      </c>
    </row>
    <row r="58" spans="1:2">
      <c r="A58" s="37" t="s">
        <v>274</v>
      </c>
      <c r="B58" s="26" t="s">
        <v>1790</v>
      </c>
    </row>
    <row r="59" spans="1:2">
      <c r="A59" s="37" t="s">
        <v>1691</v>
      </c>
      <c r="B59" s="26" t="s">
        <v>1790</v>
      </c>
    </row>
    <row r="60" spans="1:2">
      <c r="A60" s="37" t="s">
        <v>277</v>
      </c>
      <c r="B60" s="26" t="s">
        <v>1790</v>
      </c>
    </row>
    <row r="61" spans="1:2">
      <c r="A61" s="37" t="s">
        <v>279</v>
      </c>
      <c r="B61" s="26" t="s">
        <v>1790</v>
      </c>
    </row>
    <row r="62" spans="1:2">
      <c r="A62" s="37" t="s">
        <v>281</v>
      </c>
      <c r="B62" s="26" t="s">
        <v>1790</v>
      </c>
    </row>
    <row r="63" spans="1:2">
      <c r="A63" s="37" t="s">
        <v>283</v>
      </c>
      <c r="B63" s="26" t="s">
        <v>1790</v>
      </c>
    </row>
    <row r="64" spans="1:2">
      <c r="A64" s="37" t="s">
        <v>285</v>
      </c>
      <c r="B64" s="26" t="s">
        <v>1790</v>
      </c>
    </row>
    <row r="65" spans="1:2">
      <c r="A65" s="37" t="s">
        <v>287</v>
      </c>
      <c r="B65" s="26" t="s">
        <v>1790</v>
      </c>
    </row>
    <row r="66" spans="1:2">
      <c r="A66" s="37" t="s">
        <v>293</v>
      </c>
      <c r="B66" s="26" t="s">
        <v>1790</v>
      </c>
    </row>
    <row r="67" spans="1:2">
      <c r="A67" s="37" t="s">
        <v>328</v>
      </c>
      <c r="B67" s="26" t="s">
        <v>1790</v>
      </c>
    </row>
    <row r="68" spans="1:2">
      <c r="A68" s="37" t="s">
        <v>330</v>
      </c>
      <c r="B68" s="26" t="s">
        <v>1790</v>
      </c>
    </row>
    <row r="69" spans="1:2">
      <c r="A69" s="37" t="s">
        <v>332</v>
      </c>
      <c r="B69" s="26" t="s">
        <v>1790</v>
      </c>
    </row>
    <row r="70" spans="1:2">
      <c r="A70" s="37" t="s">
        <v>334</v>
      </c>
      <c r="B70" s="26" t="s">
        <v>1790</v>
      </c>
    </row>
    <row r="71" spans="1:2">
      <c r="A71" s="37" t="s">
        <v>337</v>
      </c>
      <c r="B71" s="26" t="s">
        <v>1790</v>
      </c>
    </row>
    <row r="72" spans="1:2">
      <c r="A72" s="37" t="s">
        <v>340</v>
      </c>
      <c r="B72" s="26" t="s">
        <v>1790</v>
      </c>
    </row>
    <row r="73" spans="1:2">
      <c r="A73" s="37" t="s">
        <v>342</v>
      </c>
      <c r="B73" s="26" t="s">
        <v>1790</v>
      </c>
    </row>
    <row r="74" spans="1:2">
      <c r="A74" s="37" t="s">
        <v>344</v>
      </c>
      <c r="B74" s="26" t="s">
        <v>1790</v>
      </c>
    </row>
    <row r="75" spans="1:2">
      <c r="A75" s="37" t="s">
        <v>346</v>
      </c>
      <c r="B75" s="26" t="s">
        <v>1790</v>
      </c>
    </row>
    <row r="76" spans="1:2">
      <c r="A76" s="37" t="s">
        <v>348</v>
      </c>
      <c r="B76" s="26" t="s">
        <v>1790</v>
      </c>
    </row>
    <row r="77" spans="1:2">
      <c r="A77" s="37" t="s">
        <v>354</v>
      </c>
      <c r="B77" s="26" t="s">
        <v>1790</v>
      </c>
    </row>
    <row r="78" spans="1:2">
      <c r="A78" s="37" t="s">
        <v>358</v>
      </c>
      <c r="B78" s="26" t="s">
        <v>1790</v>
      </c>
    </row>
    <row r="79" spans="1:2">
      <c r="A79" s="37" t="s">
        <v>361</v>
      </c>
      <c r="B79" s="26" t="s">
        <v>1790</v>
      </c>
    </row>
    <row r="80" spans="1:2">
      <c r="A80" s="37" t="s">
        <v>374</v>
      </c>
      <c r="B80" s="26" t="s">
        <v>1790</v>
      </c>
    </row>
    <row r="81" spans="1:2">
      <c r="A81" s="37" t="s">
        <v>378</v>
      </c>
      <c r="B81" s="26" t="s">
        <v>1790</v>
      </c>
    </row>
    <row r="82" spans="1:2">
      <c r="A82" s="37" t="s">
        <v>380</v>
      </c>
      <c r="B82" s="26" t="s">
        <v>1790</v>
      </c>
    </row>
    <row r="83" spans="1:2">
      <c r="A83" s="37" t="s">
        <v>382</v>
      </c>
      <c r="B83" s="26" t="s">
        <v>1790</v>
      </c>
    </row>
    <row r="84" spans="1:2">
      <c r="A84" s="37" t="s">
        <v>386</v>
      </c>
      <c r="B84" s="26" t="s">
        <v>1790</v>
      </c>
    </row>
    <row r="85" spans="1:2">
      <c r="A85" s="37" t="s">
        <v>400</v>
      </c>
      <c r="B85" s="26" t="s">
        <v>1790</v>
      </c>
    </row>
    <row r="86" spans="1:2">
      <c r="A86" s="37" t="s">
        <v>402</v>
      </c>
      <c r="B86" s="26" t="s">
        <v>1790</v>
      </c>
    </row>
    <row r="87" spans="1:2">
      <c r="A87" s="37" t="s">
        <v>404</v>
      </c>
      <c r="B87" s="26" t="s">
        <v>1790</v>
      </c>
    </row>
    <row r="88" spans="1:2">
      <c r="A88" s="37" t="s">
        <v>406</v>
      </c>
      <c r="B88" s="26" t="s">
        <v>1790</v>
      </c>
    </row>
    <row r="89" spans="1:2">
      <c r="A89" s="37" t="s">
        <v>418</v>
      </c>
      <c r="B89" s="26" t="s">
        <v>1790</v>
      </c>
    </row>
    <row r="90" spans="1:2">
      <c r="A90" s="37" t="s">
        <v>420</v>
      </c>
      <c r="B90" s="26" t="s">
        <v>1790</v>
      </c>
    </row>
    <row r="91" spans="1:2">
      <c r="A91" s="37" t="s">
        <v>422</v>
      </c>
      <c r="B91" s="26" t="s">
        <v>1790</v>
      </c>
    </row>
    <row r="92" spans="1:2">
      <c r="A92" s="37" t="s">
        <v>425</v>
      </c>
      <c r="B92" s="26" t="s">
        <v>1790</v>
      </c>
    </row>
    <row r="93" spans="1:2">
      <c r="A93" s="37" t="s">
        <v>427</v>
      </c>
      <c r="B93" s="26" t="s">
        <v>1790</v>
      </c>
    </row>
    <row r="94" spans="1:2">
      <c r="A94" s="37" t="s">
        <v>430</v>
      </c>
      <c r="B94" s="26" t="s">
        <v>1790</v>
      </c>
    </row>
    <row r="95" spans="1:2">
      <c r="A95" s="37" t="s">
        <v>435</v>
      </c>
      <c r="B95" s="26" t="s">
        <v>1790</v>
      </c>
    </row>
    <row r="96" spans="1:2">
      <c r="A96" s="37" t="s">
        <v>437</v>
      </c>
      <c r="B96" s="26" t="s">
        <v>1790</v>
      </c>
    </row>
    <row r="97" spans="1:2">
      <c r="A97" s="37" t="s">
        <v>439</v>
      </c>
      <c r="B97" s="26" t="s">
        <v>1790</v>
      </c>
    </row>
    <row r="98" spans="1:2">
      <c r="A98" s="37" t="s">
        <v>441</v>
      </c>
      <c r="B98" s="26" t="s">
        <v>1790</v>
      </c>
    </row>
    <row r="99" spans="1:2">
      <c r="A99" s="37" t="s">
        <v>443</v>
      </c>
      <c r="B99" s="26" t="s">
        <v>1790</v>
      </c>
    </row>
    <row r="100" spans="1:2">
      <c r="A100" s="37" t="s">
        <v>445</v>
      </c>
      <c r="B100" s="26" t="s">
        <v>1790</v>
      </c>
    </row>
    <row r="101" spans="1:2">
      <c r="A101" s="37" t="s">
        <v>447</v>
      </c>
      <c r="B101" s="26" t="s">
        <v>1790</v>
      </c>
    </row>
    <row r="102" spans="1:2">
      <c r="A102" s="37" t="s">
        <v>450</v>
      </c>
      <c r="B102" s="26" t="s">
        <v>1790</v>
      </c>
    </row>
    <row r="103" spans="1:2">
      <c r="A103" s="37" t="s">
        <v>452</v>
      </c>
      <c r="B103" s="26" t="s">
        <v>1790</v>
      </c>
    </row>
    <row r="104" spans="1:2">
      <c r="A104" s="37" t="s">
        <v>454</v>
      </c>
      <c r="B104" s="26" t="s">
        <v>1790</v>
      </c>
    </row>
    <row r="105" spans="1:2">
      <c r="A105" s="37" t="s">
        <v>456</v>
      </c>
      <c r="B105" s="26" t="s">
        <v>1790</v>
      </c>
    </row>
    <row r="106" spans="1:2">
      <c r="A106" s="37" t="s">
        <v>458</v>
      </c>
      <c r="B106" s="26" t="s">
        <v>1790</v>
      </c>
    </row>
    <row r="107" spans="1:2">
      <c r="A107" s="37" t="s">
        <v>460</v>
      </c>
      <c r="B107" s="26" t="s">
        <v>1790</v>
      </c>
    </row>
    <row r="108" spans="1:2">
      <c r="A108" s="37" t="s">
        <v>463</v>
      </c>
      <c r="B108" s="26" t="s">
        <v>1790</v>
      </c>
    </row>
    <row r="109" spans="1:2">
      <c r="A109" s="37" t="s">
        <v>465</v>
      </c>
      <c r="B109" s="26" t="s">
        <v>1790</v>
      </c>
    </row>
    <row r="110" spans="1:2">
      <c r="A110" s="37" t="s">
        <v>474</v>
      </c>
      <c r="B110" s="26" t="s">
        <v>1790</v>
      </c>
    </row>
    <row r="111" spans="1:2">
      <c r="A111" s="37" t="s">
        <v>476</v>
      </c>
      <c r="B111" s="26" t="s">
        <v>1790</v>
      </c>
    </row>
    <row r="112" spans="1:2">
      <c r="A112" s="37" t="s">
        <v>480</v>
      </c>
      <c r="B112" s="26" t="s">
        <v>1790</v>
      </c>
    </row>
    <row r="113" spans="1:2">
      <c r="A113" s="37" t="s">
        <v>482</v>
      </c>
      <c r="B113" s="26" t="s">
        <v>1790</v>
      </c>
    </row>
    <row r="114" spans="1:2">
      <c r="A114" s="37" t="s">
        <v>485</v>
      </c>
      <c r="B114" s="26" t="s">
        <v>1790</v>
      </c>
    </row>
    <row r="115" spans="1:2">
      <c r="A115" s="37" t="s">
        <v>489</v>
      </c>
      <c r="B115" s="26" t="s">
        <v>1790</v>
      </c>
    </row>
    <row r="116" spans="1:2">
      <c r="A116" s="37" t="s">
        <v>498</v>
      </c>
      <c r="B116" s="26" t="s">
        <v>1790</v>
      </c>
    </row>
    <row r="117" spans="1:2">
      <c r="A117" s="37" t="s">
        <v>500</v>
      </c>
      <c r="B117" s="26" t="s">
        <v>1790</v>
      </c>
    </row>
    <row r="118" spans="1:2">
      <c r="A118" s="37" t="s">
        <v>502</v>
      </c>
      <c r="B118" s="26" t="s">
        <v>1790</v>
      </c>
    </row>
    <row r="119" spans="1:2">
      <c r="A119" s="37" t="s">
        <v>504</v>
      </c>
      <c r="B119" s="26" t="s">
        <v>1790</v>
      </c>
    </row>
    <row r="120" spans="1:2">
      <c r="A120" s="37" t="s">
        <v>507</v>
      </c>
      <c r="B120" s="26" t="s">
        <v>1790</v>
      </c>
    </row>
    <row r="121" spans="1:2">
      <c r="A121" s="37" t="s">
        <v>511</v>
      </c>
      <c r="B121" s="26" t="s">
        <v>1790</v>
      </c>
    </row>
    <row r="122" spans="1:2">
      <c r="A122" s="37" t="s">
        <v>514</v>
      </c>
      <c r="B122" s="26" t="s">
        <v>1790</v>
      </c>
    </row>
    <row r="123" spans="1:2">
      <c r="A123" s="37" t="s">
        <v>535</v>
      </c>
      <c r="B123" s="26" t="s">
        <v>1790</v>
      </c>
    </row>
    <row r="124" spans="1:2">
      <c r="A124" s="37" t="s">
        <v>561</v>
      </c>
      <c r="B124" s="26" t="s">
        <v>1790</v>
      </c>
    </row>
    <row r="125" spans="1:2">
      <c r="A125" s="37" t="s">
        <v>565</v>
      </c>
      <c r="B125" s="26" t="s">
        <v>1790</v>
      </c>
    </row>
    <row r="126" spans="1:2">
      <c r="A126" s="37" t="s">
        <v>568</v>
      </c>
      <c r="B126" s="26" t="s">
        <v>1790</v>
      </c>
    </row>
    <row r="127" spans="1:2">
      <c r="A127" s="37" t="s">
        <v>570</v>
      </c>
      <c r="B127" s="26" t="s">
        <v>1790</v>
      </c>
    </row>
    <row r="128" spans="1:2">
      <c r="A128" s="37" t="s">
        <v>572</v>
      </c>
      <c r="B128" s="26" t="s">
        <v>1790</v>
      </c>
    </row>
    <row r="129" spans="1:2">
      <c r="A129" s="37" t="s">
        <v>574</v>
      </c>
      <c r="B129" s="26" t="s">
        <v>1790</v>
      </c>
    </row>
    <row r="130" spans="1:2">
      <c r="A130" s="37" t="s">
        <v>578</v>
      </c>
      <c r="B130" s="26" t="s">
        <v>1790</v>
      </c>
    </row>
    <row r="131" spans="1:2">
      <c r="A131" s="37" t="s">
        <v>580</v>
      </c>
      <c r="B131" s="26" t="s">
        <v>1790</v>
      </c>
    </row>
    <row r="132" spans="1:2">
      <c r="A132" s="37" t="s">
        <v>583</v>
      </c>
      <c r="B132" s="26" t="s">
        <v>1790</v>
      </c>
    </row>
    <row r="133" spans="1:2">
      <c r="A133" s="37" t="s">
        <v>586</v>
      </c>
      <c r="B133" s="26" t="s">
        <v>1790</v>
      </c>
    </row>
    <row r="134" spans="1:2">
      <c r="A134" s="37" t="s">
        <v>592</v>
      </c>
      <c r="B134" s="26" t="s">
        <v>1790</v>
      </c>
    </row>
    <row r="135" spans="1:2">
      <c r="A135" s="37" t="s">
        <v>594</v>
      </c>
      <c r="B135" s="26" t="s">
        <v>1790</v>
      </c>
    </row>
    <row r="136" spans="1:2">
      <c r="A136" s="37" t="s">
        <v>604</v>
      </c>
      <c r="B136" s="26" t="s">
        <v>1790</v>
      </c>
    </row>
    <row r="137" spans="1:2">
      <c r="A137" s="37" t="s">
        <v>606</v>
      </c>
      <c r="B137" s="26" t="s">
        <v>1790</v>
      </c>
    </row>
    <row r="138" spans="1:2">
      <c r="A138" s="37" t="s">
        <v>608</v>
      </c>
      <c r="B138" s="26" t="s">
        <v>1790</v>
      </c>
    </row>
    <row r="139" spans="1:2">
      <c r="A139" s="37" t="s">
        <v>639</v>
      </c>
      <c r="B139" s="26" t="s">
        <v>1790</v>
      </c>
    </row>
    <row r="140" spans="1:2">
      <c r="A140" s="37" t="s">
        <v>641</v>
      </c>
      <c r="B140" s="26" t="s">
        <v>1790</v>
      </c>
    </row>
    <row r="141" spans="1:2">
      <c r="A141" s="37" t="s">
        <v>644</v>
      </c>
      <c r="B141" s="26" t="s">
        <v>1790</v>
      </c>
    </row>
    <row r="142" spans="1:2">
      <c r="A142" s="37" t="s">
        <v>646</v>
      </c>
      <c r="B142" s="26" t="s">
        <v>1790</v>
      </c>
    </row>
    <row r="143" spans="1:2">
      <c r="A143" s="37" t="s">
        <v>648</v>
      </c>
      <c r="B143" s="26" t="s">
        <v>1790</v>
      </c>
    </row>
    <row r="144" spans="1:2">
      <c r="A144" s="37" t="s">
        <v>650</v>
      </c>
      <c r="B144" s="26" t="s">
        <v>1790</v>
      </c>
    </row>
    <row r="145" spans="1:2">
      <c r="A145" s="37" t="s">
        <v>653</v>
      </c>
      <c r="B145" s="26" t="s">
        <v>1790</v>
      </c>
    </row>
    <row r="146" spans="1:2">
      <c r="A146" s="37" t="s">
        <v>655</v>
      </c>
      <c r="B146" s="26" t="s">
        <v>1790</v>
      </c>
    </row>
    <row r="147" spans="1:2">
      <c r="A147" s="37" t="s">
        <v>657</v>
      </c>
      <c r="B147" s="26" t="s">
        <v>1790</v>
      </c>
    </row>
    <row r="148" spans="1:2">
      <c r="A148" s="37" t="s">
        <v>663</v>
      </c>
      <c r="B148" s="26" t="s">
        <v>1790</v>
      </c>
    </row>
    <row r="149" spans="1:2">
      <c r="A149" s="37" t="s">
        <v>665</v>
      </c>
      <c r="B149" s="26" t="s">
        <v>1790</v>
      </c>
    </row>
    <row r="150" spans="1:2">
      <c r="A150" s="37" t="s">
        <v>672</v>
      </c>
      <c r="B150" s="26" t="s">
        <v>1790</v>
      </c>
    </row>
    <row r="151" spans="1:2">
      <c r="A151" s="37" t="s">
        <v>674</v>
      </c>
      <c r="B151" s="26" t="s">
        <v>1790</v>
      </c>
    </row>
    <row r="152" spans="1:2">
      <c r="A152" s="37" t="s">
        <v>677</v>
      </c>
      <c r="B152" s="26" t="s">
        <v>1790</v>
      </c>
    </row>
    <row r="153" spans="1:2">
      <c r="A153" s="37" t="s">
        <v>680</v>
      </c>
      <c r="B153" s="26" t="s">
        <v>1790</v>
      </c>
    </row>
    <row r="154" spans="1:2">
      <c r="A154" s="37" t="s">
        <v>682</v>
      </c>
      <c r="B154" s="26" t="s">
        <v>1790</v>
      </c>
    </row>
    <row r="155" spans="1:2">
      <c r="A155" s="37" t="s">
        <v>689</v>
      </c>
      <c r="B155" s="26" t="s">
        <v>1790</v>
      </c>
    </row>
    <row r="156" spans="1:2">
      <c r="A156" s="37" t="s">
        <v>692</v>
      </c>
      <c r="B156" s="26" t="s">
        <v>1790</v>
      </c>
    </row>
    <row r="157" spans="1:2">
      <c r="A157" s="37" t="s">
        <v>696</v>
      </c>
      <c r="B157" s="26" t="s">
        <v>1790</v>
      </c>
    </row>
    <row r="158" spans="1:2">
      <c r="A158" s="37" t="s">
        <v>698</v>
      </c>
      <c r="B158" s="26" t="s">
        <v>1790</v>
      </c>
    </row>
    <row r="159" spans="1:2">
      <c r="A159" s="37" t="s">
        <v>714</v>
      </c>
      <c r="B159" s="26" t="s">
        <v>1790</v>
      </c>
    </row>
    <row r="160" spans="1:2">
      <c r="A160" s="37" t="s">
        <v>719</v>
      </c>
      <c r="B160" s="26" t="s">
        <v>1790</v>
      </c>
    </row>
    <row r="161" spans="1:2">
      <c r="A161" s="37" t="s">
        <v>726</v>
      </c>
      <c r="B161" s="26" t="s">
        <v>1790</v>
      </c>
    </row>
    <row r="162" spans="1:2">
      <c r="A162" s="37" t="s">
        <v>728</v>
      </c>
      <c r="B162" s="26" t="s">
        <v>1790</v>
      </c>
    </row>
    <row r="163" spans="1:2">
      <c r="A163" s="37" t="s">
        <v>731</v>
      </c>
      <c r="B163" s="26" t="s">
        <v>1790</v>
      </c>
    </row>
    <row r="164" spans="1:2">
      <c r="A164" s="37" t="s">
        <v>736</v>
      </c>
      <c r="B164" s="26" t="s">
        <v>1790</v>
      </c>
    </row>
    <row r="165" spans="1:2">
      <c r="A165" s="37" t="s">
        <v>739</v>
      </c>
      <c r="B165" s="26" t="s">
        <v>1790</v>
      </c>
    </row>
    <row r="166" spans="1:2">
      <c r="A166" s="37" t="s">
        <v>764</v>
      </c>
      <c r="B166" s="26" t="s">
        <v>1790</v>
      </c>
    </row>
    <row r="167" spans="1:2">
      <c r="A167" s="37" t="s">
        <v>766</v>
      </c>
      <c r="B167" s="26" t="s">
        <v>1790</v>
      </c>
    </row>
    <row r="168" spans="1:2">
      <c r="A168" s="37" t="s">
        <v>768</v>
      </c>
      <c r="B168" s="26" t="s">
        <v>1790</v>
      </c>
    </row>
    <row r="169" spans="1:2">
      <c r="A169" s="37" t="s">
        <v>771</v>
      </c>
      <c r="B169" s="26" t="s">
        <v>1790</v>
      </c>
    </row>
    <row r="170" spans="1:2">
      <c r="A170" s="37" t="s">
        <v>774</v>
      </c>
      <c r="B170" s="26" t="s">
        <v>1790</v>
      </c>
    </row>
    <row r="171" spans="1:2">
      <c r="A171" s="37" t="s">
        <v>777</v>
      </c>
      <c r="B171" s="26" t="s">
        <v>1790</v>
      </c>
    </row>
    <row r="172" spans="1:2">
      <c r="A172" s="37" t="s">
        <v>781</v>
      </c>
      <c r="B172" s="26" t="s">
        <v>1790</v>
      </c>
    </row>
    <row r="173" spans="1:2">
      <c r="A173" s="37" t="s">
        <v>783</v>
      </c>
      <c r="B173" s="26" t="s">
        <v>1790</v>
      </c>
    </row>
    <row r="174" spans="1:2">
      <c r="A174" s="37" t="s">
        <v>785</v>
      </c>
      <c r="B174" s="26" t="s">
        <v>1790</v>
      </c>
    </row>
    <row r="175" spans="1:2">
      <c r="A175" s="37" t="s">
        <v>787</v>
      </c>
      <c r="B175" s="26" t="s">
        <v>1790</v>
      </c>
    </row>
    <row r="176" spans="1:2">
      <c r="A176" s="37" t="s">
        <v>789</v>
      </c>
      <c r="B176" s="26" t="s">
        <v>1790</v>
      </c>
    </row>
    <row r="177" spans="1:2">
      <c r="A177" s="37" t="s">
        <v>791</v>
      </c>
      <c r="B177" s="26" t="s">
        <v>1790</v>
      </c>
    </row>
    <row r="178" spans="1:2">
      <c r="A178" s="37" t="s">
        <v>797</v>
      </c>
      <c r="B178" s="26" t="s">
        <v>1790</v>
      </c>
    </row>
    <row r="179" spans="1:2">
      <c r="A179" s="37" t="s">
        <v>799</v>
      </c>
      <c r="B179" s="26" t="s">
        <v>1790</v>
      </c>
    </row>
    <row r="180" spans="1:2">
      <c r="A180" s="37" t="s">
        <v>801</v>
      </c>
      <c r="B180" s="26" t="s">
        <v>1790</v>
      </c>
    </row>
    <row r="181" spans="1:2">
      <c r="A181" s="37" t="s">
        <v>803</v>
      </c>
      <c r="B181" s="26" t="s">
        <v>1790</v>
      </c>
    </row>
    <row r="182" spans="1:2">
      <c r="A182" s="37" t="s">
        <v>805</v>
      </c>
      <c r="B182" s="26" t="s">
        <v>1790</v>
      </c>
    </row>
    <row r="183" spans="1:2">
      <c r="A183" s="37" t="s">
        <v>808</v>
      </c>
      <c r="B183" s="26" t="s">
        <v>1790</v>
      </c>
    </row>
    <row r="184" spans="1:2">
      <c r="A184" s="37" t="s">
        <v>815</v>
      </c>
      <c r="B184" s="26" t="s">
        <v>1790</v>
      </c>
    </row>
    <row r="185" spans="1:2">
      <c r="A185" s="37" t="s">
        <v>824</v>
      </c>
      <c r="B185" s="26" t="s">
        <v>1790</v>
      </c>
    </row>
    <row r="186" spans="1:2">
      <c r="A186" s="37" t="s">
        <v>826</v>
      </c>
      <c r="B186" s="26" t="s">
        <v>1790</v>
      </c>
    </row>
    <row r="187" spans="1:2">
      <c r="A187" s="37" t="s">
        <v>828</v>
      </c>
      <c r="B187" s="26" t="s">
        <v>1790</v>
      </c>
    </row>
    <row r="188" spans="1:2">
      <c r="A188" s="37" t="s">
        <v>830</v>
      </c>
      <c r="B188" s="26" t="s">
        <v>1790</v>
      </c>
    </row>
    <row r="189" spans="1:2">
      <c r="A189" s="37" t="s">
        <v>832</v>
      </c>
      <c r="B189" s="26" t="s">
        <v>1790</v>
      </c>
    </row>
    <row r="190" spans="1:2">
      <c r="A190" s="37" t="s">
        <v>835</v>
      </c>
      <c r="B190" s="26" t="s">
        <v>1790</v>
      </c>
    </row>
    <row r="191" spans="1:2">
      <c r="A191" s="37" t="s">
        <v>839</v>
      </c>
      <c r="B191" s="26" t="s">
        <v>1790</v>
      </c>
    </row>
    <row r="192" spans="1:2">
      <c r="A192" s="37" t="s">
        <v>841</v>
      </c>
      <c r="B192" s="26" t="s">
        <v>1790</v>
      </c>
    </row>
    <row r="193" spans="1:2">
      <c r="A193" s="37" t="s">
        <v>843</v>
      </c>
      <c r="B193" s="26" t="s">
        <v>1790</v>
      </c>
    </row>
    <row r="194" spans="1:2">
      <c r="A194" s="37" t="s">
        <v>845</v>
      </c>
      <c r="B194" s="26" t="s">
        <v>1790</v>
      </c>
    </row>
    <row r="195" spans="1:2">
      <c r="A195" s="37" t="s">
        <v>847</v>
      </c>
      <c r="B195" s="26" t="s">
        <v>1790</v>
      </c>
    </row>
    <row r="196" spans="1:2">
      <c r="A196" s="37" t="s">
        <v>854</v>
      </c>
      <c r="B196" s="26" t="s">
        <v>1790</v>
      </c>
    </row>
    <row r="197" spans="1:2">
      <c r="A197" s="37" t="s">
        <v>856</v>
      </c>
      <c r="B197" s="26" t="s">
        <v>1790</v>
      </c>
    </row>
    <row r="198" spans="1:2">
      <c r="A198" s="37" t="s">
        <v>858</v>
      </c>
      <c r="B198" s="26" t="s">
        <v>1790</v>
      </c>
    </row>
    <row r="199" spans="1:2">
      <c r="A199" s="37" t="s">
        <v>860</v>
      </c>
      <c r="B199" s="26" t="s">
        <v>1790</v>
      </c>
    </row>
    <row r="200" spans="1:2">
      <c r="A200" s="37" t="s">
        <v>862</v>
      </c>
      <c r="B200" s="26" t="s">
        <v>1790</v>
      </c>
    </row>
    <row r="201" spans="1:2">
      <c r="A201" s="37" t="s">
        <v>864</v>
      </c>
      <c r="B201" s="26" t="s">
        <v>1790</v>
      </c>
    </row>
    <row r="202" spans="1:2">
      <c r="A202" s="37" t="s">
        <v>866</v>
      </c>
      <c r="B202" s="26" t="s">
        <v>1790</v>
      </c>
    </row>
    <row r="203" spans="1:2">
      <c r="A203" s="37" t="s">
        <v>868</v>
      </c>
      <c r="B203" s="26" t="s">
        <v>1790</v>
      </c>
    </row>
    <row r="204" spans="1:2">
      <c r="A204" s="37" t="s">
        <v>876</v>
      </c>
      <c r="B204" s="26" t="s">
        <v>1790</v>
      </c>
    </row>
    <row r="205" spans="1:2">
      <c r="A205" s="37" t="s">
        <v>880</v>
      </c>
      <c r="B205" s="26" t="s">
        <v>1790</v>
      </c>
    </row>
    <row r="206" spans="1:2">
      <c r="A206" s="37" t="s">
        <v>882</v>
      </c>
      <c r="B206" s="26" t="s">
        <v>1790</v>
      </c>
    </row>
    <row r="207" spans="1:2">
      <c r="A207" s="37" t="s">
        <v>886</v>
      </c>
      <c r="B207" s="26" t="s">
        <v>1790</v>
      </c>
    </row>
    <row r="208" spans="1:2">
      <c r="A208" s="37" t="s">
        <v>889</v>
      </c>
      <c r="B208" s="26" t="s">
        <v>1790</v>
      </c>
    </row>
    <row r="209" spans="1:2">
      <c r="A209" s="37" t="s">
        <v>892</v>
      </c>
      <c r="B209" s="26" t="s">
        <v>1790</v>
      </c>
    </row>
    <row r="210" spans="1:2">
      <c r="A210" s="37" t="s">
        <v>894</v>
      </c>
      <c r="B210" s="26" t="s">
        <v>1790</v>
      </c>
    </row>
    <row r="211" spans="1:2">
      <c r="A211" s="37" t="s">
        <v>896</v>
      </c>
      <c r="B211" s="26" t="s">
        <v>1790</v>
      </c>
    </row>
    <row r="212" spans="1:2">
      <c r="A212" s="37" t="s">
        <v>902</v>
      </c>
      <c r="B212" s="26" t="s">
        <v>1790</v>
      </c>
    </row>
    <row r="213" spans="1:2">
      <c r="A213" s="37" t="s">
        <v>904</v>
      </c>
      <c r="B213" s="26" t="s">
        <v>1790</v>
      </c>
    </row>
    <row r="214" spans="1:2">
      <c r="A214" s="37" t="s">
        <v>906</v>
      </c>
      <c r="B214" s="26" t="s">
        <v>1790</v>
      </c>
    </row>
    <row r="215" spans="1:2">
      <c r="A215" s="37" t="s">
        <v>908</v>
      </c>
      <c r="B215" s="26" t="s">
        <v>1790</v>
      </c>
    </row>
    <row r="216" spans="1:2">
      <c r="A216" s="37" t="s">
        <v>913</v>
      </c>
      <c r="B216" s="26" t="s">
        <v>1790</v>
      </c>
    </row>
    <row r="217" spans="1:2">
      <c r="A217" s="37" t="s">
        <v>915</v>
      </c>
      <c r="B217" s="26" t="s">
        <v>1790</v>
      </c>
    </row>
    <row r="218" spans="1:2">
      <c r="A218" s="37" t="s">
        <v>954</v>
      </c>
      <c r="B218" s="26" t="s">
        <v>1790</v>
      </c>
    </row>
    <row r="219" spans="1:2">
      <c r="A219" s="37" t="s">
        <v>958</v>
      </c>
      <c r="B219" s="26" t="s">
        <v>1790</v>
      </c>
    </row>
    <row r="220" spans="1:2">
      <c r="A220" s="37" t="s">
        <v>966</v>
      </c>
      <c r="B220" s="26" t="s">
        <v>1790</v>
      </c>
    </row>
    <row r="221" spans="1:2">
      <c r="A221" s="37" t="s">
        <v>972</v>
      </c>
      <c r="B221" s="26" t="s">
        <v>1790</v>
      </c>
    </row>
    <row r="222" spans="1:2">
      <c r="A222" s="37" t="s">
        <v>974</v>
      </c>
      <c r="B222" s="26" t="s">
        <v>1790</v>
      </c>
    </row>
    <row r="223" spans="1:2">
      <c r="A223" s="37" t="s">
        <v>976</v>
      </c>
      <c r="B223" s="26" t="s">
        <v>1790</v>
      </c>
    </row>
    <row r="224" spans="1:2">
      <c r="A224" s="37" t="s">
        <v>978</v>
      </c>
      <c r="B224" s="26" t="s">
        <v>1790</v>
      </c>
    </row>
    <row r="225" spans="1:2">
      <c r="A225" s="37" t="s">
        <v>980</v>
      </c>
      <c r="B225" s="26" t="s">
        <v>1790</v>
      </c>
    </row>
    <row r="226" spans="1:2">
      <c r="A226" s="37" t="s">
        <v>982</v>
      </c>
      <c r="B226" s="26" t="s">
        <v>1790</v>
      </c>
    </row>
    <row r="227" spans="1:2">
      <c r="A227" s="37" t="s">
        <v>984</v>
      </c>
      <c r="B227" s="26" t="s">
        <v>1790</v>
      </c>
    </row>
    <row r="228" spans="1:2">
      <c r="A228" s="37" t="s">
        <v>987</v>
      </c>
      <c r="B228" s="26" t="s">
        <v>1790</v>
      </c>
    </row>
    <row r="229" spans="1:2">
      <c r="A229" s="37" t="s">
        <v>989</v>
      </c>
      <c r="B229" s="26" t="s">
        <v>1790</v>
      </c>
    </row>
    <row r="230" spans="1:2">
      <c r="A230" s="37" t="s">
        <v>1017</v>
      </c>
      <c r="B230" s="26" t="s">
        <v>1790</v>
      </c>
    </row>
    <row r="231" spans="1:2">
      <c r="A231" s="37" t="s">
        <v>1021</v>
      </c>
      <c r="B231" s="26" t="s">
        <v>1790</v>
      </c>
    </row>
    <row r="232" spans="1:2">
      <c r="A232" s="37" t="s">
        <v>1024</v>
      </c>
      <c r="B232" s="26" t="s">
        <v>1790</v>
      </c>
    </row>
    <row r="233" spans="1:2">
      <c r="A233" s="37" t="s">
        <v>1026</v>
      </c>
      <c r="B233" s="26" t="s">
        <v>1790</v>
      </c>
    </row>
    <row r="234" spans="1:2">
      <c r="A234" s="37" t="s">
        <v>1029</v>
      </c>
      <c r="B234" s="26" t="s">
        <v>1790</v>
      </c>
    </row>
    <row r="235" spans="1:2">
      <c r="A235" s="37" t="s">
        <v>1038</v>
      </c>
      <c r="B235" s="26" t="s">
        <v>1790</v>
      </c>
    </row>
    <row r="236" spans="1:2">
      <c r="A236" s="30"/>
    </row>
    <row r="237" spans="1:2">
      <c r="A237" s="30"/>
    </row>
    <row r="238" spans="1:2">
      <c r="A238" s="30"/>
    </row>
    <row r="239" spans="1:2">
      <c r="A239" s="30"/>
    </row>
    <row r="240" spans="1:2">
      <c r="A240" s="30"/>
    </row>
    <row r="241" spans="1:1">
      <c r="A241" s="30"/>
    </row>
    <row r="242" spans="1:1">
      <c r="A242" s="30"/>
    </row>
    <row r="243" spans="1:1">
      <c r="A243" s="30"/>
    </row>
    <row r="244" spans="1:1">
      <c r="A244" s="30"/>
    </row>
    <row r="245" spans="1:1">
      <c r="A245" s="30"/>
    </row>
    <row r="246" spans="1:1">
      <c r="A246" s="30"/>
    </row>
    <row r="247" spans="1:1">
      <c r="A247" s="30"/>
    </row>
    <row r="248" spans="1:1">
      <c r="A248" s="30"/>
    </row>
    <row r="249" spans="1:1">
      <c r="A249" s="30"/>
    </row>
    <row r="250" spans="1:1">
      <c r="A250" s="30"/>
    </row>
    <row r="251" spans="1:1">
      <c r="A251" s="30"/>
    </row>
    <row r="252" spans="1:1">
      <c r="A252" s="30"/>
    </row>
    <row r="253" spans="1:1">
      <c r="A253" s="30"/>
    </row>
    <row r="254" spans="1:1">
      <c r="A254" s="30"/>
    </row>
    <row r="255" spans="1:1">
      <c r="A255" s="30"/>
    </row>
    <row r="256" spans="1:1">
      <c r="A256" s="30"/>
    </row>
    <row r="257" spans="1:1">
      <c r="A257" s="30"/>
    </row>
    <row r="258" spans="1:1">
      <c r="A258" s="30"/>
    </row>
    <row r="259" spans="1:1">
      <c r="A259" s="30"/>
    </row>
    <row r="260" spans="1:1">
      <c r="A260" s="30"/>
    </row>
    <row r="261" spans="1:1">
      <c r="A261" s="30"/>
    </row>
    <row r="262" spans="1:1">
      <c r="A262" s="30"/>
    </row>
    <row r="263" spans="1:1">
      <c r="A263" s="30"/>
    </row>
    <row r="264" spans="1:1">
      <c r="A264" s="30"/>
    </row>
    <row r="265" spans="1:1">
      <c r="A265" s="30"/>
    </row>
    <row r="266" spans="1:1">
      <c r="A266" s="30"/>
    </row>
    <row r="267" spans="1:1">
      <c r="A267" s="30"/>
    </row>
    <row r="268" spans="1:1">
      <c r="A268" s="30"/>
    </row>
    <row r="269" spans="1:1">
      <c r="A269" s="30"/>
    </row>
    <row r="270" spans="1:1">
      <c r="A270" s="30"/>
    </row>
    <row r="271" spans="1:1">
      <c r="A271" s="30"/>
    </row>
    <row r="272" spans="1:1">
      <c r="A272" s="30"/>
    </row>
    <row r="273" spans="1:1">
      <c r="A273" s="30"/>
    </row>
    <row r="274" spans="1:1">
      <c r="A274" s="30"/>
    </row>
    <row r="275" spans="1:1">
      <c r="A275" s="30"/>
    </row>
    <row r="276" spans="1:1">
      <c r="A276" s="30"/>
    </row>
    <row r="277" spans="1:1">
      <c r="A277" s="30"/>
    </row>
    <row r="278" spans="1:1">
      <c r="A278" s="30"/>
    </row>
    <row r="279" spans="1:1">
      <c r="A279" s="30"/>
    </row>
    <row r="280" spans="1:1">
      <c r="A280" s="30"/>
    </row>
    <row r="281" spans="1:1">
      <c r="A281" s="30"/>
    </row>
    <row r="282" spans="1:1">
      <c r="A282" s="30"/>
    </row>
    <row r="283" spans="1:1">
      <c r="A283" s="30"/>
    </row>
    <row r="284" spans="1:1">
      <c r="A284" s="30"/>
    </row>
    <row r="285" spans="1:1">
      <c r="A285" s="30"/>
    </row>
    <row r="286" spans="1:1">
      <c r="A286" s="30"/>
    </row>
    <row r="287" spans="1:1">
      <c r="A287" s="30"/>
    </row>
    <row r="288" spans="1:1">
      <c r="A288" s="30"/>
    </row>
    <row r="289" spans="1:1">
      <c r="A289" s="30"/>
    </row>
    <row r="290" spans="1:1">
      <c r="A290" s="30"/>
    </row>
    <row r="291" spans="1:1">
      <c r="A291" s="30"/>
    </row>
    <row r="292" spans="1:1">
      <c r="A292" s="30"/>
    </row>
    <row r="293" spans="1:1">
      <c r="A293" s="30"/>
    </row>
    <row r="294" spans="1:1">
      <c r="A294" s="30"/>
    </row>
    <row r="295" spans="1:1">
      <c r="A295" s="30"/>
    </row>
    <row r="296" spans="1:1">
      <c r="A296" s="30"/>
    </row>
    <row r="297" spans="1:1">
      <c r="A297" s="30"/>
    </row>
    <row r="298" spans="1:1">
      <c r="A298" s="30"/>
    </row>
    <row r="299" spans="1:1">
      <c r="A299" s="30"/>
    </row>
    <row r="300" spans="1:1">
      <c r="A300" s="30"/>
    </row>
    <row r="301" spans="1:1">
      <c r="A301" s="30"/>
    </row>
    <row r="302" spans="1:1">
      <c r="A302" s="30"/>
    </row>
    <row r="303" spans="1:1">
      <c r="A303" s="30"/>
    </row>
    <row r="304" spans="1:1">
      <c r="A304" s="30"/>
    </row>
    <row r="305" spans="1:1">
      <c r="A305" s="30"/>
    </row>
    <row r="306" spans="1:1">
      <c r="A306" s="30"/>
    </row>
    <row r="307" spans="1:1">
      <c r="A307" s="30"/>
    </row>
    <row r="308" spans="1:1">
      <c r="A308" s="30"/>
    </row>
    <row r="309" spans="1:1">
      <c r="A309" s="30"/>
    </row>
    <row r="310" spans="1:1">
      <c r="A310" s="30"/>
    </row>
    <row r="311" spans="1:1">
      <c r="A311" s="30"/>
    </row>
    <row r="312" spans="1:1">
      <c r="A312" s="30"/>
    </row>
    <row r="313" spans="1:1">
      <c r="A313" s="30"/>
    </row>
    <row r="314" spans="1:1">
      <c r="A314" s="30"/>
    </row>
    <row r="315" spans="1:1">
      <c r="A315" s="30"/>
    </row>
    <row r="316" spans="1:1">
      <c r="A316" s="30"/>
    </row>
    <row r="317" spans="1:1">
      <c r="A317" s="30"/>
    </row>
    <row r="318" spans="1:1">
      <c r="A318" s="30"/>
    </row>
    <row r="319" spans="1:1">
      <c r="A319" s="30"/>
    </row>
    <row r="320" spans="1:1">
      <c r="A320" s="30"/>
    </row>
    <row r="321" spans="1:1">
      <c r="A321" s="30"/>
    </row>
    <row r="322" spans="1:1">
      <c r="A322" s="30"/>
    </row>
    <row r="323" spans="1:1">
      <c r="A323" s="30"/>
    </row>
    <row r="324" spans="1:1">
      <c r="A324" s="30"/>
    </row>
    <row r="325" spans="1:1">
      <c r="A325" s="30"/>
    </row>
    <row r="326" spans="1:1">
      <c r="A326" s="30"/>
    </row>
    <row r="327" spans="1:1">
      <c r="A327" s="30"/>
    </row>
    <row r="328" spans="1:1">
      <c r="A328" s="30"/>
    </row>
    <row r="329" spans="1:1">
      <c r="A329" s="30"/>
    </row>
    <row r="330" spans="1:1">
      <c r="A330" s="30"/>
    </row>
    <row r="331" spans="1:1">
      <c r="A331" s="30"/>
    </row>
    <row r="332" spans="1:1">
      <c r="A332" s="30"/>
    </row>
    <row r="333" spans="1:1">
      <c r="A333" s="30"/>
    </row>
    <row r="334" spans="1:1">
      <c r="A334" s="30"/>
    </row>
    <row r="335" spans="1:1">
      <c r="A335" s="30"/>
    </row>
    <row r="336" spans="1:1">
      <c r="A336" s="30"/>
    </row>
    <row r="337" spans="1:1">
      <c r="A337" s="30"/>
    </row>
    <row r="338" spans="1:1">
      <c r="A338" s="30"/>
    </row>
    <row r="339" spans="1:1">
      <c r="A339" s="30"/>
    </row>
    <row r="340" spans="1:1">
      <c r="A340" s="30"/>
    </row>
    <row r="341" spans="1:1">
      <c r="A341" s="30"/>
    </row>
    <row r="342" spans="1:1">
      <c r="A342" s="30"/>
    </row>
    <row r="343" spans="1:1">
      <c r="A343" s="30"/>
    </row>
    <row r="344" spans="1:1">
      <c r="A344" s="30"/>
    </row>
    <row r="345" spans="1:1">
      <c r="A345" s="30"/>
    </row>
    <row r="346" spans="1:1">
      <c r="A346" s="30"/>
    </row>
    <row r="347" spans="1:1">
      <c r="A347" s="30"/>
    </row>
    <row r="348" spans="1:1">
      <c r="A348" s="30"/>
    </row>
    <row r="349" spans="1:1">
      <c r="A349" s="30"/>
    </row>
    <row r="350" spans="1:1">
      <c r="A350" s="30"/>
    </row>
    <row r="351" spans="1:1">
      <c r="A351" s="30"/>
    </row>
    <row r="352" spans="1:1">
      <c r="A352" s="30"/>
    </row>
    <row r="353" spans="1:1">
      <c r="A353" s="30"/>
    </row>
    <row r="354" spans="1:1">
      <c r="A354" s="30"/>
    </row>
    <row r="355" spans="1:1">
      <c r="A355" s="30"/>
    </row>
    <row r="356" spans="1:1">
      <c r="A356" s="30"/>
    </row>
    <row r="357" spans="1:1">
      <c r="A357" s="30"/>
    </row>
    <row r="358" spans="1:1">
      <c r="A358" s="30"/>
    </row>
    <row r="359" spans="1:1">
      <c r="A359" s="30"/>
    </row>
    <row r="360" spans="1:1">
      <c r="A360" s="30"/>
    </row>
    <row r="361" spans="1:1">
      <c r="A361" s="30"/>
    </row>
    <row r="362" spans="1:1">
      <c r="A362" s="30"/>
    </row>
    <row r="363" spans="1:1">
      <c r="A363" s="30"/>
    </row>
    <row r="364" spans="1:1">
      <c r="A364" s="30"/>
    </row>
    <row r="365" spans="1:1">
      <c r="A365" s="30"/>
    </row>
    <row r="366" spans="1:1">
      <c r="A366" s="30"/>
    </row>
    <row r="367" spans="1:1">
      <c r="A367" s="30"/>
    </row>
    <row r="368" spans="1:1">
      <c r="A368" s="30"/>
    </row>
    <row r="369" spans="1:1">
      <c r="A369" s="30"/>
    </row>
    <row r="370" spans="1:1">
      <c r="A370" s="30"/>
    </row>
    <row r="371" spans="1:1">
      <c r="A371" s="30"/>
    </row>
    <row r="372" spans="1:1">
      <c r="A372" s="30"/>
    </row>
    <row r="373" spans="1:1">
      <c r="A373" s="30"/>
    </row>
    <row r="374" spans="1:1">
      <c r="A374" s="30"/>
    </row>
    <row r="375" spans="1:1">
      <c r="A375" s="30"/>
    </row>
    <row r="376" spans="1:1">
      <c r="A376" s="30"/>
    </row>
    <row r="377" spans="1:1">
      <c r="A377" s="30"/>
    </row>
    <row r="378" spans="1:1">
      <c r="A378" s="30"/>
    </row>
    <row r="379" spans="1:1">
      <c r="A379" s="30"/>
    </row>
    <row r="380" spans="1:1">
      <c r="A380" s="30"/>
    </row>
    <row r="381" spans="1:1">
      <c r="A381" s="30"/>
    </row>
    <row r="382" spans="1:1">
      <c r="A382" s="30"/>
    </row>
    <row r="383" spans="1:1">
      <c r="A383" s="30"/>
    </row>
    <row r="384" spans="1:1">
      <c r="A384" s="30"/>
    </row>
    <row r="385" spans="1:1">
      <c r="A385" s="30"/>
    </row>
    <row r="386" spans="1:1">
      <c r="A386" s="30"/>
    </row>
    <row r="387" spans="1:1">
      <c r="A387" s="30"/>
    </row>
    <row r="388" spans="1:1">
      <c r="A388" s="30"/>
    </row>
    <row r="389" spans="1:1">
      <c r="A389" s="30"/>
    </row>
    <row r="390" spans="1:1">
      <c r="A390" s="30"/>
    </row>
    <row r="391" spans="1:1">
      <c r="A391" s="30"/>
    </row>
    <row r="392" spans="1:1">
      <c r="A392" s="30"/>
    </row>
    <row r="393" spans="1:1">
      <c r="A393" s="30"/>
    </row>
    <row r="394" spans="1:1">
      <c r="A394" s="30"/>
    </row>
    <row r="395" spans="1:1">
      <c r="A395" s="30"/>
    </row>
    <row r="396" spans="1:1">
      <c r="A396" s="30"/>
    </row>
    <row r="397" spans="1:1">
      <c r="A397" s="30"/>
    </row>
    <row r="398" spans="1:1">
      <c r="A398" s="30"/>
    </row>
    <row r="399" spans="1:1">
      <c r="A399" s="30"/>
    </row>
    <row r="400" spans="1:1">
      <c r="A400" s="30"/>
    </row>
    <row r="401" spans="1:1">
      <c r="A401" s="30"/>
    </row>
    <row r="402" spans="1:1">
      <c r="A402" s="30"/>
    </row>
    <row r="403" spans="1:1">
      <c r="A403" s="30"/>
    </row>
    <row r="404" spans="1:1">
      <c r="A404" s="30"/>
    </row>
    <row r="405" spans="1:1">
      <c r="A405" s="30"/>
    </row>
    <row r="406" spans="1:1">
      <c r="A406" s="30"/>
    </row>
    <row r="407" spans="1:1">
      <c r="A407" s="30"/>
    </row>
    <row r="408" spans="1:1">
      <c r="A408" s="30"/>
    </row>
    <row r="409" spans="1:1">
      <c r="A409" s="30"/>
    </row>
    <row r="410" spans="1:1">
      <c r="A410" s="30"/>
    </row>
    <row r="411" spans="1:1">
      <c r="A411" s="30"/>
    </row>
    <row r="412" spans="1:1">
      <c r="A412" s="30"/>
    </row>
    <row r="413" spans="1:1">
      <c r="A413" s="30"/>
    </row>
    <row r="414" spans="1:1">
      <c r="A414" s="30"/>
    </row>
    <row r="415" spans="1:1">
      <c r="A415" s="30"/>
    </row>
    <row r="416" spans="1:1">
      <c r="A416" s="30"/>
    </row>
    <row r="417" spans="1:1">
      <c r="A417" s="30"/>
    </row>
    <row r="418" spans="1:1">
      <c r="A418" s="30"/>
    </row>
    <row r="419" spans="1:1">
      <c r="A419" s="30"/>
    </row>
    <row r="420" spans="1:1">
      <c r="A420" s="30"/>
    </row>
    <row r="421" spans="1:1">
      <c r="A421" s="30"/>
    </row>
    <row r="422" spans="1:1">
      <c r="A422" s="30"/>
    </row>
    <row r="423" spans="1:1">
      <c r="A423" s="30"/>
    </row>
    <row r="424" spans="1:1">
      <c r="A424" s="30"/>
    </row>
    <row r="425" spans="1:1">
      <c r="A425" s="30"/>
    </row>
    <row r="426" spans="1:1">
      <c r="A426" s="30"/>
    </row>
    <row r="427" spans="1:1">
      <c r="A427" s="30"/>
    </row>
    <row r="428" spans="1:1">
      <c r="A428" s="30"/>
    </row>
    <row r="429" spans="1:1">
      <c r="A429" s="30"/>
    </row>
    <row r="430" spans="1:1">
      <c r="A430" s="30"/>
    </row>
    <row r="431" spans="1:1">
      <c r="A431" s="30"/>
    </row>
    <row r="432" spans="1:1">
      <c r="A432" s="30"/>
    </row>
    <row r="433" spans="1:1">
      <c r="A433" s="30"/>
    </row>
    <row r="434" spans="1:1">
      <c r="A434" s="30"/>
    </row>
    <row r="435" spans="1:1">
      <c r="A435" s="30"/>
    </row>
    <row r="436" spans="1:1">
      <c r="A436" s="30"/>
    </row>
    <row r="437" spans="1:1">
      <c r="A437" s="30"/>
    </row>
    <row r="438" spans="1:1">
      <c r="A438" s="30"/>
    </row>
    <row r="439" spans="1:1">
      <c r="A439" s="30"/>
    </row>
    <row r="440" spans="1:1">
      <c r="A440" s="30"/>
    </row>
    <row r="441" spans="1:1">
      <c r="A441" s="30"/>
    </row>
    <row r="442" spans="1:1">
      <c r="A442" s="30"/>
    </row>
    <row r="443" spans="1:1">
      <c r="A443" s="30"/>
    </row>
    <row r="444" spans="1:1">
      <c r="A444" s="30"/>
    </row>
    <row r="445" spans="1:1">
      <c r="A445" s="30"/>
    </row>
    <row r="446" spans="1:1">
      <c r="A446" s="30"/>
    </row>
    <row r="447" spans="1:1">
      <c r="A447" s="30"/>
    </row>
    <row r="448" spans="1:1">
      <c r="A448" s="30"/>
    </row>
    <row r="449" spans="1:1">
      <c r="A449" s="30"/>
    </row>
    <row r="450" spans="1:1">
      <c r="A450" s="30"/>
    </row>
    <row r="451" spans="1:1">
      <c r="A451" s="30"/>
    </row>
    <row r="452" spans="1:1">
      <c r="A452" s="30"/>
    </row>
    <row r="453" spans="1:1">
      <c r="A453" s="30"/>
    </row>
    <row r="454" spans="1:1">
      <c r="A454" s="30"/>
    </row>
    <row r="455" spans="1:1">
      <c r="A455" s="30"/>
    </row>
    <row r="456" spans="1:1">
      <c r="A456" s="30"/>
    </row>
    <row r="457" spans="1:1">
      <c r="A457" s="30"/>
    </row>
    <row r="458" spans="1:1">
      <c r="A458" s="30"/>
    </row>
    <row r="459" spans="1:1">
      <c r="A459" s="30"/>
    </row>
    <row r="460" spans="1:1">
      <c r="A460" s="30"/>
    </row>
    <row r="461" spans="1:1">
      <c r="A461" s="30"/>
    </row>
    <row r="462" spans="1:1">
      <c r="A462" s="30"/>
    </row>
    <row r="463" spans="1:1">
      <c r="A463" s="30"/>
    </row>
    <row r="464" spans="1:1">
      <c r="A464" s="30"/>
    </row>
    <row r="465" spans="1:1">
      <c r="A465" s="30"/>
    </row>
    <row r="466" spans="1:1">
      <c r="A466" s="30"/>
    </row>
    <row r="467" spans="1:1">
      <c r="A467" s="30"/>
    </row>
    <row r="468" spans="1:1">
      <c r="A468" s="30"/>
    </row>
    <row r="469" spans="1:1">
      <c r="A469" s="30"/>
    </row>
    <row r="470" spans="1:1">
      <c r="A470" s="30"/>
    </row>
    <row r="471" spans="1:1">
      <c r="A471" s="30"/>
    </row>
    <row r="472" spans="1:1">
      <c r="A472" s="30"/>
    </row>
    <row r="473" spans="1:1">
      <c r="A473" s="30"/>
    </row>
    <row r="474" spans="1:1">
      <c r="A474" s="30"/>
    </row>
    <row r="475" spans="1:1">
      <c r="A475" s="30"/>
    </row>
    <row r="476" spans="1:1">
      <c r="A476" s="30"/>
    </row>
    <row r="477" spans="1:1">
      <c r="A477" s="30"/>
    </row>
    <row r="478" spans="1:1">
      <c r="A478" s="30"/>
    </row>
    <row r="479" spans="1:1">
      <c r="A479" s="30"/>
    </row>
    <row r="480" spans="1:1">
      <c r="A480" s="30"/>
    </row>
    <row r="481" spans="1:1">
      <c r="A481" s="30"/>
    </row>
    <row r="482" spans="1:1">
      <c r="A482" s="30"/>
    </row>
    <row r="483" spans="1:1">
      <c r="A483" s="30"/>
    </row>
    <row r="484" spans="1:1">
      <c r="A484" s="30"/>
    </row>
    <row r="485" spans="1:1">
      <c r="A485" s="30"/>
    </row>
    <row r="486" spans="1:1">
      <c r="A486" s="30"/>
    </row>
    <row r="487" spans="1:1">
      <c r="A487" s="30"/>
    </row>
    <row r="488" spans="1:1">
      <c r="A488" s="30"/>
    </row>
    <row r="489" spans="1:1">
      <c r="A489" s="30"/>
    </row>
    <row r="490" spans="1:1">
      <c r="A490" s="30"/>
    </row>
    <row r="491" spans="1:1">
      <c r="A491" s="30"/>
    </row>
    <row r="492" spans="1:1">
      <c r="A492" s="30"/>
    </row>
    <row r="493" spans="1:1">
      <c r="A493" s="30"/>
    </row>
    <row r="494" spans="1:1">
      <c r="A494" s="30"/>
    </row>
    <row r="495" spans="1:1">
      <c r="A495" s="30"/>
    </row>
    <row r="496" spans="1:1">
      <c r="A496" s="30"/>
    </row>
    <row r="497" spans="1:1">
      <c r="A497" s="30"/>
    </row>
    <row r="498" spans="1:1">
      <c r="A498" s="30"/>
    </row>
    <row r="499" spans="1:1">
      <c r="A499" s="30"/>
    </row>
    <row r="500" spans="1:1">
      <c r="A500" s="30"/>
    </row>
    <row r="501" spans="1:1">
      <c r="A501" s="30"/>
    </row>
    <row r="502" spans="1:1">
      <c r="A502" s="30"/>
    </row>
    <row r="503" spans="1:1">
      <c r="A503" s="30"/>
    </row>
    <row r="504" spans="1:1">
      <c r="A504" s="30"/>
    </row>
    <row r="505" spans="1:1">
      <c r="A505" s="30"/>
    </row>
    <row r="506" spans="1:1">
      <c r="A506" s="30"/>
    </row>
    <row r="507" spans="1:1">
      <c r="A507" s="30"/>
    </row>
    <row r="508" spans="1:1">
      <c r="A508" s="30"/>
    </row>
    <row r="509" spans="1:1">
      <c r="A509" s="30"/>
    </row>
    <row r="510" spans="1:1">
      <c r="A510" s="30"/>
    </row>
    <row r="511" spans="1:1">
      <c r="A511" s="30"/>
    </row>
    <row r="512" spans="1:1">
      <c r="A512" s="30"/>
    </row>
    <row r="513" spans="1:1">
      <c r="A513" s="30"/>
    </row>
    <row r="514" spans="1:1">
      <c r="A514" s="30"/>
    </row>
    <row r="515" spans="1:1">
      <c r="A515" s="30"/>
    </row>
    <row r="516" spans="1:1">
      <c r="A516" s="30"/>
    </row>
    <row r="517" spans="1:1">
      <c r="A517" s="30"/>
    </row>
    <row r="518" spans="1:1">
      <c r="A518" s="30"/>
    </row>
    <row r="519" spans="1:1">
      <c r="A519" s="30"/>
    </row>
    <row r="520" spans="1:1">
      <c r="A520" s="30"/>
    </row>
    <row r="521" spans="1:1">
      <c r="A521" s="30"/>
    </row>
    <row r="522" spans="1:1">
      <c r="A522" s="30"/>
    </row>
    <row r="523" spans="1:1">
      <c r="A523" s="30"/>
    </row>
    <row r="524" spans="1:1">
      <c r="A524" s="30"/>
    </row>
    <row r="525" spans="1:1">
      <c r="A525" s="30"/>
    </row>
    <row r="526" spans="1:1">
      <c r="A526" s="30"/>
    </row>
    <row r="527" spans="1:1">
      <c r="A527" s="30"/>
    </row>
    <row r="528" spans="1:1">
      <c r="A528" s="30"/>
    </row>
    <row r="529" spans="1:1">
      <c r="A529" s="30"/>
    </row>
    <row r="530" spans="1:1">
      <c r="A530" s="30"/>
    </row>
    <row r="531" spans="1:1">
      <c r="A531" s="30"/>
    </row>
    <row r="532" spans="1:1">
      <c r="A532" s="30"/>
    </row>
    <row r="533" spans="1:1">
      <c r="A533" s="30"/>
    </row>
    <row r="534" spans="1:1">
      <c r="A534" s="30"/>
    </row>
    <row r="535" spans="1:1">
      <c r="A535" s="30"/>
    </row>
    <row r="536" spans="1:1">
      <c r="A536" s="30"/>
    </row>
    <row r="537" spans="1:1">
      <c r="A537" s="30"/>
    </row>
    <row r="538" spans="1:1">
      <c r="A538" s="30"/>
    </row>
    <row r="539" spans="1:1">
      <c r="A539" s="30"/>
    </row>
    <row r="540" spans="1:1">
      <c r="A540" s="30"/>
    </row>
    <row r="541" spans="1:1">
      <c r="A541" s="30"/>
    </row>
    <row r="542" spans="1:1">
      <c r="A542" s="30"/>
    </row>
    <row r="543" spans="1:1">
      <c r="A543" s="30"/>
    </row>
    <row r="544" spans="1:1">
      <c r="A544" s="30"/>
    </row>
    <row r="545" spans="1:1">
      <c r="A545" s="30"/>
    </row>
    <row r="546" spans="1:1">
      <c r="A546" s="30"/>
    </row>
    <row r="547" spans="1:1">
      <c r="A547" s="30"/>
    </row>
    <row r="548" spans="1:1">
      <c r="A548" s="30"/>
    </row>
    <row r="549" spans="1:1">
      <c r="A549" s="30"/>
    </row>
    <row r="550" spans="1:1">
      <c r="A550" s="30"/>
    </row>
    <row r="551" spans="1:1">
      <c r="A551" s="30"/>
    </row>
    <row r="552" spans="1:1">
      <c r="A552" s="30"/>
    </row>
    <row r="553" spans="1:1">
      <c r="A553" s="30"/>
    </row>
    <row r="554" spans="1:1">
      <c r="A554" s="30"/>
    </row>
    <row r="555" spans="1:1">
      <c r="A555" s="30"/>
    </row>
    <row r="556" spans="1:1">
      <c r="A556" s="30"/>
    </row>
    <row r="557" spans="1:1">
      <c r="A557" s="30"/>
    </row>
    <row r="558" spans="1:1">
      <c r="A558" s="30"/>
    </row>
    <row r="559" spans="1:1">
      <c r="A559" s="30"/>
    </row>
    <row r="560" spans="1:1">
      <c r="A560" s="30"/>
    </row>
    <row r="561" spans="1:1">
      <c r="A561" s="30"/>
    </row>
    <row r="562" spans="1:1">
      <c r="A562" s="30"/>
    </row>
    <row r="563" spans="1:1">
      <c r="A563" s="30"/>
    </row>
    <row r="564" spans="1:1">
      <c r="A564" s="30"/>
    </row>
    <row r="565" spans="1:1">
      <c r="A565" s="30"/>
    </row>
    <row r="566" spans="1:1">
      <c r="A566" s="30"/>
    </row>
    <row r="567" spans="1:1">
      <c r="A567" s="30"/>
    </row>
    <row r="568" spans="1:1">
      <c r="A568" s="30"/>
    </row>
    <row r="569" spans="1:1">
      <c r="A569" s="30"/>
    </row>
    <row r="570" spans="1:1">
      <c r="A570" s="30"/>
    </row>
    <row r="571" spans="1:1">
      <c r="A571" s="30"/>
    </row>
    <row r="572" spans="1:1">
      <c r="A572" s="30"/>
    </row>
    <row r="573" spans="1:1">
      <c r="A573" s="30"/>
    </row>
    <row r="574" spans="1:1">
      <c r="A574" s="30"/>
    </row>
    <row r="575" spans="1:1">
      <c r="A575" s="30"/>
    </row>
    <row r="576" spans="1:1">
      <c r="A576" s="30"/>
    </row>
    <row r="577" spans="1:1">
      <c r="A577" s="30"/>
    </row>
    <row r="578" spans="1:1">
      <c r="A578" s="30"/>
    </row>
    <row r="579" spans="1:1">
      <c r="A579" s="30"/>
    </row>
    <row r="580" spans="1:1">
      <c r="A580" s="30"/>
    </row>
    <row r="581" spans="1:1">
      <c r="A581" s="30"/>
    </row>
    <row r="582" spans="1:1">
      <c r="A582" s="30"/>
    </row>
    <row r="583" spans="1:1">
      <c r="A583" s="30"/>
    </row>
    <row r="584" spans="1:1">
      <c r="A584" s="30"/>
    </row>
    <row r="585" spans="1:1">
      <c r="A585" s="30"/>
    </row>
    <row r="586" spans="1:1">
      <c r="A586" s="30"/>
    </row>
    <row r="587" spans="1:1">
      <c r="A587" s="30"/>
    </row>
    <row r="588" spans="1:1">
      <c r="A588" s="30"/>
    </row>
    <row r="589" spans="1:1">
      <c r="A589" s="30"/>
    </row>
    <row r="590" spans="1:1">
      <c r="A590" s="30"/>
    </row>
    <row r="591" spans="1:1">
      <c r="A591" s="30"/>
    </row>
    <row r="592" spans="1:1">
      <c r="A592" s="30"/>
    </row>
    <row r="593" spans="1:1">
      <c r="A593" s="30"/>
    </row>
    <row r="594" spans="1:1">
      <c r="A594" s="30"/>
    </row>
    <row r="595" spans="1:1">
      <c r="A595" s="30"/>
    </row>
    <row r="596" spans="1:1">
      <c r="A596" s="30"/>
    </row>
    <row r="597" spans="1:1">
      <c r="A597" s="30"/>
    </row>
    <row r="598" spans="1:1">
      <c r="A598" s="30"/>
    </row>
    <row r="599" spans="1:1">
      <c r="A599" s="30"/>
    </row>
    <row r="600" spans="1:1">
      <c r="A600" s="30"/>
    </row>
    <row r="601" spans="1:1">
      <c r="A601" s="30"/>
    </row>
    <row r="602" spans="1:1">
      <c r="A602" s="30"/>
    </row>
    <row r="603" spans="1:1">
      <c r="A603" s="30"/>
    </row>
    <row r="604" spans="1:1">
      <c r="A604" s="30"/>
    </row>
    <row r="605" spans="1:1">
      <c r="A605" s="30"/>
    </row>
    <row r="606" spans="1:1">
      <c r="A606" s="30"/>
    </row>
    <row r="607" spans="1:1">
      <c r="A607" s="30"/>
    </row>
    <row r="608" spans="1:1">
      <c r="A608" s="30"/>
    </row>
    <row r="609" spans="1:1">
      <c r="A609" s="30"/>
    </row>
    <row r="610" spans="1:1">
      <c r="A610" s="30"/>
    </row>
    <row r="611" spans="1:1">
      <c r="A611" s="30"/>
    </row>
    <row r="612" spans="1:1">
      <c r="A612" s="30"/>
    </row>
    <row r="613" spans="1:1">
      <c r="A613" s="30"/>
    </row>
    <row r="614" spans="1:1">
      <c r="A614" s="30"/>
    </row>
    <row r="615" spans="1:1">
      <c r="A615" s="30"/>
    </row>
    <row r="616" spans="1:1">
      <c r="A616" s="30"/>
    </row>
    <row r="617" spans="1:1">
      <c r="A617" s="30"/>
    </row>
    <row r="618" spans="1:1">
      <c r="A618" s="30"/>
    </row>
    <row r="619" spans="1:1">
      <c r="A619" s="30"/>
    </row>
    <row r="620" spans="1:1">
      <c r="A620" s="30"/>
    </row>
    <row r="621" spans="1:1">
      <c r="A621" s="30"/>
    </row>
    <row r="622" spans="1:1">
      <c r="A622" s="30"/>
    </row>
    <row r="623" spans="1:1">
      <c r="A623" s="30"/>
    </row>
    <row r="624" spans="1:1">
      <c r="A624" s="30"/>
    </row>
    <row r="625" spans="1:1">
      <c r="A625" s="30"/>
    </row>
    <row r="626" spans="1:1">
      <c r="A626" s="30"/>
    </row>
    <row r="627" spans="1:1">
      <c r="A627" s="30"/>
    </row>
    <row r="628" spans="1:1">
      <c r="A628" s="30"/>
    </row>
    <row r="629" spans="1:1">
      <c r="A629" s="30"/>
    </row>
    <row r="630" spans="1:1">
      <c r="A630" s="30"/>
    </row>
    <row r="631" spans="1:1">
      <c r="A631" s="30"/>
    </row>
    <row r="632" spans="1:1">
      <c r="A632" s="30"/>
    </row>
    <row r="633" spans="1:1">
      <c r="A633" s="30"/>
    </row>
    <row r="634" spans="1:1">
      <c r="A634" s="30"/>
    </row>
    <row r="635" spans="1:1">
      <c r="A635" s="30"/>
    </row>
    <row r="636" spans="1:1">
      <c r="A636" s="30"/>
    </row>
    <row r="637" spans="1:1">
      <c r="A637" s="30"/>
    </row>
    <row r="638" spans="1:1">
      <c r="A638" s="30"/>
    </row>
    <row r="639" spans="1:1">
      <c r="A639" s="30"/>
    </row>
    <row r="640" spans="1:1">
      <c r="A640" s="30"/>
    </row>
    <row r="641" spans="1:1">
      <c r="A641" s="30"/>
    </row>
    <row r="642" spans="1:1">
      <c r="A642" s="30"/>
    </row>
    <row r="643" spans="1:1">
      <c r="A643" s="30"/>
    </row>
    <row r="644" spans="1:1">
      <c r="A644" s="30"/>
    </row>
    <row r="645" spans="1:1">
      <c r="A645" s="30"/>
    </row>
    <row r="646" spans="1:1">
      <c r="A646" s="30"/>
    </row>
    <row r="647" spans="1:1">
      <c r="A647" s="30"/>
    </row>
    <row r="648" spans="1:1">
      <c r="A648" s="30"/>
    </row>
    <row r="649" spans="1:1">
      <c r="A649" s="30"/>
    </row>
    <row r="650" spans="1:1">
      <c r="A650" s="30"/>
    </row>
    <row r="651" spans="1:1">
      <c r="A651" s="30"/>
    </row>
    <row r="652" spans="1:1">
      <c r="A652" s="30"/>
    </row>
    <row r="653" spans="1:1">
      <c r="A653" s="30"/>
    </row>
    <row r="654" spans="1:1">
      <c r="A654" s="30"/>
    </row>
    <row r="655" spans="1:1">
      <c r="A655" s="30"/>
    </row>
    <row r="656" spans="1:1">
      <c r="A656" s="30"/>
    </row>
    <row r="657" spans="1:1">
      <c r="A657" s="30"/>
    </row>
    <row r="658" spans="1:1">
      <c r="A658" s="30"/>
    </row>
    <row r="659" spans="1:1">
      <c r="A659" s="30"/>
    </row>
    <row r="660" spans="1:1">
      <c r="A660" s="30"/>
    </row>
    <row r="661" spans="1:1">
      <c r="A661" s="30"/>
    </row>
    <row r="662" spans="1:1">
      <c r="A662" s="30"/>
    </row>
    <row r="663" spans="1:1">
      <c r="A663" s="30"/>
    </row>
    <row r="664" spans="1:1">
      <c r="A664" s="30"/>
    </row>
    <row r="665" spans="1:1">
      <c r="A665" s="30"/>
    </row>
    <row r="666" spans="1:1">
      <c r="A666" s="30"/>
    </row>
    <row r="667" spans="1:1">
      <c r="A667" s="30"/>
    </row>
    <row r="668" spans="1:1">
      <c r="A668" s="30"/>
    </row>
    <row r="669" spans="1:1">
      <c r="A669" s="30"/>
    </row>
    <row r="670" spans="1:1">
      <c r="A670" s="30"/>
    </row>
    <row r="671" spans="1:1">
      <c r="A671" s="30"/>
    </row>
    <row r="672" spans="1:1">
      <c r="A672" s="30"/>
    </row>
    <row r="673" spans="1:1">
      <c r="A673" s="30"/>
    </row>
    <row r="674" spans="1:1">
      <c r="A674" s="30"/>
    </row>
    <row r="675" spans="1:1">
      <c r="A675" s="30"/>
    </row>
    <row r="676" spans="1:1">
      <c r="A676" s="30"/>
    </row>
    <row r="677" spans="1:1">
      <c r="A677" s="30"/>
    </row>
    <row r="678" spans="1:1">
      <c r="A678" s="30"/>
    </row>
    <row r="679" spans="1:1">
      <c r="A679" s="30"/>
    </row>
    <row r="680" spans="1:1">
      <c r="A680" s="30"/>
    </row>
    <row r="681" spans="1:1">
      <c r="A681" s="30"/>
    </row>
    <row r="682" spans="1:1">
      <c r="A682" s="30"/>
    </row>
    <row r="683" spans="1:1">
      <c r="A683" s="30"/>
    </row>
    <row r="684" spans="1:1">
      <c r="A684" s="30"/>
    </row>
    <row r="685" spans="1:1">
      <c r="A685" s="30"/>
    </row>
    <row r="686" spans="1:1">
      <c r="A686" s="30"/>
    </row>
    <row r="687" spans="1:1">
      <c r="A687" s="30"/>
    </row>
    <row r="688" spans="1:1">
      <c r="A688" s="30"/>
    </row>
    <row r="689" spans="1:1">
      <c r="A689" s="30"/>
    </row>
    <row r="690" spans="1:1">
      <c r="A690" s="30"/>
    </row>
    <row r="691" spans="1:1">
      <c r="A691" s="30"/>
    </row>
    <row r="692" spans="1:1">
      <c r="A692" s="30"/>
    </row>
    <row r="693" spans="1:1">
      <c r="A693" s="30"/>
    </row>
    <row r="694" spans="1:1">
      <c r="A694" s="30"/>
    </row>
    <row r="695" spans="1:1">
      <c r="A695" s="30"/>
    </row>
    <row r="696" spans="1:1">
      <c r="A696" s="30"/>
    </row>
    <row r="697" spans="1:1">
      <c r="A697" s="30"/>
    </row>
    <row r="698" spans="1:1">
      <c r="A698" s="30"/>
    </row>
    <row r="699" spans="1:1">
      <c r="A699" s="30"/>
    </row>
    <row r="700" spans="1:1">
      <c r="A700" s="30"/>
    </row>
    <row r="701" spans="1:1">
      <c r="A701" s="30"/>
    </row>
    <row r="702" spans="1:1">
      <c r="A702" s="30"/>
    </row>
    <row r="703" spans="1:1">
      <c r="A703" s="30"/>
    </row>
    <row r="704" spans="1:1">
      <c r="A704" s="30"/>
    </row>
    <row r="705" spans="1:1">
      <c r="A705" s="30"/>
    </row>
    <row r="706" spans="1:1">
      <c r="A706" s="30"/>
    </row>
    <row r="707" spans="1:1">
      <c r="A707" s="30"/>
    </row>
    <row r="708" spans="1:1">
      <c r="A708" s="30"/>
    </row>
    <row r="709" spans="1:1">
      <c r="A709" s="30"/>
    </row>
    <row r="710" spans="1:1">
      <c r="A710" s="30"/>
    </row>
    <row r="711" spans="1:1">
      <c r="A711" s="30"/>
    </row>
    <row r="712" spans="1:1">
      <c r="A712" s="30"/>
    </row>
    <row r="713" spans="1:1">
      <c r="A713" s="30"/>
    </row>
    <row r="714" spans="1:1">
      <c r="A714" s="30"/>
    </row>
    <row r="715" spans="1:1">
      <c r="A715" s="30"/>
    </row>
    <row r="716" spans="1:1">
      <c r="A716" s="30"/>
    </row>
    <row r="717" spans="1:1">
      <c r="A717" s="30"/>
    </row>
    <row r="718" spans="1:1">
      <c r="A718" s="30"/>
    </row>
    <row r="719" spans="1:1">
      <c r="A719" s="30"/>
    </row>
    <row r="720" spans="1:1">
      <c r="A720" s="30"/>
    </row>
    <row r="721" spans="1:1">
      <c r="A721" s="30"/>
    </row>
    <row r="722" spans="1:1">
      <c r="A722" s="30"/>
    </row>
    <row r="723" spans="1:1">
      <c r="A723" s="30"/>
    </row>
    <row r="724" spans="1:1">
      <c r="A724" s="30"/>
    </row>
    <row r="725" spans="1:1">
      <c r="A725" s="30"/>
    </row>
    <row r="726" spans="1:1">
      <c r="A726" s="30"/>
    </row>
    <row r="727" spans="1:1">
      <c r="A727" s="30"/>
    </row>
    <row r="728" spans="1:1">
      <c r="A728" s="30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1001"/>
  <sheetViews>
    <sheetView topLeftCell="C1" workbookViewId="0">
      <selection activeCell="A73" sqref="A73:XFD73"/>
    </sheetView>
  </sheetViews>
  <sheetFormatPr defaultColWidth="12.6640625" defaultRowHeight="15.75" customHeight="1"/>
  <cols>
    <col min="1" max="2" width="44" customWidth="1"/>
    <col min="3" max="3" width="30.77734375" customWidth="1"/>
    <col min="4" max="4" width="41.77734375" customWidth="1"/>
    <col min="5" max="6" width="26.44140625" customWidth="1"/>
    <col min="7" max="7" width="26.77734375" hidden="1" customWidth="1"/>
    <col min="8" max="8" width="28.33203125" customWidth="1"/>
    <col min="9" max="10" width="33.33203125" customWidth="1"/>
    <col min="11" max="11" width="27.33203125" customWidth="1"/>
    <col min="12" max="12" width="32.44140625" customWidth="1"/>
  </cols>
  <sheetData>
    <row r="1" spans="1:16">
      <c r="A1" s="36" t="s">
        <v>2</v>
      </c>
      <c r="B1" s="36"/>
      <c r="C1" s="36"/>
      <c r="D1" s="3" t="s">
        <v>1724</v>
      </c>
      <c r="E1" s="3" t="s">
        <v>1725</v>
      </c>
      <c r="F1" s="3" t="s">
        <v>1726</v>
      </c>
      <c r="G1" s="3" t="s">
        <v>1727</v>
      </c>
      <c r="H1" s="3" t="s">
        <v>1727</v>
      </c>
      <c r="I1" s="3" t="s">
        <v>1728</v>
      </c>
      <c r="J1" s="3" t="s">
        <v>1729</v>
      </c>
      <c r="K1" s="3" t="s">
        <v>1730</v>
      </c>
      <c r="L1" s="3" t="s">
        <v>1731</v>
      </c>
    </row>
    <row r="2" spans="1:16">
      <c r="A2" s="3" t="s">
        <v>1732</v>
      </c>
      <c r="B2" s="3" t="s">
        <v>1733</v>
      </c>
      <c r="C2" s="38"/>
      <c r="D2" s="39" t="str">
        <f t="shared" ref="D2:D256" si="0">IFERROR(TRIM(LEFT(B2, SEARCH("-", B2) - 1)), B2)</f>
        <v>California</v>
      </c>
      <c r="E2" s="3" t="str">
        <f t="shared" ref="E2:E256" si="1">IFERROR(IF(SEARCH("Virginia",B2),"Virginia"),IFERROR(IF(SEARCH("Pensacola",B2),C2),IFERROR(IF(SEARCH("Thomasville", B2), C2),IFERROR(TRIM(RIGHT(B2, LEN(B2) - SEARCH("-", B2))), ""))))</f>
        <v/>
      </c>
      <c r="F2" s="3" t="str">
        <f t="shared" ref="F2:F256" si="2">IF(A2="Tri-Cities","Tri-Cities",IFERROR(LEFT(A2,SEARCH("&amp;",A2)-1),IFERROR(LEFT(A2,SEARCH("-",A2)-1),A2)))</f>
        <v>Los Angeles</v>
      </c>
      <c r="G2" s="40" t="str">
        <f t="shared" ref="G2:G256" si="3">IF(F2="Tri-Cities", "",IFERROR(MID(A2, SEARCH("-", A2) + 1, LEN(A2) - SEARCH("-", A2)), ""))</f>
        <v/>
      </c>
      <c r="H2" s="3" t="str">
        <f t="shared" ref="H2:H256" si="4">IFERROR(IF(SEARCH("Virginia",B2),""),IFERROR(LEFT(G2,SEARCH("(",G2)-1),IFERROR(LEFT(G2, SEARCH("-", G2)-1), IFERROR(RIGHT(B2, LEN(B2) - SEARCH("-", B2)), G2)))
)</f>
        <v/>
      </c>
      <c r="I2" s="3" t="str">
        <f t="shared" ref="I2:I256" si="5">IF(F2="Tri-Cities", "",IFERROR(MID(A2, SEARCH("(", A2) + 1,SEARCH(")",A2)-SEARCH("(",A2)-1),""))</f>
        <v/>
      </c>
      <c r="J2" s="3" t="str">
        <f t="shared" ref="J2:J256" si="6">TRIM(F2 &amp;", "&amp; D2)</f>
        <v>Los Angeles, California</v>
      </c>
      <c r="K2" s="3" t="str" cm="1">
        <f t="array" ref="K2">TRIM(_xlfn.IFS(H2 ="","",H2 ="Thomasville",H2 &amp;" , "&amp; E2, H2 ="Pensacola", H2 &amp; "," &amp;E2,TRUE, H2 &amp;", " &amp; D2))</f>
        <v/>
      </c>
      <c r="L2" s="3" t="str">
        <f t="shared" ref="L2:L256" si="7">TRIM(IF(I2="","",I2&amp;", "&amp;D2))</f>
        <v/>
      </c>
    </row>
    <row r="3" spans="1:16">
      <c r="A3" s="3" t="s">
        <v>1734</v>
      </c>
      <c r="B3" s="3" t="s">
        <v>1735</v>
      </c>
      <c r="C3" s="3"/>
      <c r="D3" s="39" t="str">
        <f t="shared" si="0"/>
        <v>Florida</v>
      </c>
      <c r="E3" s="3" t="str">
        <f t="shared" si="1"/>
        <v/>
      </c>
      <c r="F3" s="3" t="str">
        <f t="shared" si="2"/>
        <v>Orlando</v>
      </c>
      <c r="G3" s="40" t="str">
        <f t="shared" si="3"/>
        <v>Daytona Beach</v>
      </c>
      <c r="H3" s="3" t="str">
        <f t="shared" si="4"/>
        <v>Daytona Beach</v>
      </c>
      <c r="I3" s="3" t="str">
        <f t="shared" si="5"/>
        <v/>
      </c>
      <c r="J3" s="3" t="str">
        <f t="shared" si="6"/>
        <v>Orlando, Florida</v>
      </c>
      <c r="K3" s="3" t="str" cm="1">
        <f t="array" ref="K3">TRIM(_xlfn.IFS(H3 ="","",H3 ="Thomasville",H3 &amp;" , "&amp; E3, H3 ="Pensacola", H3 &amp; "," &amp;E3,TRUE, H3 &amp;", " &amp; D3))</f>
        <v>Daytona Beach, Florida</v>
      </c>
      <c r="L3" s="3" t="str">
        <f t="shared" si="7"/>
        <v/>
      </c>
      <c r="P3" s="26" t="s">
        <v>1655</v>
      </c>
    </row>
    <row r="4" spans="1:16">
      <c r="A4" s="3" t="s">
        <v>1736</v>
      </c>
      <c r="B4" s="3" t="s">
        <v>1733</v>
      </c>
      <c r="C4" s="3"/>
      <c r="D4" s="39" t="str">
        <f t="shared" si="0"/>
        <v>California</v>
      </c>
      <c r="E4" s="3" t="str">
        <f t="shared" si="1"/>
        <v/>
      </c>
      <c r="F4" s="3" t="str">
        <f t="shared" si="2"/>
        <v>San Francisco</v>
      </c>
      <c r="G4" s="40" t="str">
        <f t="shared" si="3"/>
        <v/>
      </c>
      <c r="H4" s="3" t="str">
        <f t="shared" si="4"/>
        <v/>
      </c>
      <c r="I4" s="3" t="str">
        <f t="shared" si="5"/>
        <v/>
      </c>
      <c r="J4" s="3" t="str">
        <f t="shared" si="6"/>
        <v>San Francisco, California</v>
      </c>
      <c r="K4" s="3" t="str" cm="1">
        <f t="array" ref="K4">TRIM(_xlfn.IFS(H4 ="","",H4 ="Thomasville",H4 &amp;" , "&amp; E4, H4 ="Pensacola", H4 &amp; "," &amp;E4,TRUE, H4 &amp;", " &amp; D4))</f>
        <v/>
      </c>
      <c r="L4" s="3" t="str">
        <f t="shared" si="7"/>
        <v/>
      </c>
    </row>
    <row r="5" spans="1:16">
      <c r="A5" s="3" t="s">
        <v>1737</v>
      </c>
      <c r="B5" s="3" t="s">
        <v>1738</v>
      </c>
      <c r="C5" s="3"/>
      <c r="D5" s="39" t="str">
        <f t="shared" si="0"/>
        <v>Michigan</v>
      </c>
      <c r="E5" s="3" t="str">
        <f t="shared" si="1"/>
        <v/>
      </c>
      <c r="F5" s="3" t="str">
        <f t="shared" si="2"/>
        <v>Grand Rapids</v>
      </c>
      <c r="G5" s="40" t="str">
        <f t="shared" si="3"/>
        <v>Kalamazoo</v>
      </c>
      <c r="H5" s="3" t="str">
        <f t="shared" si="4"/>
        <v>Kalamazoo</v>
      </c>
      <c r="I5" s="3" t="str">
        <f t="shared" si="5"/>
        <v/>
      </c>
      <c r="J5" s="3" t="str">
        <f t="shared" si="6"/>
        <v>Grand Rapids, Michigan</v>
      </c>
      <c r="K5" s="3" t="str" cm="1">
        <f t="array" ref="K5">TRIM(_xlfn.IFS(H5 ="","",H5 ="Thomasville",H5 &amp;" , "&amp; E5, H5 ="Pensacola", H5 &amp; "," &amp;E5,TRUE, H5 &amp;", " &amp; D5))</f>
        <v>Kalamazoo, Michigan</v>
      </c>
      <c r="L5" s="3" t="str">
        <f t="shared" si="7"/>
        <v/>
      </c>
    </row>
    <row r="6" spans="1:16">
      <c r="A6" s="3" t="s">
        <v>1739</v>
      </c>
      <c r="B6" s="3" t="s">
        <v>1740</v>
      </c>
      <c r="C6" s="3"/>
      <c r="D6" s="39" t="str">
        <f t="shared" si="0"/>
        <v>Illinois</v>
      </c>
      <c r="E6" s="3" t="str">
        <f t="shared" si="1"/>
        <v/>
      </c>
      <c r="F6" s="3" t="str">
        <f t="shared" si="2"/>
        <v>Chicago</v>
      </c>
      <c r="G6" s="40" t="str">
        <f t="shared" si="3"/>
        <v/>
      </c>
      <c r="H6" s="3" t="str">
        <f t="shared" si="4"/>
        <v/>
      </c>
      <c r="I6" s="3" t="str">
        <f t="shared" si="5"/>
        <v/>
      </c>
      <c r="J6" s="3" t="str">
        <f t="shared" si="6"/>
        <v>Chicago, Illinois</v>
      </c>
      <c r="K6" s="3" t="str" cm="1">
        <f t="array" ref="K6">TRIM(_xlfn.IFS(H6 ="","",H6 ="Thomasville",H6 &amp;" , "&amp; E6, H6 ="Pensacola", H6 &amp; "," &amp;E6,TRUE, H6 &amp;", " &amp; D6))</f>
        <v/>
      </c>
      <c r="L6" s="3" t="str">
        <f t="shared" si="7"/>
        <v/>
      </c>
    </row>
    <row r="7" spans="1:16">
      <c r="A7" s="3" t="s">
        <v>1732</v>
      </c>
      <c r="B7" s="3" t="s">
        <v>1733</v>
      </c>
      <c r="C7" s="3"/>
      <c r="D7" s="39" t="str">
        <f t="shared" si="0"/>
        <v>California</v>
      </c>
      <c r="E7" s="3" t="str">
        <f t="shared" si="1"/>
        <v/>
      </c>
      <c r="F7" s="3" t="str">
        <f t="shared" si="2"/>
        <v>Los Angeles</v>
      </c>
      <c r="G7" s="40" t="str">
        <f t="shared" si="3"/>
        <v/>
      </c>
      <c r="H7" s="3" t="str">
        <f t="shared" si="4"/>
        <v/>
      </c>
      <c r="I7" s="3" t="str">
        <f t="shared" si="5"/>
        <v/>
      </c>
      <c r="J7" s="3" t="str">
        <f t="shared" si="6"/>
        <v>Los Angeles, California</v>
      </c>
      <c r="K7" s="3" t="str" cm="1">
        <f t="array" ref="K7">TRIM(_xlfn.IFS(H7 ="","",H7 ="Thomasville",H7 &amp;" , "&amp; E7, H7 ="Pensacola", H7 &amp; "," &amp;E7,TRUE, H7 &amp;", " &amp; D7))</f>
        <v/>
      </c>
      <c r="L7" s="3" t="str">
        <f t="shared" si="7"/>
        <v/>
      </c>
    </row>
    <row r="8" spans="1:16">
      <c r="A8" s="3" t="s">
        <v>1741</v>
      </c>
      <c r="B8" s="3" t="s">
        <v>1742</v>
      </c>
      <c r="C8" s="3"/>
      <c r="D8" s="39" t="str">
        <f t="shared" si="0"/>
        <v>Tennessee</v>
      </c>
      <c r="E8" s="3" t="str">
        <f t="shared" si="1"/>
        <v/>
      </c>
      <c r="F8" s="3" t="str">
        <f t="shared" si="2"/>
        <v>Nashville</v>
      </c>
      <c r="G8" s="40" t="str">
        <f t="shared" si="3"/>
        <v/>
      </c>
      <c r="H8" s="3" t="str">
        <f t="shared" si="4"/>
        <v/>
      </c>
      <c r="I8" s="3" t="str">
        <f t="shared" si="5"/>
        <v/>
      </c>
      <c r="J8" s="3" t="str">
        <f t="shared" si="6"/>
        <v>Nashville, Tennessee</v>
      </c>
      <c r="K8" s="3" t="str" cm="1">
        <f t="array" ref="K8">TRIM(_xlfn.IFS(H8 ="","",H8 ="Thomasville",H8 &amp;" , "&amp; E8, H8 ="Pensacola", H8 &amp; "," &amp;E8,TRUE, H8 &amp;", " &amp; D8))</f>
        <v/>
      </c>
      <c r="L8" s="3" t="str">
        <f t="shared" si="7"/>
        <v/>
      </c>
    </row>
    <row r="9" spans="1:16">
      <c r="A9" s="3" t="s">
        <v>1741</v>
      </c>
      <c r="B9" s="3" t="s">
        <v>1742</v>
      </c>
      <c r="C9" s="3"/>
      <c r="D9" s="39" t="str">
        <f t="shared" si="0"/>
        <v>Tennessee</v>
      </c>
      <c r="E9" s="3" t="str">
        <f t="shared" si="1"/>
        <v/>
      </c>
      <c r="F9" s="3" t="str">
        <f t="shared" si="2"/>
        <v>Nashville</v>
      </c>
      <c r="G9" s="40" t="str">
        <f t="shared" si="3"/>
        <v/>
      </c>
      <c r="H9" s="3" t="str">
        <f t="shared" si="4"/>
        <v/>
      </c>
      <c r="I9" s="3" t="str">
        <f t="shared" si="5"/>
        <v/>
      </c>
      <c r="J9" s="3" t="str">
        <f t="shared" si="6"/>
        <v>Nashville, Tennessee</v>
      </c>
      <c r="K9" s="3" t="str" cm="1">
        <f t="array" ref="K9">TRIM(_xlfn.IFS(H9 ="","",H9 ="Thomasville",H9 &amp;" , "&amp; E9, H9 ="Pensacola", H9 &amp; "," &amp;E9,TRUE, H9 &amp;", " &amp; D9))</f>
        <v/>
      </c>
      <c r="L9" s="3" t="str">
        <f t="shared" si="7"/>
        <v/>
      </c>
    </row>
    <row r="10" spans="1:16">
      <c r="A10" s="3" t="s">
        <v>1743</v>
      </c>
      <c r="B10" s="3" t="s">
        <v>1740</v>
      </c>
      <c r="C10" s="3"/>
      <c r="D10" s="39" t="str">
        <f t="shared" si="0"/>
        <v>Illinois</v>
      </c>
      <c r="E10" s="3" t="str">
        <f t="shared" si="1"/>
        <v/>
      </c>
      <c r="F10" s="3" t="str">
        <f t="shared" si="2"/>
        <v>Champaign</v>
      </c>
      <c r="G10" s="40" t="str">
        <f t="shared" si="3"/>
        <v>Springfield-Decatur</v>
      </c>
      <c r="H10" s="3" t="str">
        <f t="shared" si="4"/>
        <v>Springfield</v>
      </c>
      <c r="I10" s="3" t="str">
        <f t="shared" si="5"/>
        <v/>
      </c>
      <c r="J10" s="3" t="str">
        <f t="shared" si="6"/>
        <v>Champaign, Illinois</v>
      </c>
      <c r="K10" s="3" t="str" cm="1">
        <f t="array" ref="K10">TRIM(_xlfn.IFS(H10 ="","",H10 ="Thomasville",H10 &amp;" , "&amp; E10, H10 ="Pensacola", H10 &amp; "," &amp;E10,TRUE, H10 &amp;", " &amp; D10))</f>
        <v>Springfield, Illinois</v>
      </c>
      <c r="L10" s="3" t="str">
        <f t="shared" si="7"/>
        <v/>
      </c>
    </row>
    <row r="11" spans="1:16">
      <c r="A11" s="3" t="s">
        <v>1744</v>
      </c>
      <c r="B11" s="3" t="s">
        <v>1735</v>
      </c>
      <c r="C11" s="3"/>
      <c r="D11" s="39" t="str">
        <f t="shared" si="0"/>
        <v>Florida</v>
      </c>
      <c r="E11" s="3" t="str">
        <f t="shared" si="1"/>
        <v/>
      </c>
      <c r="F11" s="3" t="str">
        <f t="shared" si="2"/>
        <v>Ft. Myers</v>
      </c>
      <c r="G11" s="40" t="str">
        <f t="shared" si="3"/>
        <v>Naples</v>
      </c>
      <c r="H11" s="3" t="str">
        <f t="shared" si="4"/>
        <v>Naples</v>
      </c>
      <c r="I11" s="3" t="str">
        <f t="shared" si="5"/>
        <v/>
      </c>
      <c r="J11" s="3" t="str">
        <f t="shared" si="6"/>
        <v>Ft. Myers, Florida</v>
      </c>
      <c r="K11" s="3" t="str" cm="1">
        <f t="array" ref="K11">TRIM(_xlfn.IFS(H11 ="","",H11 ="Thomasville",H11 &amp;" , "&amp; E11, H11 ="Pensacola", H11 &amp; "," &amp;E11,TRUE, H11 &amp;", " &amp; D11))</f>
        <v>Naples, Florida</v>
      </c>
      <c r="L11" s="3" t="str">
        <f t="shared" si="7"/>
        <v/>
      </c>
    </row>
    <row r="12" spans="1:16">
      <c r="A12" s="3" t="s">
        <v>1737</v>
      </c>
      <c r="B12" s="3" t="s">
        <v>1738</v>
      </c>
      <c r="C12" s="3"/>
      <c r="D12" s="39" t="str">
        <f t="shared" si="0"/>
        <v>Michigan</v>
      </c>
      <c r="E12" s="3" t="str">
        <f t="shared" si="1"/>
        <v/>
      </c>
      <c r="F12" s="3" t="str">
        <f t="shared" si="2"/>
        <v>Grand Rapids</v>
      </c>
      <c r="G12" s="40" t="str">
        <f t="shared" si="3"/>
        <v>Kalamazoo</v>
      </c>
      <c r="H12" s="3" t="str">
        <f t="shared" si="4"/>
        <v>Kalamazoo</v>
      </c>
      <c r="I12" s="3" t="str">
        <f t="shared" si="5"/>
        <v/>
      </c>
      <c r="J12" s="3" t="str">
        <f t="shared" si="6"/>
        <v>Grand Rapids, Michigan</v>
      </c>
      <c r="K12" s="3" t="str" cm="1">
        <f t="array" ref="K12">TRIM(_xlfn.IFS(H12 ="","",H12 ="Thomasville",H12 &amp;" , "&amp; E12, H12 ="Pensacola", H12 &amp; "," &amp;E12,TRUE, H12 &amp;", " &amp; D12))</f>
        <v>Kalamazoo, Michigan</v>
      </c>
      <c r="L12" s="3" t="str">
        <f t="shared" si="7"/>
        <v/>
      </c>
    </row>
    <row r="13" spans="1:16">
      <c r="A13" s="3" t="s">
        <v>1732</v>
      </c>
      <c r="B13" s="3" t="s">
        <v>1733</v>
      </c>
      <c r="C13" s="3"/>
      <c r="D13" s="39" t="str">
        <f t="shared" si="0"/>
        <v>California</v>
      </c>
      <c r="E13" s="3" t="str">
        <f t="shared" si="1"/>
        <v/>
      </c>
      <c r="F13" s="3" t="str">
        <f t="shared" si="2"/>
        <v>Los Angeles</v>
      </c>
      <c r="G13" s="40" t="str">
        <f t="shared" si="3"/>
        <v/>
      </c>
      <c r="H13" s="3" t="str">
        <f t="shared" si="4"/>
        <v/>
      </c>
      <c r="I13" s="3" t="str">
        <f t="shared" si="5"/>
        <v/>
      </c>
      <c r="J13" s="3" t="str">
        <f t="shared" si="6"/>
        <v>Los Angeles, California</v>
      </c>
      <c r="K13" s="3" t="str" cm="1">
        <f t="array" ref="K13">TRIM(_xlfn.IFS(H13 ="","",H13 ="Thomasville",H13 &amp;" , "&amp; E13, H13 ="Pensacola", H13 &amp; "," &amp;E13,TRUE, H13 &amp;", " &amp; D13))</f>
        <v/>
      </c>
      <c r="L13" s="3" t="str">
        <f t="shared" si="7"/>
        <v/>
      </c>
    </row>
    <row r="14" spans="1:16">
      <c r="A14" s="3" t="s">
        <v>1739</v>
      </c>
      <c r="B14" s="3" t="s">
        <v>1740</v>
      </c>
      <c r="C14" s="3"/>
      <c r="D14" s="39" t="str">
        <f t="shared" si="0"/>
        <v>Illinois</v>
      </c>
      <c r="E14" s="3" t="str">
        <f t="shared" si="1"/>
        <v/>
      </c>
      <c r="F14" s="3" t="str">
        <f t="shared" si="2"/>
        <v>Chicago</v>
      </c>
      <c r="G14" s="40" t="str">
        <f t="shared" si="3"/>
        <v/>
      </c>
      <c r="H14" s="3" t="str">
        <f t="shared" si="4"/>
        <v/>
      </c>
      <c r="I14" s="3" t="str">
        <f t="shared" si="5"/>
        <v/>
      </c>
      <c r="J14" s="3" t="str">
        <f t="shared" si="6"/>
        <v>Chicago, Illinois</v>
      </c>
      <c r="K14" s="3" t="str" cm="1">
        <f t="array" ref="K14">TRIM(_xlfn.IFS(H14 ="","",H14 ="Thomasville",H14 &amp;" , "&amp; E14, H14 ="Pensacola", H14 &amp; "," &amp;E14,TRUE, H14 &amp;", " &amp; D14))</f>
        <v/>
      </c>
      <c r="L14" s="3" t="str">
        <f t="shared" si="7"/>
        <v/>
      </c>
    </row>
    <row r="15" spans="1:16">
      <c r="A15" s="3" t="s">
        <v>1736</v>
      </c>
      <c r="B15" s="3" t="s">
        <v>1733</v>
      </c>
      <c r="C15" s="3"/>
      <c r="D15" s="39" t="str">
        <f t="shared" si="0"/>
        <v>California</v>
      </c>
      <c r="E15" s="3" t="str">
        <f t="shared" si="1"/>
        <v/>
      </c>
      <c r="F15" s="3" t="str">
        <f t="shared" si="2"/>
        <v>San Francisco</v>
      </c>
      <c r="G15" s="40" t="str">
        <f t="shared" si="3"/>
        <v/>
      </c>
      <c r="H15" s="3" t="str">
        <f t="shared" si="4"/>
        <v/>
      </c>
      <c r="I15" s="3" t="str">
        <f t="shared" si="5"/>
        <v/>
      </c>
      <c r="J15" s="3" t="str">
        <f t="shared" si="6"/>
        <v>San Francisco, California</v>
      </c>
      <c r="K15" s="3" t="str" cm="1">
        <f t="array" ref="K15">TRIM(_xlfn.IFS(H15 ="","",H15 ="Thomasville",H15 &amp;" , "&amp; E15, H15 ="Pensacola", H15 &amp; "," &amp;E15,TRUE, H15 &amp;", " &amp; D15))</f>
        <v/>
      </c>
      <c r="L15" s="3" t="str">
        <f t="shared" si="7"/>
        <v/>
      </c>
    </row>
    <row r="16" spans="1:16">
      <c r="A16" s="3" t="s">
        <v>1745</v>
      </c>
      <c r="B16" s="3" t="s">
        <v>1735</v>
      </c>
      <c r="C16" s="3"/>
      <c r="D16" s="39" t="str">
        <f t="shared" si="0"/>
        <v>Florida</v>
      </c>
      <c r="E16" s="3" t="str">
        <f t="shared" si="1"/>
        <v/>
      </c>
      <c r="F16" s="3" t="str">
        <f t="shared" si="2"/>
        <v>Miami</v>
      </c>
      <c r="G16" s="40" t="str">
        <f t="shared" si="3"/>
        <v>Ft. Lauderdale</v>
      </c>
      <c r="H16" s="3" t="str">
        <f t="shared" si="4"/>
        <v>Ft. Lauderdale</v>
      </c>
      <c r="I16" s="3" t="str">
        <f t="shared" si="5"/>
        <v/>
      </c>
      <c r="J16" s="3" t="str">
        <f t="shared" si="6"/>
        <v>Miami, Florida</v>
      </c>
      <c r="K16" s="3" t="str" cm="1">
        <f t="array" ref="K16">TRIM(_xlfn.IFS(H16 ="","",H16 ="Thomasville",H16 &amp;" , "&amp; E16, H16 ="Pensacola", H16 &amp; "," &amp;E16,TRUE, H16 &amp;", " &amp; D16))</f>
        <v>Ft. Lauderdale, Florida</v>
      </c>
      <c r="L16" s="3" t="str">
        <f t="shared" si="7"/>
        <v/>
      </c>
    </row>
    <row r="17" spans="1:12">
      <c r="A17" s="3" t="s">
        <v>1732</v>
      </c>
      <c r="B17" s="3" t="s">
        <v>1733</v>
      </c>
      <c r="C17" s="3"/>
      <c r="D17" s="39" t="str">
        <f t="shared" si="0"/>
        <v>California</v>
      </c>
      <c r="E17" s="3" t="str">
        <f t="shared" si="1"/>
        <v/>
      </c>
      <c r="F17" s="3" t="str">
        <f t="shared" si="2"/>
        <v>Los Angeles</v>
      </c>
      <c r="G17" s="40" t="str">
        <f t="shared" si="3"/>
        <v/>
      </c>
      <c r="H17" s="3" t="str">
        <f t="shared" si="4"/>
        <v/>
      </c>
      <c r="I17" s="3" t="str">
        <f t="shared" si="5"/>
        <v/>
      </c>
      <c r="J17" s="3" t="str">
        <f t="shared" si="6"/>
        <v>Los Angeles, California</v>
      </c>
      <c r="K17" s="3" t="str" cm="1">
        <f t="array" ref="K17">TRIM(_xlfn.IFS(H17 ="","",H17 ="Thomasville",H17 &amp;" , "&amp; E17, H17 ="Pensacola", H17 &amp; "," &amp;E17,TRUE, H17 &amp;", " &amp; D17))</f>
        <v/>
      </c>
      <c r="L17" s="3" t="str">
        <f t="shared" si="7"/>
        <v/>
      </c>
    </row>
    <row r="18" spans="1:12">
      <c r="A18" s="3" t="s">
        <v>1739</v>
      </c>
      <c r="B18" s="3" t="s">
        <v>1740</v>
      </c>
      <c r="C18" s="3"/>
      <c r="D18" s="39" t="str">
        <f t="shared" si="0"/>
        <v>Illinois</v>
      </c>
      <c r="E18" s="3" t="str">
        <f t="shared" si="1"/>
        <v/>
      </c>
      <c r="F18" s="3" t="str">
        <f t="shared" si="2"/>
        <v>Chicago</v>
      </c>
      <c r="G18" s="40" t="str">
        <f t="shared" si="3"/>
        <v/>
      </c>
      <c r="H18" s="3" t="str">
        <f t="shared" si="4"/>
        <v/>
      </c>
      <c r="I18" s="3" t="str">
        <f t="shared" si="5"/>
        <v/>
      </c>
      <c r="J18" s="3" t="str">
        <f t="shared" si="6"/>
        <v>Chicago, Illinois</v>
      </c>
      <c r="K18" s="3" t="str" cm="1">
        <f t="array" ref="K18">TRIM(_xlfn.IFS(H18 ="","",H18 ="Thomasville",H18 &amp;" , "&amp; E18, H18 ="Pensacola", H18 &amp; "," &amp;E18,TRUE, H18 &amp;", " &amp; D18))</f>
        <v/>
      </c>
      <c r="L18" s="3" t="str">
        <f t="shared" si="7"/>
        <v/>
      </c>
    </row>
    <row r="19" spans="1:12">
      <c r="A19" s="3" t="s">
        <v>1737</v>
      </c>
      <c r="B19" s="3" t="s">
        <v>1738</v>
      </c>
      <c r="C19" s="3"/>
      <c r="D19" s="39" t="str">
        <f t="shared" si="0"/>
        <v>Michigan</v>
      </c>
      <c r="E19" s="3" t="str">
        <f t="shared" si="1"/>
        <v/>
      </c>
      <c r="F19" s="3" t="str">
        <f t="shared" si="2"/>
        <v>Grand Rapids</v>
      </c>
      <c r="G19" s="40" t="str">
        <f t="shared" si="3"/>
        <v>Kalamazoo</v>
      </c>
      <c r="H19" s="3" t="str">
        <f t="shared" si="4"/>
        <v>Kalamazoo</v>
      </c>
      <c r="I19" s="3" t="str">
        <f t="shared" si="5"/>
        <v/>
      </c>
      <c r="J19" s="3" t="str">
        <f t="shared" si="6"/>
        <v>Grand Rapids, Michigan</v>
      </c>
      <c r="K19" s="3" t="str" cm="1">
        <f t="array" ref="K19">TRIM(_xlfn.IFS(H19 ="","",H19 ="Thomasville",H19 &amp;" , "&amp; E19, H19 ="Pensacola", H19 &amp; "," &amp;E19,TRUE, H19 &amp;", " &amp; D19))</f>
        <v>Kalamazoo, Michigan</v>
      </c>
      <c r="L19" s="3" t="str">
        <f t="shared" si="7"/>
        <v/>
      </c>
    </row>
    <row r="20" spans="1:12">
      <c r="A20" s="3" t="s">
        <v>1736</v>
      </c>
      <c r="B20" s="3" t="s">
        <v>1733</v>
      </c>
      <c r="C20" s="3"/>
      <c r="D20" s="39" t="str">
        <f t="shared" si="0"/>
        <v>California</v>
      </c>
      <c r="E20" s="3" t="str">
        <f t="shared" si="1"/>
        <v/>
      </c>
      <c r="F20" s="3" t="str">
        <f t="shared" si="2"/>
        <v>San Francisco</v>
      </c>
      <c r="G20" s="40" t="str">
        <f t="shared" si="3"/>
        <v/>
      </c>
      <c r="H20" s="3" t="str">
        <f t="shared" si="4"/>
        <v/>
      </c>
      <c r="I20" s="3" t="str">
        <f t="shared" si="5"/>
        <v/>
      </c>
      <c r="J20" s="3" t="str">
        <f t="shared" si="6"/>
        <v>San Francisco, California</v>
      </c>
      <c r="K20" s="3" t="str" cm="1">
        <f t="array" ref="K20">TRIM(_xlfn.IFS(H20 ="","",H20 ="Thomasville",H20 &amp;" , "&amp; E20, H20 ="Pensacola", H20 &amp; "," &amp;E20,TRUE, H20 &amp;", " &amp; D20))</f>
        <v/>
      </c>
      <c r="L20" s="3" t="str">
        <f t="shared" si="7"/>
        <v/>
      </c>
    </row>
    <row r="21" spans="1:12">
      <c r="A21" s="3" t="s">
        <v>1736</v>
      </c>
      <c r="B21" s="3" t="s">
        <v>1733</v>
      </c>
      <c r="C21" s="3"/>
      <c r="D21" s="39" t="str">
        <f t="shared" si="0"/>
        <v>California</v>
      </c>
      <c r="E21" s="3" t="str">
        <f t="shared" si="1"/>
        <v/>
      </c>
      <c r="F21" s="3" t="str">
        <f t="shared" si="2"/>
        <v>San Francisco</v>
      </c>
      <c r="G21" s="40" t="str">
        <f t="shared" si="3"/>
        <v/>
      </c>
      <c r="H21" s="3" t="str">
        <f t="shared" si="4"/>
        <v/>
      </c>
      <c r="I21" s="3" t="str">
        <f t="shared" si="5"/>
        <v/>
      </c>
      <c r="J21" s="3" t="str">
        <f t="shared" si="6"/>
        <v>San Francisco, California</v>
      </c>
      <c r="K21" s="3" t="str" cm="1">
        <f t="array" ref="K21">TRIM(_xlfn.IFS(H21 ="","",H21 ="Thomasville",H21 &amp;" , "&amp; E21, H21 ="Pensacola", H21 &amp; "," &amp;E21,TRUE, H21 &amp;", " &amp; D21))</f>
        <v/>
      </c>
      <c r="L21" s="3" t="str">
        <f t="shared" si="7"/>
        <v/>
      </c>
    </row>
    <row r="22" spans="1:12">
      <c r="A22" s="3" t="s">
        <v>1739</v>
      </c>
      <c r="B22" s="3" t="s">
        <v>1740</v>
      </c>
      <c r="C22" s="3"/>
      <c r="D22" s="39" t="str">
        <f t="shared" si="0"/>
        <v>Illinois</v>
      </c>
      <c r="E22" s="3" t="str">
        <f t="shared" si="1"/>
        <v/>
      </c>
      <c r="F22" s="3" t="str">
        <f t="shared" si="2"/>
        <v>Chicago</v>
      </c>
      <c r="G22" s="40" t="str">
        <f t="shared" si="3"/>
        <v/>
      </c>
      <c r="H22" s="3" t="str">
        <f t="shared" si="4"/>
        <v/>
      </c>
      <c r="I22" s="3" t="str">
        <f t="shared" si="5"/>
        <v/>
      </c>
      <c r="J22" s="3" t="str">
        <f t="shared" si="6"/>
        <v>Chicago, Illinois</v>
      </c>
      <c r="K22" s="3" t="str" cm="1">
        <f t="array" ref="K22">TRIM(_xlfn.IFS(H22 ="","",H22 ="Thomasville",H22 &amp;" , "&amp; E22, H22 ="Pensacola", H22 &amp; "," &amp;E22,TRUE, H22 &amp;", " &amp; D22))</f>
        <v/>
      </c>
      <c r="L22" s="3" t="str">
        <f t="shared" si="7"/>
        <v/>
      </c>
    </row>
    <row r="23" spans="1:12">
      <c r="A23" s="3" t="s">
        <v>1746</v>
      </c>
      <c r="B23" s="3" t="s">
        <v>1735</v>
      </c>
      <c r="C23" s="3"/>
      <c r="D23" s="39" t="str">
        <f t="shared" si="0"/>
        <v>Florida</v>
      </c>
      <c r="E23" s="3" t="str">
        <f t="shared" si="1"/>
        <v/>
      </c>
      <c r="F23" s="3" t="str">
        <f t="shared" si="2"/>
        <v>Tampa</v>
      </c>
      <c r="G23" s="40" t="str">
        <f t="shared" si="3"/>
        <v>St Petersburg (Sarasota)</v>
      </c>
      <c r="H23" s="3" t="str">
        <f t="shared" si="4"/>
        <v xml:space="preserve">St Petersburg </v>
      </c>
      <c r="I23" s="3" t="str">
        <f t="shared" si="5"/>
        <v>Sarasota</v>
      </c>
      <c r="J23" s="3" t="str">
        <f t="shared" si="6"/>
        <v>Tampa, Florida</v>
      </c>
      <c r="K23" s="3" t="str" cm="1">
        <f t="array" ref="K23">TRIM(_xlfn.IFS(H23 ="","",H23 ="Thomasville",H23 &amp;" , "&amp; E23, H23 ="Pensacola", H23 &amp; "," &amp;E23,TRUE, H23 &amp;", " &amp; D23))</f>
        <v>St Petersburg , Florida</v>
      </c>
      <c r="L23" s="3" t="str">
        <f t="shared" si="7"/>
        <v>Sarasota, Florida</v>
      </c>
    </row>
    <row r="24" spans="1:12">
      <c r="A24" s="3" t="s">
        <v>1744</v>
      </c>
      <c r="B24" s="3" t="s">
        <v>1735</v>
      </c>
      <c r="C24" s="3"/>
      <c r="D24" s="39" t="str">
        <f t="shared" si="0"/>
        <v>Florida</v>
      </c>
      <c r="E24" s="3" t="str">
        <f t="shared" si="1"/>
        <v/>
      </c>
      <c r="F24" s="3" t="str">
        <f t="shared" si="2"/>
        <v>Ft. Myers</v>
      </c>
      <c r="G24" s="40" t="str">
        <f t="shared" si="3"/>
        <v>Naples</v>
      </c>
      <c r="H24" s="3" t="str">
        <f t="shared" si="4"/>
        <v>Naples</v>
      </c>
      <c r="I24" s="3" t="str">
        <f t="shared" si="5"/>
        <v/>
      </c>
      <c r="J24" s="3" t="str">
        <f t="shared" si="6"/>
        <v>Ft. Myers, Florida</v>
      </c>
      <c r="K24" s="3" t="str" cm="1">
        <f t="array" ref="K24">TRIM(_xlfn.IFS(H24 ="","",H24 ="Thomasville",H24 &amp;" , "&amp; E24, H24 ="Pensacola", H24 &amp; "," &amp;E24,TRUE, H24 &amp;", " &amp; D24))</f>
        <v>Naples, Florida</v>
      </c>
      <c r="L24" s="3" t="str">
        <f t="shared" si="7"/>
        <v/>
      </c>
    </row>
    <row r="25" spans="1:12">
      <c r="A25" s="3" t="s">
        <v>1737</v>
      </c>
      <c r="B25" s="3" t="s">
        <v>1738</v>
      </c>
      <c r="C25" s="3"/>
      <c r="D25" s="39" t="str">
        <f t="shared" si="0"/>
        <v>Michigan</v>
      </c>
      <c r="E25" s="3" t="str">
        <f t="shared" si="1"/>
        <v/>
      </c>
      <c r="F25" s="3" t="str">
        <f t="shared" si="2"/>
        <v>Grand Rapids</v>
      </c>
      <c r="G25" s="40" t="str">
        <f t="shared" si="3"/>
        <v>Kalamazoo</v>
      </c>
      <c r="H25" s="3" t="str">
        <f t="shared" si="4"/>
        <v>Kalamazoo</v>
      </c>
      <c r="I25" s="3" t="str">
        <f t="shared" si="5"/>
        <v/>
      </c>
      <c r="J25" s="3" t="str">
        <f t="shared" si="6"/>
        <v>Grand Rapids, Michigan</v>
      </c>
      <c r="K25" s="3" t="str" cm="1">
        <f t="array" ref="K25">TRIM(_xlfn.IFS(H25 ="","",H25 ="Thomasville",H25 &amp;" , "&amp; E25, H25 ="Pensacola", H25 &amp; "," &amp;E25,TRUE, H25 &amp;", " &amp; D25))</f>
        <v>Kalamazoo, Michigan</v>
      </c>
      <c r="L25" s="3" t="str">
        <f t="shared" si="7"/>
        <v/>
      </c>
    </row>
    <row r="26" spans="1:12">
      <c r="A26" s="3" t="s">
        <v>1732</v>
      </c>
      <c r="B26" s="3" t="s">
        <v>1733</v>
      </c>
      <c r="C26" s="3"/>
      <c r="D26" s="39" t="str">
        <f t="shared" si="0"/>
        <v>California</v>
      </c>
      <c r="E26" s="3" t="str">
        <f t="shared" si="1"/>
        <v/>
      </c>
      <c r="F26" s="3" t="str">
        <f t="shared" si="2"/>
        <v>Los Angeles</v>
      </c>
      <c r="G26" s="40" t="str">
        <f t="shared" si="3"/>
        <v/>
      </c>
      <c r="H26" s="3" t="str">
        <f t="shared" si="4"/>
        <v/>
      </c>
      <c r="I26" s="3" t="str">
        <f t="shared" si="5"/>
        <v/>
      </c>
      <c r="J26" s="3" t="str">
        <f t="shared" si="6"/>
        <v>Los Angeles, California</v>
      </c>
      <c r="K26" s="3" t="str" cm="1">
        <f t="array" ref="K26">TRIM(_xlfn.IFS(H26 ="","",H26 ="Thomasville",H26 &amp;" , "&amp; E26, H26 ="Pensacola", H26 &amp; "," &amp;E26,TRUE, H26 &amp;", " &amp; D26))</f>
        <v/>
      </c>
      <c r="L26" s="3" t="str">
        <f t="shared" si="7"/>
        <v/>
      </c>
    </row>
    <row r="27" spans="1:12">
      <c r="A27" s="3" t="s">
        <v>1744</v>
      </c>
      <c r="B27" s="3" t="s">
        <v>1735</v>
      </c>
      <c r="C27" s="3"/>
      <c r="D27" s="39" t="str">
        <f t="shared" si="0"/>
        <v>Florida</v>
      </c>
      <c r="E27" s="3" t="str">
        <f t="shared" si="1"/>
        <v/>
      </c>
      <c r="F27" s="3" t="str">
        <f t="shared" si="2"/>
        <v>Ft. Myers</v>
      </c>
      <c r="G27" s="40" t="str">
        <f t="shared" si="3"/>
        <v>Naples</v>
      </c>
      <c r="H27" s="3" t="str">
        <f t="shared" si="4"/>
        <v>Naples</v>
      </c>
      <c r="I27" s="3" t="str">
        <f t="shared" si="5"/>
        <v/>
      </c>
      <c r="J27" s="3" t="str">
        <f t="shared" si="6"/>
        <v>Ft. Myers, Florida</v>
      </c>
      <c r="K27" s="3" t="str" cm="1">
        <f t="array" ref="K27">TRIM(_xlfn.IFS(H27 ="","",H27 ="Thomasville",H27 &amp;" , "&amp; E27, H27 ="Pensacola", H27 &amp; "," &amp;E27,TRUE, H27 &amp;", " &amp; D27))</f>
        <v>Naples, Florida</v>
      </c>
      <c r="L27" s="3" t="str">
        <f t="shared" si="7"/>
        <v/>
      </c>
    </row>
    <row r="28" spans="1:12">
      <c r="A28" s="3" t="s">
        <v>1732</v>
      </c>
      <c r="B28" s="3" t="s">
        <v>1733</v>
      </c>
      <c r="C28" s="3"/>
      <c r="D28" s="39" t="str">
        <f t="shared" si="0"/>
        <v>California</v>
      </c>
      <c r="E28" s="3" t="str">
        <f t="shared" si="1"/>
        <v/>
      </c>
      <c r="F28" s="3" t="str">
        <f t="shared" si="2"/>
        <v>Los Angeles</v>
      </c>
      <c r="G28" s="40" t="str">
        <f t="shared" si="3"/>
        <v/>
      </c>
      <c r="H28" s="3" t="str">
        <f t="shared" si="4"/>
        <v/>
      </c>
      <c r="I28" s="3" t="str">
        <f t="shared" si="5"/>
        <v/>
      </c>
      <c r="J28" s="3" t="str">
        <f t="shared" si="6"/>
        <v>Los Angeles, California</v>
      </c>
      <c r="K28" s="3" t="str" cm="1">
        <f t="array" ref="K28">TRIM(_xlfn.IFS(H28 ="","",H28 ="Thomasville",H28 &amp;" , "&amp; E28, H28 ="Pensacola", H28 &amp; "," &amp;E28,TRUE, H28 &amp;", " &amp; D28))</f>
        <v/>
      </c>
      <c r="L28" s="3" t="str">
        <f t="shared" si="7"/>
        <v/>
      </c>
    </row>
    <row r="29" spans="1:12">
      <c r="A29" s="3" t="s">
        <v>1739</v>
      </c>
      <c r="B29" s="3" t="s">
        <v>1740</v>
      </c>
      <c r="C29" s="3"/>
      <c r="D29" s="39" t="str">
        <f t="shared" si="0"/>
        <v>Illinois</v>
      </c>
      <c r="E29" s="3" t="str">
        <f t="shared" si="1"/>
        <v/>
      </c>
      <c r="F29" s="3" t="str">
        <f t="shared" si="2"/>
        <v>Chicago</v>
      </c>
      <c r="G29" s="40" t="str">
        <f t="shared" si="3"/>
        <v/>
      </c>
      <c r="H29" s="3" t="str">
        <f t="shared" si="4"/>
        <v/>
      </c>
      <c r="I29" s="3" t="str">
        <f t="shared" si="5"/>
        <v/>
      </c>
      <c r="J29" s="3" t="str">
        <f t="shared" si="6"/>
        <v>Chicago, Illinois</v>
      </c>
      <c r="K29" s="3" t="str" cm="1">
        <f t="array" ref="K29">TRIM(_xlfn.IFS(H29 ="","",H29 ="Thomasville",H29 &amp;" , "&amp; E29, H29 ="Pensacola", H29 &amp; "," &amp;E29,TRUE, H29 &amp;", " &amp; D29))</f>
        <v/>
      </c>
      <c r="L29" s="3" t="str">
        <f t="shared" si="7"/>
        <v/>
      </c>
    </row>
    <row r="30" spans="1:12">
      <c r="A30" s="3" t="s">
        <v>1747</v>
      </c>
      <c r="B30" s="3" t="s">
        <v>1748</v>
      </c>
      <c r="C30" s="3"/>
      <c r="D30" s="39" t="str">
        <f t="shared" si="0"/>
        <v>New York</v>
      </c>
      <c r="E30" s="3" t="str">
        <f t="shared" si="1"/>
        <v/>
      </c>
      <c r="F30" s="3" t="str">
        <f t="shared" si="2"/>
        <v>New York City</v>
      </c>
      <c r="G30" s="40" t="str">
        <f t="shared" si="3"/>
        <v/>
      </c>
      <c r="H30" s="3" t="str">
        <f t="shared" si="4"/>
        <v/>
      </c>
      <c r="I30" s="3" t="str">
        <f t="shared" si="5"/>
        <v/>
      </c>
      <c r="J30" s="3" t="str">
        <f t="shared" si="6"/>
        <v>New York City, New York</v>
      </c>
      <c r="K30" s="3" t="str" cm="1">
        <f t="array" ref="K30">TRIM(_xlfn.IFS(H30 ="","",H30 ="Thomasville",H30 &amp;" , "&amp; E30, H30 ="Pensacola", H30 &amp; "," &amp;E30,TRUE, H30 &amp;", " &amp; D30))</f>
        <v/>
      </c>
      <c r="L30" s="3" t="str">
        <f t="shared" si="7"/>
        <v/>
      </c>
    </row>
    <row r="31" spans="1:12">
      <c r="A31" s="3" t="s">
        <v>1747</v>
      </c>
      <c r="B31" s="3" t="s">
        <v>1748</v>
      </c>
      <c r="C31" s="3"/>
      <c r="D31" s="39" t="str">
        <f t="shared" si="0"/>
        <v>New York</v>
      </c>
      <c r="E31" s="3" t="str">
        <f t="shared" si="1"/>
        <v/>
      </c>
      <c r="F31" s="3" t="str">
        <f t="shared" si="2"/>
        <v>New York City</v>
      </c>
      <c r="G31" s="40" t="str">
        <f t="shared" si="3"/>
        <v/>
      </c>
      <c r="H31" s="3" t="str">
        <f t="shared" si="4"/>
        <v/>
      </c>
      <c r="I31" s="3" t="str">
        <f t="shared" si="5"/>
        <v/>
      </c>
      <c r="J31" s="3" t="str">
        <f t="shared" si="6"/>
        <v>New York City, New York</v>
      </c>
      <c r="K31" s="3" t="str" cm="1">
        <f t="array" ref="K31">TRIM(_xlfn.IFS(H31 ="","",H31 ="Thomasville",H31 &amp;" , "&amp; E31, H31 ="Pensacola", H31 &amp; "," &amp;E31,TRUE, H31 &amp;", " &amp; D31))</f>
        <v/>
      </c>
      <c r="L31" s="3" t="str">
        <f t="shared" si="7"/>
        <v/>
      </c>
    </row>
    <row r="32" spans="1:12">
      <c r="A32" s="3" t="s">
        <v>1749</v>
      </c>
      <c r="B32" s="3" t="s">
        <v>1735</v>
      </c>
      <c r="C32" s="3"/>
      <c r="D32" s="39" t="str">
        <f t="shared" si="0"/>
        <v>Florida</v>
      </c>
      <c r="E32" s="3" t="str">
        <f t="shared" si="1"/>
        <v/>
      </c>
      <c r="F32" s="3" t="str">
        <f t="shared" si="2"/>
        <v>Jacksonville</v>
      </c>
      <c r="G32" s="40" t="str">
        <f t="shared" si="3"/>
        <v/>
      </c>
      <c r="H32" s="3" t="str">
        <f t="shared" si="4"/>
        <v/>
      </c>
      <c r="I32" s="3" t="str">
        <f t="shared" si="5"/>
        <v/>
      </c>
      <c r="J32" s="3" t="str">
        <f t="shared" si="6"/>
        <v>Jacksonville, Florida</v>
      </c>
      <c r="K32" s="3" t="str" cm="1">
        <f t="array" ref="K32">TRIM(_xlfn.IFS(H32 ="","",H32 ="Thomasville",H32 &amp;" , "&amp; E32, H32 ="Pensacola", H32 &amp; "," &amp;E32,TRUE, H32 &amp;", " &amp; D32))</f>
        <v/>
      </c>
      <c r="L32" s="3" t="str">
        <f t="shared" si="7"/>
        <v/>
      </c>
    </row>
    <row r="33" spans="1:12">
      <c r="A33" s="3" t="s">
        <v>1750</v>
      </c>
      <c r="B33" s="3" t="s">
        <v>1740</v>
      </c>
      <c r="C33" s="3"/>
      <c r="D33" s="39" t="str">
        <f t="shared" si="0"/>
        <v>Illinois</v>
      </c>
      <c r="E33" s="3" t="str">
        <f t="shared" si="1"/>
        <v/>
      </c>
      <c r="F33" s="3" t="str">
        <f t="shared" si="2"/>
        <v xml:space="preserve">Champaign </v>
      </c>
      <c r="G33" s="40" t="str">
        <f t="shared" si="3"/>
        <v>Decatur</v>
      </c>
      <c r="H33" s="3" t="str">
        <f t="shared" si="4"/>
        <v>Decatur</v>
      </c>
      <c r="I33" s="3" t="str">
        <f t="shared" si="5"/>
        <v/>
      </c>
      <c r="J33" s="3" t="str">
        <f t="shared" si="6"/>
        <v>Champaign , Illinois</v>
      </c>
      <c r="K33" s="3" t="str" cm="1">
        <f t="array" ref="K33">TRIM(_xlfn.IFS(H33 ="","",H33 ="Thomasville",H33 &amp;" , "&amp; E33, H33 ="Pensacola", H33 &amp; "," &amp;E33,TRUE, H33 &amp;", " &amp; D33))</f>
        <v>Decatur, Illinois</v>
      </c>
      <c r="L33" s="3" t="str">
        <f t="shared" si="7"/>
        <v/>
      </c>
    </row>
    <row r="34" spans="1:12">
      <c r="A34" s="3" t="s">
        <v>1732</v>
      </c>
      <c r="B34" s="3" t="s">
        <v>1733</v>
      </c>
      <c r="C34" s="3"/>
      <c r="D34" s="39" t="str">
        <f t="shared" si="0"/>
        <v>California</v>
      </c>
      <c r="E34" s="3" t="str">
        <f t="shared" si="1"/>
        <v/>
      </c>
      <c r="F34" s="3" t="str">
        <f t="shared" si="2"/>
        <v>Los Angeles</v>
      </c>
      <c r="G34" s="40" t="str">
        <f t="shared" si="3"/>
        <v/>
      </c>
      <c r="H34" s="3" t="str">
        <f t="shared" si="4"/>
        <v/>
      </c>
      <c r="I34" s="3" t="str">
        <f t="shared" si="5"/>
        <v/>
      </c>
      <c r="J34" s="3" t="str">
        <f t="shared" si="6"/>
        <v>Los Angeles, California</v>
      </c>
      <c r="K34" s="3" t="str" cm="1">
        <f t="array" ref="K34">TRIM(_xlfn.IFS(H34 ="","",H34 ="Thomasville",H34 &amp;" , "&amp; E34, H34 ="Pensacola", H34 &amp; "," &amp;E34,TRUE, H34 &amp;", " &amp; D34))</f>
        <v/>
      </c>
      <c r="L34" s="3" t="str">
        <f t="shared" si="7"/>
        <v/>
      </c>
    </row>
    <row r="35" spans="1:12">
      <c r="A35" s="3" t="s">
        <v>1732</v>
      </c>
      <c r="B35" s="3" t="s">
        <v>1733</v>
      </c>
      <c r="C35" s="3"/>
      <c r="D35" s="39" t="str">
        <f t="shared" si="0"/>
        <v>California</v>
      </c>
      <c r="E35" s="3" t="str">
        <f t="shared" si="1"/>
        <v/>
      </c>
      <c r="F35" s="3" t="str">
        <f t="shared" si="2"/>
        <v>Los Angeles</v>
      </c>
      <c r="G35" s="40" t="str">
        <f t="shared" si="3"/>
        <v/>
      </c>
      <c r="H35" s="3" t="str">
        <f t="shared" si="4"/>
        <v/>
      </c>
      <c r="I35" s="3" t="str">
        <f t="shared" si="5"/>
        <v/>
      </c>
      <c r="J35" s="3" t="str">
        <f t="shared" si="6"/>
        <v>Los Angeles, California</v>
      </c>
      <c r="K35" s="3" t="str" cm="1">
        <f t="array" ref="K35">TRIM(_xlfn.IFS(H35 ="","",H35 ="Thomasville",H35 &amp;" , "&amp; E35, H35 ="Pensacola", H35 &amp; "," &amp;E35,TRUE, H35 &amp;", " &amp; D35))</f>
        <v/>
      </c>
      <c r="L35" s="3" t="str">
        <f t="shared" si="7"/>
        <v/>
      </c>
    </row>
    <row r="36" spans="1:12">
      <c r="A36" s="3" t="s">
        <v>1746</v>
      </c>
      <c r="B36" s="3" t="s">
        <v>1735</v>
      </c>
      <c r="C36" s="3"/>
      <c r="D36" s="39" t="str">
        <f t="shared" si="0"/>
        <v>Florida</v>
      </c>
      <c r="E36" s="3" t="str">
        <f t="shared" si="1"/>
        <v/>
      </c>
      <c r="F36" s="3" t="str">
        <f t="shared" si="2"/>
        <v>Tampa</v>
      </c>
      <c r="G36" s="40" t="str">
        <f t="shared" si="3"/>
        <v>St Petersburg (Sarasota)</v>
      </c>
      <c r="H36" s="3" t="str">
        <f t="shared" si="4"/>
        <v xml:space="preserve">St Petersburg </v>
      </c>
      <c r="I36" s="3" t="str">
        <f t="shared" si="5"/>
        <v>Sarasota</v>
      </c>
      <c r="J36" s="3" t="str">
        <f t="shared" si="6"/>
        <v>Tampa, Florida</v>
      </c>
      <c r="K36" s="3" t="str" cm="1">
        <f t="array" ref="K36">TRIM(_xlfn.IFS(H36 ="","",H36 ="Thomasville",H36 &amp;" , "&amp; E36, H36 ="Pensacola", H36 &amp; "," &amp;E36,TRUE, H36 &amp;", " &amp; D36))</f>
        <v>St Petersburg , Florida</v>
      </c>
      <c r="L36" s="3" t="str">
        <f t="shared" si="7"/>
        <v>Sarasota, Florida</v>
      </c>
    </row>
    <row r="37" spans="1:12">
      <c r="A37" s="3" t="s">
        <v>1741</v>
      </c>
      <c r="B37" s="3" t="s">
        <v>1742</v>
      </c>
      <c r="C37" s="3"/>
      <c r="D37" s="39" t="str">
        <f t="shared" si="0"/>
        <v>Tennessee</v>
      </c>
      <c r="E37" s="3" t="str">
        <f t="shared" si="1"/>
        <v/>
      </c>
      <c r="F37" s="3" t="str">
        <f t="shared" si="2"/>
        <v>Nashville</v>
      </c>
      <c r="G37" s="40" t="str">
        <f t="shared" si="3"/>
        <v/>
      </c>
      <c r="H37" s="3" t="str">
        <f t="shared" si="4"/>
        <v/>
      </c>
      <c r="I37" s="3" t="str">
        <f t="shared" si="5"/>
        <v/>
      </c>
      <c r="J37" s="3" t="str">
        <f t="shared" si="6"/>
        <v>Nashville, Tennessee</v>
      </c>
      <c r="K37" s="3" t="str" cm="1">
        <f t="array" ref="K37">TRIM(_xlfn.IFS(H37 ="","",H37 ="Thomasville",H37 &amp;" , "&amp; E37, H37 ="Pensacola", H37 &amp; "," &amp;E37,TRUE, H37 &amp;", " &amp; D37))</f>
        <v/>
      </c>
      <c r="L37" s="3" t="str">
        <f t="shared" si="7"/>
        <v/>
      </c>
    </row>
    <row r="38" spans="1:12">
      <c r="A38" s="3" t="s">
        <v>1747</v>
      </c>
      <c r="B38" s="3" t="s">
        <v>1748</v>
      </c>
      <c r="C38" s="3"/>
      <c r="D38" s="39" t="str">
        <f t="shared" si="0"/>
        <v>New York</v>
      </c>
      <c r="E38" s="3" t="str">
        <f t="shared" si="1"/>
        <v/>
      </c>
      <c r="F38" s="3" t="str">
        <f t="shared" si="2"/>
        <v>New York City</v>
      </c>
      <c r="G38" s="40" t="str">
        <f t="shared" si="3"/>
        <v/>
      </c>
      <c r="H38" s="3" t="str">
        <f t="shared" si="4"/>
        <v/>
      </c>
      <c r="I38" s="3" t="str">
        <f t="shared" si="5"/>
        <v/>
      </c>
      <c r="J38" s="3" t="str">
        <f t="shared" si="6"/>
        <v>New York City, New York</v>
      </c>
      <c r="K38" s="3" t="str" cm="1">
        <f t="array" ref="K38">TRIM(_xlfn.IFS(H38 ="","",H38 ="Thomasville",H38 &amp;" , "&amp; E38, H38 ="Pensacola", H38 &amp; "," &amp;E38,TRUE, H38 &amp;", " &amp; D38))</f>
        <v/>
      </c>
      <c r="L38" s="3" t="str">
        <f t="shared" si="7"/>
        <v/>
      </c>
    </row>
    <row r="39" spans="1:12">
      <c r="A39" s="3" t="s">
        <v>1751</v>
      </c>
      <c r="B39" s="3" t="s">
        <v>1735</v>
      </c>
      <c r="C39" s="3"/>
      <c r="D39" s="39" t="str">
        <f t="shared" si="0"/>
        <v>Florida</v>
      </c>
      <c r="E39" s="3" t="str">
        <f t="shared" si="1"/>
        <v/>
      </c>
      <c r="F39" s="3" t="str">
        <f t="shared" si="2"/>
        <v>West Palm Beach</v>
      </c>
      <c r="G39" s="40" t="str">
        <f t="shared" si="3"/>
        <v>Ft. Pierce</v>
      </c>
      <c r="H39" s="3" t="str">
        <f t="shared" si="4"/>
        <v>Ft. Pierce</v>
      </c>
      <c r="I39" s="3" t="str">
        <f t="shared" si="5"/>
        <v/>
      </c>
      <c r="J39" s="3" t="str">
        <f t="shared" si="6"/>
        <v>West Palm Beach, Florida</v>
      </c>
      <c r="K39" s="3" t="str" cm="1">
        <f t="array" ref="K39">TRIM(_xlfn.IFS(H39 ="","",H39 ="Thomasville",H39 &amp;" , "&amp; E39, H39 ="Pensacola", H39 &amp; "," &amp;E39,TRUE, H39 &amp;", " &amp; D39))</f>
        <v>Ft. Pierce, Florida</v>
      </c>
      <c r="L39" s="3" t="str">
        <f t="shared" si="7"/>
        <v/>
      </c>
    </row>
    <row r="40" spans="1:12">
      <c r="A40" s="3" t="s">
        <v>1745</v>
      </c>
      <c r="B40" s="3" t="s">
        <v>1735</v>
      </c>
      <c r="C40" s="3"/>
      <c r="D40" s="39" t="str">
        <f t="shared" si="0"/>
        <v>Florida</v>
      </c>
      <c r="E40" s="3" t="str">
        <f t="shared" si="1"/>
        <v/>
      </c>
      <c r="F40" s="3" t="str">
        <f t="shared" si="2"/>
        <v>Miami</v>
      </c>
      <c r="G40" s="40" t="str">
        <f t="shared" si="3"/>
        <v>Ft. Lauderdale</v>
      </c>
      <c r="H40" s="3" t="str">
        <f t="shared" si="4"/>
        <v>Ft. Lauderdale</v>
      </c>
      <c r="I40" s="3" t="str">
        <f t="shared" si="5"/>
        <v/>
      </c>
      <c r="J40" s="3" t="str">
        <f t="shared" si="6"/>
        <v>Miami, Florida</v>
      </c>
      <c r="K40" s="3" t="str" cm="1">
        <f t="array" ref="K40">TRIM(_xlfn.IFS(H40 ="","",H40 ="Thomasville",H40 &amp;" , "&amp; E40, H40 ="Pensacola", H40 &amp; "," &amp;E40,TRUE, H40 &amp;", " &amp; D40))</f>
        <v>Ft. Lauderdale, Florida</v>
      </c>
      <c r="L40" s="3" t="str">
        <f t="shared" si="7"/>
        <v/>
      </c>
    </row>
    <row r="41" spans="1:12">
      <c r="A41" s="3" t="s">
        <v>1732</v>
      </c>
      <c r="B41" s="3" t="s">
        <v>1733</v>
      </c>
      <c r="C41" s="3"/>
      <c r="D41" s="39" t="str">
        <f t="shared" si="0"/>
        <v>California</v>
      </c>
      <c r="E41" s="3" t="str">
        <f t="shared" si="1"/>
        <v/>
      </c>
      <c r="F41" s="3" t="str">
        <f t="shared" si="2"/>
        <v>Los Angeles</v>
      </c>
      <c r="G41" s="40" t="str">
        <f t="shared" si="3"/>
        <v/>
      </c>
      <c r="H41" s="3" t="str">
        <f t="shared" si="4"/>
        <v/>
      </c>
      <c r="I41" s="3" t="str">
        <f t="shared" si="5"/>
        <v/>
      </c>
      <c r="J41" s="3" t="str">
        <f t="shared" si="6"/>
        <v>Los Angeles, California</v>
      </c>
      <c r="K41" s="3" t="str" cm="1">
        <f t="array" ref="K41">TRIM(_xlfn.IFS(H41 ="","",H41 ="Thomasville",H41 &amp;" , "&amp; E41, H41 ="Pensacola", H41 &amp; "," &amp;E41,TRUE, H41 &amp;", " &amp; D41))</f>
        <v/>
      </c>
      <c r="L41" s="3" t="str">
        <f t="shared" si="7"/>
        <v/>
      </c>
    </row>
    <row r="42" spans="1:12">
      <c r="A42" s="3" t="s">
        <v>1747</v>
      </c>
      <c r="B42" s="3" t="s">
        <v>1748</v>
      </c>
      <c r="C42" s="3"/>
      <c r="D42" s="39" t="str">
        <f t="shared" si="0"/>
        <v>New York</v>
      </c>
      <c r="E42" s="3" t="str">
        <f t="shared" si="1"/>
        <v/>
      </c>
      <c r="F42" s="3" t="str">
        <f t="shared" si="2"/>
        <v>New York City</v>
      </c>
      <c r="G42" s="40" t="str">
        <f t="shared" si="3"/>
        <v/>
      </c>
      <c r="H42" s="3" t="str">
        <f t="shared" si="4"/>
        <v/>
      </c>
      <c r="I42" s="3" t="str">
        <f t="shared" si="5"/>
        <v/>
      </c>
      <c r="J42" s="3" t="str">
        <f t="shared" si="6"/>
        <v>New York City, New York</v>
      </c>
      <c r="K42" s="3" t="str" cm="1">
        <f t="array" ref="K42">TRIM(_xlfn.IFS(H42 ="","",H42 ="Thomasville",H42 &amp;" , "&amp; E42, H42 ="Pensacola", H42 &amp; "," &amp;E42,TRUE, H42 &amp;", " &amp; D42))</f>
        <v/>
      </c>
      <c r="L42" s="3" t="str">
        <f t="shared" si="7"/>
        <v/>
      </c>
    </row>
    <row r="43" spans="1:12">
      <c r="A43" s="3" t="s">
        <v>1747</v>
      </c>
      <c r="B43" s="3" t="s">
        <v>1748</v>
      </c>
      <c r="C43" s="3"/>
      <c r="D43" s="39" t="str">
        <f t="shared" si="0"/>
        <v>New York</v>
      </c>
      <c r="E43" s="3" t="str">
        <f t="shared" si="1"/>
        <v/>
      </c>
      <c r="F43" s="3" t="str">
        <f t="shared" si="2"/>
        <v>New York City</v>
      </c>
      <c r="G43" s="40" t="str">
        <f t="shared" si="3"/>
        <v/>
      </c>
      <c r="H43" s="3" t="str">
        <f t="shared" si="4"/>
        <v/>
      </c>
      <c r="I43" s="3" t="str">
        <f t="shared" si="5"/>
        <v/>
      </c>
      <c r="J43" s="3" t="str">
        <f t="shared" si="6"/>
        <v>New York City, New York</v>
      </c>
      <c r="K43" s="3" t="str" cm="1">
        <f t="array" ref="K43">TRIM(_xlfn.IFS(H43 ="","",H43 ="Thomasville",H43 &amp;" , "&amp; E43, H43 ="Pensacola", H43 &amp; "," &amp;E43,TRUE, H43 &amp;", " &amp; D43))</f>
        <v/>
      </c>
      <c r="L43" s="3" t="str">
        <f t="shared" si="7"/>
        <v/>
      </c>
    </row>
    <row r="44" spans="1:12">
      <c r="A44" s="3" t="s">
        <v>1739</v>
      </c>
      <c r="B44" s="3" t="s">
        <v>1740</v>
      </c>
      <c r="C44" s="3"/>
      <c r="D44" s="39" t="str">
        <f t="shared" si="0"/>
        <v>Illinois</v>
      </c>
      <c r="E44" s="3" t="str">
        <f t="shared" si="1"/>
        <v/>
      </c>
      <c r="F44" s="3" t="str">
        <f t="shared" si="2"/>
        <v>Chicago</v>
      </c>
      <c r="G44" s="40" t="str">
        <f t="shared" si="3"/>
        <v/>
      </c>
      <c r="H44" s="3" t="str">
        <f t="shared" si="4"/>
        <v/>
      </c>
      <c r="I44" s="3" t="str">
        <f t="shared" si="5"/>
        <v/>
      </c>
      <c r="J44" s="3" t="str">
        <f t="shared" si="6"/>
        <v>Chicago, Illinois</v>
      </c>
      <c r="K44" s="3" t="str" cm="1">
        <f t="array" ref="K44">TRIM(_xlfn.IFS(H44 ="","",H44 ="Thomasville",H44 &amp;" , "&amp; E44, H44 ="Pensacola", H44 &amp; "," &amp;E44,TRUE, H44 &amp;", " &amp; D44))</f>
        <v/>
      </c>
      <c r="L44" s="3" t="str">
        <f t="shared" si="7"/>
        <v/>
      </c>
    </row>
    <row r="45" spans="1:12">
      <c r="A45" s="3" t="s">
        <v>1739</v>
      </c>
      <c r="B45" s="3" t="s">
        <v>1740</v>
      </c>
      <c r="C45" s="3"/>
      <c r="D45" s="39" t="str">
        <f t="shared" si="0"/>
        <v>Illinois</v>
      </c>
      <c r="E45" s="3" t="str">
        <f t="shared" si="1"/>
        <v/>
      </c>
      <c r="F45" s="3" t="str">
        <f t="shared" si="2"/>
        <v>Chicago</v>
      </c>
      <c r="G45" s="40" t="str">
        <f t="shared" si="3"/>
        <v/>
      </c>
      <c r="H45" s="3" t="str">
        <f t="shared" si="4"/>
        <v/>
      </c>
      <c r="I45" s="3" t="str">
        <f t="shared" si="5"/>
        <v/>
      </c>
      <c r="J45" s="3" t="str">
        <f t="shared" si="6"/>
        <v>Chicago, Illinois</v>
      </c>
      <c r="K45" s="3" t="str" cm="1">
        <f t="array" ref="K45">TRIM(_xlfn.IFS(H45 ="","",H45 ="Thomasville",H45 &amp;" , "&amp; E45, H45 ="Pensacola", H45 &amp; "," &amp;E45,TRUE, H45 &amp;", " &amp; D45))</f>
        <v/>
      </c>
      <c r="L45" s="3" t="str">
        <f t="shared" si="7"/>
        <v/>
      </c>
    </row>
    <row r="46" spans="1:12">
      <c r="A46" s="3" t="s">
        <v>1751</v>
      </c>
      <c r="B46" s="3" t="s">
        <v>1735</v>
      </c>
      <c r="C46" s="3"/>
      <c r="D46" s="39" t="str">
        <f t="shared" si="0"/>
        <v>Florida</v>
      </c>
      <c r="E46" s="3" t="str">
        <f t="shared" si="1"/>
        <v/>
      </c>
      <c r="F46" s="3" t="str">
        <f t="shared" si="2"/>
        <v>West Palm Beach</v>
      </c>
      <c r="G46" s="40" t="str">
        <f t="shared" si="3"/>
        <v>Ft. Pierce</v>
      </c>
      <c r="H46" s="3" t="str">
        <f t="shared" si="4"/>
        <v>Ft. Pierce</v>
      </c>
      <c r="I46" s="3" t="str">
        <f t="shared" si="5"/>
        <v/>
      </c>
      <c r="J46" s="3" t="str">
        <f t="shared" si="6"/>
        <v>West Palm Beach, Florida</v>
      </c>
      <c r="K46" s="3" t="str" cm="1">
        <f t="array" ref="K46">TRIM(_xlfn.IFS(H46 ="","",H46 ="Thomasville",H46 &amp;" , "&amp; E46, H46 ="Pensacola", H46 &amp; "," &amp;E46,TRUE, H46 &amp;", " &amp; D46))</f>
        <v>Ft. Pierce, Florida</v>
      </c>
      <c r="L46" s="3" t="str">
        <f t="shared" si="7"/>
        <v/>
      </c>
    </row>
    <row r="47" spans="1:12">
      <c r="A47" s="3" t="s">
        <v>1736</v>
      </c>
      <c r="B47" s="3" t="s">
        <v>1733</v>
      </c>
      <c r="C47" s="3"/>
      <c r="D47" s="39" t="str">
        <f t="shared" si="0"/>
        <v>California</v>
      </c>
      <c r="E47" s="3" t="str">
        <f t="shared" si="1"/>
        <v/>
      </c>
      <c r="F47" s="3" t="str">
        <f t="shared" si="2"/>
        <v>San Francisco</v>
      </c>
      <c r="G47" s="40" t="str">
        <f t="shared" si="3"/>
        <v/>
      </c>
      <c r="H47" s="3" t="str">
        <f t="shared" si="4"/>
        <v/>
      </c>
      <c r="I47" s="3" t="str">
        <f t="shared" si="5"/>
        <v/>
      </c>
      <c r="J47" s="3" t="str">
        <f t="shared" si="6"/>
        <v>San Francisco, California</v>
      </c>
      <c r="K47" s="3" t="str" cm="1">
        <f t="array" ref="K47">TRIM(_xlfn.IFS(H47 ="","",H47 ="Thomasville",H47 &amp;" , "&amp; E47, H47 ="Pensacola", H47 &amp; "," &amp;E47,TRUE, H47 &amp;", " &amp; D47))</f>
        <v/>
      </c>
      <c r="L47" s="3" t="str">
        <f t="shared" si="7"/>
        <v/>
      </c>
    </row>
    <row r="48" spans="1:12">
      <c r="A48" s="3" t="s">
        <v>1734</v>
      </c>
      <c r="B48" s="3" t="s">
        <v>1735</v>
      </c>
      <c r="C48" s="3"/>
      <c r="D48" s="39" t="str">
        <f t="shared" si="0"/>
        <v>Florida</v>
      </c>
      <c r="E48" s="3" t="str">
        <f t="shared" si="1"/>
        <v/>
      </c>
      <c r="F48" s="3" t="str">
        <f t="shared" si="2"/>
        <v>Orlando</v>
      </c>
      <c r="G48" s="40" t="str">
        <f t="shared" si="3"/>
        <v>Daytona Beach</v>
      </c>
      <c r="H48" s="3" t="str">
        <f t="shared" si="4"/>
        <v>Daytona Beach</v>
      </c>
      <c r="I48" s="3" t="str">
        <f t="shared" si="5"/>
        <v/>
      </c>
      <c r="J48" s="3" t="str">
        <f t="shared" si="6"/>
        <v>Orlando, Florida</v>
      </c>
      <c r="K48" s="3" t="str" cm="1">
        <f t="array" ref="K48">TRIM(_xlfn.IFS(H48 ="","",H48 ="Thomasville",H48 &amp;" , "&amp; E48, H48 ="Pensacola", H48 &amp; "," &amp;E48,TRUE, H48 &amp;", " &amp; D48))</f>
        <v>Daytona Beach, Florida</v>
      </c>
      <c r="L48" s="3" t="str">
        <f t="shared" si="7"/>
        <v/>
      </c>
    </row>
    <row r="49" spans="1:12">
      <c r="A49" s="3" t="s">
        <v>1747</v>
      </c>
      <c r="B49" s="3" t="s">
        <v>1748</v>
      </c>
      <c r="C49" s="3"/>
      <c r="D49" s="39" t="str">
        <f t="shared" si="0"/>
        <v>New York</v>
      </c>
      <c r="E49" s="3" t="str">
        <f t="shared" si="1"/>
        <v/>
      </c>
      <c r="F49" s="3" t="str">
        <f t="shared" si="2"/>
        <v>New York City</v>
      </c>
      <c r="G49" s="40" t="str">
        <f t="shared" si="3"/>
        <v/>
      </c>
      <c r="H49" s="3" t="str">
        <f t="shared" si="4"/>
        <v/>
      </c>
      <c r="I49" s="3" t="str">
        <f t="shared" si="5"/>
        <v/>
      </c>
      <c r="J49" s="3" t="str">
        <f t="shared" si="6"/>
        <v>New York City, New York</v>
      </c>
      <c r="K49" s="3" t="str" cm="1">
        <f t="array" ref="K49">TRIM(_xlfn.IFS(H49 ="","",H49 ="Thomasville",H49 &amp;" , "&amp; E49, H49 ="Pensacola", H49 &amp; "," &amp;E49,TRUE, H49 &amp;", " &amp; D49))</f>
        <v/>
      </c>
      <c r="L49" s="3" t="str">
        <f t="shared" si="7"/>
        <v/>
      </c>
    </row>
    <row r="50" spans="1:12">
      <c r="A50" s="3" t="s">
        <v>1739</v>
      </c>
      <c r="B50" s="3" t="s">
        <v>1740</v>
      </c>
      <c r="C50" s="3"/>
      <c r="D50" s="39" t="str">
        <f t="shared" si="0"/>
        <v>Illinois</v>
      </c>
      <c r="E50" s="3" t="str">
        <f t="shared" si="1"/>
        <v/>
      </c>
      <c r="F50" s="3" t="str">
        <f t="shared" si="2"/>
        <v>Chicago</v>
      </c>
      <c r="G50" s="40" t="str">
        <f t="shared" si="3"/>
        <v/>
      </c>
      <c r="H50" s="3" t="str">
        <f t="shared" si="4"/>
        <v/>
      </c>
      <c r="I50" s="3" t="str">
        <f t="shared" si="5"/>
        <v/>
      </c>
      <c r="J50" s="3" t="str">
        <f t="shared" si="6"/>
        <v>Chicago, Illinois</v>
      </c>
      <c r="K50" s="3" t="str" cm="1">
        <f t="array" ref="K50">TRIM(_xlfn.IFS(H50 ="","",H50 ="Thomasville",H50 &amp;" , "&amp; E50, H50 ="Pensacola", H50 &amp; "," &amp;E50,TRUE, H50 &amp;", " &amp; D50))</f>
        <v/>
      </c>
      <c r="L50" s="3" t="str">
        <f t="shared" si="7"/>
        <v/>
      </c>
    </row>
    <row r="51" spans="1:12">
      <c r="A51" s="3" t="s">
        <v>1747</v>
      </c>
      <c r="B51" s="3" t="s">
        <v>1748</v>
      </c>
      <c r="C51" s="3"/>
      <c r="D51" s="39" t="str">
        <f t="shared" si="0"/>
        <v>New York</v>
      </c>
      <c r="E51" s="3" t="str">
        <f t="shared" si="1"/>
        <v/>
      </c>
      <c r="F51" s="3" t="str">
        <f t="shared" si="2"/>
        <v>New York City</v>
      </c>
      <c r="G51" s="40" t="str">
        <f t="shared" si="3"/>
        <v/>
      </c>
      <c r="H51" s="3" t="str">
        <f t="shared" si="4"/>
        <v/>
      </c>
      <c r="I51" s="3" t="str">
        <f t="shared" si="5"/>
        <v/>
      </c>
      <c r="J51" s="3" t="str">
        <f t="shared" si="6"/>
        <v>New York City, New York</v>
      </c>
      <c r="K51" s="3" t="str" cm="1">
        <f t="array" ref="K51">TRIM(_xlfn.IFS(H51 ="","",H51 ="Thomasville",H51 &amp;" , "&amp; E51, H51 ="Pensacola", H51 &amp; "," &amp;E51,TRUE, H51 &amp;", " &amp; D51))</f>
        <v/>
      </c>
      <c r="L51" s="3" t="str">
        <f t="shared" si="7"/>
        <v/>
      </c>
    </row>
    <row r="52" spans="1:12">
      <c r="A52" s="3" t="s">
        <v>1739</v>
      </c>
      <c r="B52" s="3" t="s">
        <v>1740</v>
      </c>
      <c r="C52" s="3"/>
      <c r="D52" s="39" t="str">
        <f t="shared" si="0"/>
        <v>Illinois</v>
      </c>
      <c r="E52" s="3" t="str">
        <f t="shared" si="1"/>
        <v/>
      </c>
      <c r="F52" s="3" t="str">
        <f t="shared" si="2"/>
        <v>Chicago</v>
      </c>
      <c r="G52" s="40" t="str">
        <f t="shared" si="3"/>
        <v/>
      </c>
      <c r="H52" s="3" t="str">
        <f t="shared" si="4"/>
        <v/>
      </c>
      <c r="I52" s="3" t="str">
        <f t="shared" si="5"/>
        <v/>
      </c>
      <c r="J52" s="3" t="str">
        <f t="shared" si="6"/>
        <v>Chicago, Illinois</v>
      </c>
      <c r="K52" s="3" t="str" cm="1">
        <f t="array" ref="K52">TRIM(_xlfn.IFS(H52 ="","",H52 ="Thomasville",H52 &amp;" , "&amp; E52, H52 ="Pensacola", H52 &amp; "," &amp;E52,TRUE, H52 &amp;", " &amp; D52))</f>
        <v/>
      </c>
      <c r="L52" s="3" t="str">
        <f t="shared" si="7"/>
        <v/>
      </c>
    </row>
    <row r="53" spans="1:12">
      <c r="A53" s="3" t="s">
        <v>1739</v>
      </c>
      <c r="B53" s="3" t="s">
        <v>1740</v>
      </c>
      <c r="C53" s="3"/>
      <c r="D53" s="39" t="str">
        <f t="shared" si="0"/>
        <v>Illinois</v>
      </c>
      <c r="E53" s="3" t="str">
        <f t="shared" si="1"/>
        <v/>
      </c>
      <c r="F53" s="3" t="str">
        <f t="shared" si="2"/>
        <v>Chicago</v>
      </c>
      <c r="G53" s="40" t="str">
        <f t="shared" si="3"/>
        <v/>
      </c>
      <c r="H53" s="3" t="str">
        <f t="shared" si="4"/>
        <v/>
      </c>
      <c r="I53" s="3" t="str">
        <f t="shared" si="5"/>
        <v/>
      </c>
      <c r="J53" s="3" t="str">
        <f t="shared" si="6"/>
        <v>Chicago, Illinois</v>
      </c>
      <c r="K53" s="3" t="str" cm="1">
        <f t="array" ref="K53">TRIM(_xlfn.IFS(H53 ="","",H53 ="Thomasville",H53 &amp;" , "&amp; E53, H53 ="Pensacola", H53 &amp; "," &amp;E53,TRUE, H53 &amp;", " &amp; D53))</f>
        <v/>
      </c>
      <c r="L53" s="3" t="str">
        <f t="shared" si="7"/>
        <v/>
      </c>
    </row>
    <row r="54" spans="1:12">
      <c r="A54" s="3" t="s">
        <v>1749</v>
      </c>
      <c r="B54" s="3" t="s">
        <v>1735</v>
      </c>
      <c r="C54" s="3"/>
      <c r="D54" s="39" t="str">
        <f t="shared" si="0"/>
        <v>Florida</v>
      </c>
      <c r="E54" s="3" t="str">
        <f t="shared" si="1"/>
        <v/>
      </c>
      <c r="F54" s="3" t="str">
        <f t="shared" si="2"/>
        <v>Jacksonville</v>
      </c>
      <c r="G54" s="40" t="str">
        <f t="shared" si="3"/>
        <v/>
      </c>
      <c r="H54" s="3" t="str">
        <f t="shared" si="4"/>
        <v/>
      </c>
      <c r="I54" s="3" t="str">
        <f t="shared" si="5"/>
        <v/>
      </c>
      <c r="J54" s="3" t="str">
        <f t="shared" si="6"/>
        <v>Jacksonville, Florida</v>
      </c>
      <c r="K54" s="3" t="str" cm="1">
        <f t="array" ref="K54">TRIM(_xlfn.IFS(H54 ="","",H54 ="Thomasville",H54 &amp;" , "&amp; E54, H54 ="Pensacola", H54 &amp; "," &amp;E54,TRUE, H54 &amp;", " &amp; D54))</f>
        <v/>
      </c>
      <c r="L54" s="3" t="str">
        <f t="shared" si="7"/>
        <v/>
      </c>
    </row>
    <row r="55" spans="1:12">
      <c r="A55" s="3" t="s">
        <v>1739</v>
      </c>
      <c r="B55" s="3" t="s">
        <v>1740</v>
      </c>
      <c r="C55" s="3"/>
      <c r="D55" s="39" t="str">
        <f t="shared" si="0"/>
        <v>Illinois</v>
      </c>
      <c r="E55" s="3" t="str">
        <f t="shared" si="1"/>
        <v/>
      </c>
      <c r="F55" s="3" t="str">
        <f t="shared" si="2"/>
        <v>Chicago</v>
      </c>
      <c r="G55" s="40" t="str">
        <f t="shared" si="3"/>
        <v/>
      </c>
      <c r="H55" s="3" t="str">
        <f t="shared" si="4"/>
        <v/>
      </c>
      <c r="I55" s="3" t="str">
        <f t="shared" si="5"/>
        <v/>
      </c>
      <c r="J55" s="3" t="str">
        <f t="shared" si="6"/>
        <v>Chicago, Illinois</v>
      </c>
      <c r="K55" s="3" t="str" cm="1">
        <f t="array" ref="K55">TRIM(_xlfn.IFS(H55 ="","",H55 ="Thomasville",H55 &amp;" , "&amp; E55, H55 ="Pensacola", H55 &amp; "," &amp;E55,TRUE, H55 &amp;", " &amp; D55))</f>
        <v/>
      </c>
      <c r="L55" s="3" t="str">
        <f t="shared" si="7"/>
        <v/>
      </c>
    </row>
    <row r="56" spans="1:12">
      <c r="A56" s="3" t="s">
        <v>1752</v>
      </c>
      <c r="B56" s="3" t="s">
        <v>1753</v>
      </c>
      <c r="C56" s="3"/>
      <c r="D56" s="39" t="str">
        <f t="shared" si="0"/>
        <v>Georgia</v>
      </c>
      <c r="E56" s="3" t="str">
        <f t="shared" si="1"/>
        <v/>
      </c>
      <c r="F56" s="3" t="str">
        <f t="shared" si="2"/>
        <v>Augusta</v>
      </c>
      <c r="G56" s="40" t="str">
        <f t="shared" si="3"/>
        <v/>
      </c>
      <c r="H56" s="3" t="str">
        <f t="shared" si="4"/>
        <v/>
      </c>
      <c r="I56" s="3" t="str">
        <f t="shared" si="5"/>
        <v/>
      </c>
      <c r="J56" s="3" t="str">
        <f t="shared" si="6"/>
        <v>Augusta, Georgia</v>
      </c>
      <c r="K56" s="3" t="str" cm="1">
        <f t="array" ref="K56">TRIM(_xlfn.IFS(H56 ="","",H56 ="Thomasville",H56 &amp;" , "&amp; E56, H56 ="Pensacola", H56 &amp; "," &amp;E56,TRUE, H56 &amp;", " &amp; D56))</f>
        <v/>
      </c>
      <c r="L56" s="3" t="str">
        <f t="shared" si="7"/>
        <v/>
      </c>
    </row>
    <row r="57" spans="1:12">
      <c r="A57" s="3" t="s">
        <v>1739</v>
      </c>
      <c r="B57" s="3" t="s">
        <v>1740</v>
      </c>
      <c r="C57" s="3"/>
      <c r="D57" s="39" t="str">
        <f t="shared" si="0"/>
        <v>Illinois</v>
      </c>
      <c r="E57" s="3" t="str">
        <f t="shared" si="1"/>
        <v/>
      </c>
      <c r="F57" s="3" t="str">
        <f t="shared" si="2"/>
        <v>Chicago</v>
      </c>
      <c r="G57" s="40" t="str">
        <f t="shared" si="3"/>
        <v/>
      </c>
      <c r="H57" s="3" t="str">
        <f t="shared" si="4"/>
        <v/>
      </c>
      <c r="I57" s="3" t="str">
        <f t="shared" si="5"/>
        <v/>
      </c>
      <c r="J57" s="3" t="str">
        <f t="shared" si="6"/>
        <v>Chicago, Illinois</v>
      </c>
      <c r="K57" s="3" t="str" cm="1">
        <f t="array" ref="K57">TRIM(_xlfn.IFS(H57 ="","",H57 ="Thomasville",H57 &amp;" , "&amp; E57, H57 ="Pensacola", H57 &amp; "," &amp;E57,TRUE, H57 &amp;", " &amp; D57))</f>
        <v/>
      </c>
      <c r="L57" s="3" t="str">
        <f t="shared" si="7"/>
        <v/>
      </c>
    </row>
    <row r="58" spans="1:12">
      <c r="A58" s="3" t="s">
        <v>1745</v>
      </c>
      <c r="B58" s="3" t="s">
        <v>1735</v>
      </c>
      <c r="C58" s="3"/>
      <c r="D58" s="39" t="str">
        <f t="shared" si="0"/>
        <v>Florida</v>
      </c>
      <c r="E58" s="3" t="str">
        <f t="shared" si="1"/>
        <v/>
      </c>
      <c r="F58" s="3" t="str">
        <f t="shared" si="2"/>
        <v>Miami</v>
      </c>
      <c r="G58" s="40" t="str">
        <f t="shared" si="3"/>
        <v>Ft. Lauderdale</v>
      </c>
      <c r="H58" s="3" t="str">
        <f t="shared" si="4"/>
        <v>Ft. Lauderdale</v>
      </c>
      <c r="I58" s="3" t="str">
        <f t="shared" si="5"/>
        <v/>
      </c>
      <c r="J58" s="3" t="str">
        <f t="shared" si="6"/>
        <v>Miami, Florida</v>
      </c>
      <c r="K58" s="3" t="str" cm="1">
        <f t="array" ref="K58">TRIM(_xlfn.IFS(H58 ="","",H58 ="Thomasville",H58 &amp;" , "&amp; E58, H58 ="Pensacola", H58 &amp; "," &amp;E58,TRUE, H58 &amp;", " &amp; D58))</f>
        <v>Ft. Lauderdale, Florida</v>
      </c>
      <c r="L58" s="3" t="str">
        <f t="shared" si="7"/>
        <v/>
      </c>
    </row>
    <row r="59" spans="1:12">
      <c r="A59" s="3" t="s">
        <v>1739</v>
      </c>
      <c r="B59" s="3" t="s">
        <v>1740</v>
      </c>
      <c r="C59" s="3"/>
      <c r="D59" s="39" t="str">
        <f t="shared" si="0"/>
        <v>Illinois</v>
      </c>
      <c r="E59" s="3" t="str">
        <f t="shared" si="1"/>
        <v/>
      </c>
      <c r="F59" s="3" t="str">
        <f t="shared" si="2"/>
        <v>Chicago</v>
      </c>
      <c r="G59" s="40" t="str">
        <f t="shared" si="3"/>
        <v/>
      </c>
      <c r="H59" s="3" t="str">
        <f t="shared" si="4"/>
        <v/>
      </c>
      <c r="I59" s="3" t="str">
        <f t="shared" si="5"/>
        <v/>
      </c>
      <c r="J59" s="3" t="str">
        <f t="shared" si="6"/>
        <v>Chicago, Illinois</v>
      </c>
      <c r="K59" s="3" t="str" cm="1">
        <f t="array" ref="K59">TRIM(_xlfn.IFS(H59 ="","",H59 ="Thomasville",H59 &amp;" , "&amp; E59, H59 ="Pensacola", H59 &amp; "," &amp;E59,TRUE, H59 &amp;", " &amp; D59))</f>
        <v/>
      </c>
      <c r="L59" s="3" t="str">
        <f t="shared" si="7"/>
        <v/>
      </c>
    </row>
    <row r="60" spans="1:12">
      <c r="A60" s="3" t="s">
        <v>1754</v>
      </c>
      <c r="B60" s="3" t="s">
        <v>1755</v>
      </c>
      <c r="C60" s="3"/>
      <c r="D60" s="39" t="str">
        <f t="shared" si="0"/>
        <v>Alabama</v>
      </c>
      <c r="E60" s="3" t="str">
        <f t="shared" si="1"/>
        <v/>
      </c>
      <c r="F60" s="3" t="str">
        <f t="shared" si="2"/>
        <v>Birmingham</v>
      </c>
      <c r="G60" s="40" t="str">
        <f t="shared" si="3"/>
        <v/>
      </c>
      <c r="H60" s="3" t="str">
        <f t="shared" si="4"/>
        <v/>
      </c>
      <c r="I60" s="3" t="str">
        <f t="shared" si="5"/>
        <v/>
      </c>
      <c r="J60" s="3" t="str">
        <f t="shared" si="6"/>
        <v>Birmingham, Alabama</v>
      </c>
      <c r="K60" s="3" t="str" cm="1">
        <f t="array" ref="K60">TRIM(_xlfn.IFS(H60 ="","",H60 ="Thomasville",H60 &amp;" , "&amp; E60, H60 ="Pensacola", H60 &amp; "," &amp;E60,TRUE, H60 &amp;", " &amp; D60))</f>
        <v/>
      </c>
      <c r="L60" s="3" t="str">
        <f t="shared" si="7"/>
        <v/>
      </c>
    </row>
    <row r="61" spans="1:12">
      <c r="A61" s="3" t="s">
        <v>1732</v>
      </c>
      <c r="B61" s="3" t="s">
        <v>1733</v>
      </c>
      <c r="C61" s="3"/>
      <c r="D61" s="39" t="str">
        <f t="shared" si="0"/>
        <v>California</v>
      </c>
      <c r="E61" s="3" t="str">
        <f t="shared" si="1"/>
        <v/>
      </c>
      <c r="F61" s="3" t="str">
        <f t="shared" si="2"/>
        <v>Los Angeles</v>
      </c>
      <c r="G61" s="40" t="str">
        <f t="shared" si="3"/>
        <v/>
      </c>
      <c r="H61" s="3" t="str">
        <f t="shared" si="4"/>
        <v/>
      </c>
      <c r="I61" s="3" t="str">
        <f t="shared" si="5"/>
        <v/>
      </c>
      <c r="J61" s="3" t="str">
        <f t="shared" si="6"/>
        <v>Los Angeles, California</v>
      </c>
      <c r="K61" s="3" t="str" cm="1">
        <f t="array" ref="K61">TRIM(_xlfn.IFS(H61 ="","",H61 ="Thomasville",H61 &amp;" , "&amp; E61, H61 ="Pensacola", H61 &amp; "," &amp;E61,TRUE, H61 &amp;", " &amp; D61))</f>
        <v/>
      </c>
      <c r="L61" s="3" t="str">
        <f t="shared" si="7"/>
        <v/>
      </c>
    </row>
    <row r="62" spans="1:12">
      <c r="A62" s="3" t="s">
        <v>1741</v>
      </c>
      <c r="B62" s="3" t="s">
        <v>1742</v>
      </c>
      <c r="C62" s="3"/>
      <c r="D62" s="39" t="str">
        <f t="shared" si="0"/>
        <v>Tennessee</v>
      </c>
      <c r="E62" s="3" t="str">
        <f t="shared" si="1"/>
        <v/>
      </c>
      <c r="F62" s="3" t="str">
        <f t="shared" si="2"/>
        <v>Nashville</v>
      </c>
      <c r="G62" s="40" t="str">
        <f t="shared" si="3"/>
        <v/>
      </c>
      <c r="H62" s="3" t="str">
        <f t="shared" si="4"/>
        <v/>
      </c>
      <c r="I62" s="3" t="str">
        <f t="shared" si="5"/>
        <v/>
      </c>
      <c r="J62" s="3" t="str">
        <f t="shared" si="6"/>
        <v>Nashville, Tennessee</v>
      </c>
      <c r="K62" s="3" t="str" cm="1">
        <f t="array" ref="K62">TRIM(_xlfn.IFS(H62 ="","",H62 ="Thomasville",H62 &amp;" , "&amp; E62, H62 ="Pensacola", H62 &amp; "," &amp;E62,TRUE, H62 &amp;", " &amp; D62))</f>
        <v/>
      </c>
      <c r="L62" s="3" t="str">
        <f t="shared" si="7"/>
        <v/>
      </c>
    </row>
    <row r="63" spans="1:12">
      <c r="A63" s="3" t="s">
        <v>1739</v>
      </c>
      <c r="B63" s="3" t="s">
        <v>1740</v>
      </c>
      <c r="C63" s="3"/>
      <c r="D63" s="39" t="str">
        <f t="shared" si="0"/>
        <v>Illinois</v>
      </c>
      <c r="E63" s="3" t="str">
        <f t="shared" si="1"/>
        <v/>
      </c>
      <c r="F63" s="3" t="str">
        <f t="shared" si="2"/>
        <v>Chicago</v>
      </c>
      <c r="G63" s="40" t="str">
        <f t="shared" si="3"/>
        <v/>
      </c>
      <c r="H63" s="3" t="str">
        <f t="shared" si="4"/>
        <v/>
      </c>
      <c r="I63" s="3" t="str">
        <f t="shared" si="5"/>
        <v/>
      </c>
      <c r="J63" s="3" t="str">
        <f t="shared" si="6"/>
        <v>Chicago, Illinois</v>
      </c>
      <c r="K63" s="3" t="str" cm="1">
        <f t="array" ref="K63">TRIM(_xlfn.IFS(H63 ="","",H63 ="Thomasville",H63 &amp;" , "&amp; E63, H63 ="Pensacola", H63 &amp; "," &amp;E63,TRUE, H63 &amp;", " &amp; D63))</f>
        <v/>
      </c>
      <c r="L63" s="3" t="str">
        <f t="shared" si="7"/>
        <v/>
      </c>
    </row>
    <row r="64" spans="1:12">
      <c r="A64" s="3" t="s">
        <v>1756</v>
      </c>
      <c r="B64" s="3" t="s">
        <v>1738</v>
      </c>
      <c r="C64" s="3"/>
      <c r="D64" s="39" t="str">
        <f t="shared" si="0"/>
        <v>Michigan</v>
      </c>
      <c r="E64" s="3" t="str">
        <f t="shared" si="1"/>
        <v/>
      </c>
      <c r="F64" s="3" t="str">
        <f t="shared" si="2"/>
        <v>Flint</v>
      </c>
      <c r="G64" s="40" t="str">
        <f t="shared" si="3"/>
        <v>Saginaw-Bay City</v>
      </c>
      <c r="H64" s="3" t="str">
        <f t="shared" si="4"/>
        <v>Saginaw</v>
      </c>
      <c r="I64" s="3" t="str">
        <f t="shared" si="5"/>
        <v/>
      </c>
      <c r="J64" s="3" t="str">
        <f t="shared" si="6"/>
        <v>Flint, Michigan</v>
      </c>
      <c r="K64" s="3" t="str" cm="1">
        <f t="array" ref="K64">TRIM(_xlfn.IFS(H64 ="","",H64 ="Thomasville",H64 &amp;" , "&amp; E64, H64 ="Pensacola", H64 &amp; "," &amp;E64,TRUE, H64 &amp;", " &amp; D64))</f>
        <v>Saginaw, Michigan</v>
      </c>
      <c r="L64" s="3" t="str">
        <f t="shared" si="7"/>
        <v/>
      </c>
    </row>
    <row r="65" spans="1:12">
      <c r="A65" s="3" t="s">
        <v>1749</v>
      </c>
      <c r="B65" s="3" t="s">
        <v>1735</v>
      </c>
      <c r="C65" s="3"/>
      <c r="D65" s="39" t="str">
        <f t="shared" si="0"/>
        <v>Florida</v>
      </c>
      <c r="E65" s="3" t="str">
        <f t="shared" si="1"/>
        <v/>
      </c>
      <c r="F65" s="3" t="str">
        <f t="shared" si="2"/>
        <v>Jacksonville</v>
      </c>
      <c r="G65" s="40" t="str">
        <f t="shared" si="3"/>
        <v/>
      </c>
      <c r="H65" s="3" t="str">
        <f t="shared" si="4"/>
        <v/>
      </c>
      <c r="I65" s="3" t="str">
        <f t="shared" si="5"/>
        <v/>
      </c>
      <c r="J65" s="3" t="str">
        <f t="shared" si="6"/>
        <v>Jacksonville, Florida</v>
      </c>
      <c r="K65" s="3" t="str" cm="1">
        <f t="array" ref="K65">TRIM(_xlfn.IFS(H65 ="","",H65 ="Thomasville",H65 &amp;" , "&amp; E65, H65 ="Pensacola", H65 &amp; "," &amp;E65,TRUE, H65 &amp;", " &amp; D65))</f>
        <v/>
      </c>
      <c r="L65" s="3" t="str">
        <f t="shared" si="7"/>
        <v/>
      </c>
    </row>
    <row r="66" spans="1:12">
      <c r="A66" s="3" t="s">
        <v>1732</v>
      </c>
      <c r="B66" s="3" t="s">
        <v>1733</v>
      </c>
      <c r="C66" s="3"/>
      <c r="D66" s="39" t="str">
        <f t="shared" si="0"/>
        <v>California</v>
      </c>
      <c r="E66" s="3" t="str">
        <f t="shared" si="1"/>
        <v/>
      </c>
      <c r="F66" s="3" t="str">
        <f t="shared" si="2"/>
        <v>Los Angeles</v>
      </c>
      <c r="G66" s="40" t="str">
        <f t="shared" si="3"/>
        <v/>
      </c>
      <c r="H66" s="3" t="str">
        <f t="shared" si="4"/>
        <v/>
      </c>
      <c r="I66" s="3" t="str">
        <f t="shared" si="5"/>
        <v/>
      </c>
      <c r="J66" s="3" t="str">
        <f t="shared" si="6"/>
        <v>Los Angeles, California</v>
      </c>
      <c r="K66" s="3" t="str" cm="1">
        <f t="array" ref="K66">TRIM(_xlfn.IFS(H66 ="","",H66 ="Thomasville",H66 &amp;" , "&amp; E66, H66 ="Pensacola", H66 &amp; "," &amp;E66,TRUE, H66 &amp;", " &amp; D66))</f>
        <v/>
      </c>
      <c r="L66" s="3" t="str">
        <f t="shared" si="7"/>
        <v/>
      </c>
    </row>
    <row r="67" spans="1:12">
      <c r="A67" s="3" t="s">
        <v>1741</v>
      </c>
      <c r="B67" s="3" t="s">
        <v>1742</v>
      </c>
      <c r="C67" s="3"/>
      <c r="D67" s="39" t="str">
        <f t="shared" si="0"/>
        <v>Tennessee</v>
      </c>
      <c r="E67" s="3" t="str">
        <f t="shared" si="1"/>
        <v/>
      </c>
      <c r="F67" s="3" t="str">
        <f t="shared" si="2"/>
        <v>Nashville</v>
      </c>
      <c r="G67" s="40" t="str">
        <f t="shared" si="3"/>
        <v/>
      </c>
      <c r="H67" s="3" t="str">
        <f t="shared" si="4"/>
        <v/>
      </c>
      <c r="I67" s="3" t="str">
        <f t="shared" si="5"/>
        <v/>
      </c>
      <c r="J67" s="3" t="str">
        <f t="shared" si="6"/>
        <v>Nashville, Tennessee</v>
      </c>
      <c r="K67" s="3" t="str" cm="1">
        <f t="array" ref="K67">TRIM(_xlfn.IFS(H67 ="","",H67 ="Thomasville",H67 &amp;" , "&amp; E67, H67 ="Pensacola", H67 &amp; "," &amp;E67,TRUE, H67 &amp;", " &amp; D67))</f>
        <v/>
      </c>
      <c r="L67" s="3" t="str">
        <f t="shared" si="7"/>
        <v/>
      </c>
    </row>
    <row r="68" spans="1:12">
      <c r="A68" s="3" t="s">
        <v>1747</v>
      </c>
      <c r="B68" s="3" t="s">
        <v>1748</v>
      </c>
      <c r="C68" s="3"/>
      <c r="D68" s="39" t="str">
        <f t="shared" si="0"/>
        <v>New York</v>
      </c>
      <c r="E68" s="3" t="str">
        <f t="shared" si="1"/>
        <v/>
      </c>
      <c r="F68" s="3" t="str">
        <f t="shared" si="2"/>
        <v>New York City</v>
      </c>
      <c r="G68" s="40" t="str">
        <f t="shared" si="3"/>
        <v/>
      </c>
      <c r="H68" s="3" t="str">
        <f t="shared" si="4"/>
        <v/>
      </c>
      <c r="I68" s="3" t="str">
        <f t="shared" si="5"/>
        <v/>
      </c>
      <c r="J68" s="3" t="str">
        <f t="shared" si="6"/>
        <v>New York City, New York</v>
      </c>
      <c r="K68" s="3" t="str" cm="1">
        <f t="array" ref="K68">TRIM(_xlfn.IFS(H68 ="","",H68 ="Thomasville",H68 &amp;" , "&amp; E68, H68 ="Pensacola", H68 &amp; "," &amp;E68,TRUE, H68 &amp;", " &amp; D68))</f>
        <v/>
      </c>
      <c r="L68" s="3" t="str">
        <f t="shared" si="7"/>
        <v/>
      </c>
    </row>
    <row r="69" spans="1:12">
      <c r="A69" s="3" t="s">
        <v>1741</v>
      </c>
      <c r="B69" s="3" t="s">
        <v>1742</v>
      </c>
      <c r="C69" s="3"/>
      <c r="D69" s="39" t="str">
        <f t="shared" si="0"/>
        <v>Tennessee</v>
      </c>
      <c r="E69" s="3" t="str">
        <f t="shared" si="1"/>
        <v/>
      </c>
      <c r="F69" s="3" t="str">
        <f t="shared" si="2"/>
        <v>Nashville</v>
      </c>
      <c r="G69" s="40" t="str">
        <f t="shared" si="3"/>
        <v/>
      </c>
      <c r="H69" s="3" t="str">
        <f t="shared" si="4"/>
        <v/>
      </c>
      <c r="I69" s="3" t="str">
        <f t="shared" si="5"/>
        <v/>
      </c>
      <c r="J69" s="3" t="str">
        <f t="shared" si="6"/>
        <v>Nashville, Tennessee</v>
      </c>
      <c r="K69" s="3" t="str" cm="1">
        <f t="array" ref="K69">TRIM(_xlfn.IFS(H69 ="","",H69 ="Thomasville",H69 &amp;" , "&amp; E69, H69 ="Pensacola", H69 &amp; "," &amp;E69,TRUE, H69 &amp;", " &amp; D69))</f>
        <v/>
      </c>
      <c r="L69" s="3" t="str">
        <f t="shared" si="7"/>
        <v/>
      </c>
    </row>
    <row r="70" spans="1:12">
      <c r="A70" s="3" t="s">
        <v>1745</v>
      </c>
      <c r="B70" s="3" t="s">
        <v>1735</v>
      </c>
      <c r="C70" s="3"/>
      <c r="D70" s="39" t="str">
        <f t="shared" si="0"/>
        <v>Florida</v>
      </c>
      <c r="E70" s="3" t="str">
        <f t="shared" si="1"/>
        <v/>
      </c>
      <c r="F70" s="3" t="str">
        <f t="shared" si="2"/>
        <v>Miami</v>
      </c>
      <c r="G70" s="40" t="str">
        <f t="shared" si="3"/>
        <v>Ft. Lauderdale</v>
      </c>
      <c r="H70" s="3" t="str">
        <f t="shared" si="4"/>
        <v>Ft. Lauderdale</v>
      </c>
      <c r="I70" s="3" t="str">
        <f t="shared" si="5"/>
        <v/>
      </c>
      <c r="J70" s="3" t="str">
        <f t="shared" si="6"/>
        <v>Miami, Florida</v>
      </c>
      <c r="K70" s="3" t="str" cm="1">
        <f t="array" ref="K70">TRIM(_xlfn.IFS(H70 ="","",H70 ="Thomasville",H70 &amp;" , "&amp; E70, H70 ="Pensacola", H70 &amp; "," &amp;E70,TRUE, H70 &amp;", " &amp; D70))</f>
        <v>Ft. Lauderdale, Florida</v>
      </c>
      <c r="L70" s="3" t="str">
        <f t="shared" si="7"/>
        <v/>
      </c>
    </row>
    <row r="71" spans="1:12">
      <c r="A71" s="3" t="s">
        <v>1757</v>
      </c>
      <c r="B71" s="3" t="s">
        <v>1758</v>
      </c>
      <c r="C71" s="3" t="s">
        <v>1753</v>
      </c>
      <c r="D71" s="39" t="str">
        <f t="shared" si="0"/>
        <v>Florida</v>
      </c>
      <c r="E71" s="3" t="str">
        <f t="shared" si="1"/>
        <v>Georgia</v>
      </c>
      <c r="F71" s="3" t="str">
        <f t="shared" si="2"/>
        <v>Tallahassee</v>
      </c>
      <c r="G71" s="40" t="str">
        <f t="shared" si="3"/>
        <v/>
      </c>
      <c r="H71" s="3" t="str">
        <f t="shared" si="4"/>
        <v>Thomasville</v>
      </c>
      <c r="I71" s="3" t="str">
        <f t="shared" si="5"/>
        <v/>
      </c>
      <c r="J71" s="3" t="str">
        <f t="shared" si="6"/>
        <v>Tallahassee, Florida</v>
      </c>
      <c r="K71" s="3" t="str" cm="1">
        <f t="array" ref="K71">TRIM(_xlfn.IFS(H71 ="","",H71 ="Thomasville",H71 &amp;" , "&amp; E71, H71 ="Pensacola", H71 &amp; "," &amp;E71,TRUE, H71 &amp;", " &amp; D71))</f>
        <v>Thomasville , Georgia</v>
      </c>
      <c r="L71" s="3" t="str">
        <f t="shared" si="7"/>
        <v/>
      </c>
    </row>
    <row r="72" spans="1:12">
      <c r="A72" s="3" t="s">
        <v>1736</v>
      </c>
      <c r="B72" s="3" t="s">
        <v>1733</v>
      </c>
      <c r="C72" s="3"/>
      <c r="D72" s="39" t="str">
        <f t="shared" si="0"/>
        <v>California</v>
      </c>
      <c r="E72" s="3" t="str">
        <f t="shared" si="1"/>
        <v/>
      </c>
      <c r="F72" s="3" t="str">
        <f t="shared" si="2"/>
        <v>San Francisco</v>
      </c>
      <c r="G72" s="40" t="str">
        <f t="shared" si="3"/>
        <v/>
      </c>
      <c r="H72" s="3" t="str">
        <f t="shared" si="4"/>
        <v/>
      </c>
      <c r="I72" s="3" t="str">
        <f t="shared" si="5"/>
        <v/>
      </c>
      <c r="J72" s="3" t="str">
        <f t="shared" si="6"/>
        <v>San Francisco, California</v>
      </c>
      <c r="K72" s="3" t="str" cm="1">
        <f t="array" ref="K72">TRIM(_xlfn.IFS(H72 ="","",H72 ="Thomasville",H72 &amp;" , "&amp; E72, H72 ="Pensacola", H72 &amp; "," &amp;E72,TRUE, H72 &amp;", " &amp; D72))</f>
        <v/>
      </c>
      <c r="L72" s="3" t="str">
        <f t="shared" si="7"/>
        <v/>
      </c>
    </row>
    <row r="73" spans="1:12">
      <c r="A73" s="3" t="s">
        <v>1759</v>
      </c>
      <c r="B73" s="3" t="s">
        <v>1760</v>
      </c>
      <c r="C73" s="3"/>
      <c r="D73" s="39" t="str">
        <f t="shared" si="0"/>
        <v>Tennessee</v>
      </c>
      <c r="E73" s="3" t="str">
        <f t="shared" si="1"/>
        <v>Virginia</v>
      </c>
      <c r="F73" s="3" t="str">
        <f t="shared" si="2"/>
        <v>Tri-Cities</v>
      </c>
      <c r="G73" s="40" t="str">
        <f t="shared" si="3"/>
        <v/>
      </c>
      <c r="H73" s="3" t="str">
        <f t="shared" si="4"/>
        <v/>
      </c>
      <c r="I73" s="3" t="str">
        <f t="shared" si="5"/>
        <v/>
      </c>
      <c r="J73" s="3" t="str">
        <f t="shared" si="6"/>
        <v>Tri-Cities, Tennessee</v>
      </c>
      <c r="K73" s="3" t="str" cm="1">
        <f t="array" ref="K73">TRIM(_xlfn.IFS(H73 ="","",H73 ="Thomasville",H73 &amp;" , "&amp; E73, H73 ="Pensacola", H73 &amp; "," &amp;E73,TRUE, H73 &amp;", " &amp; D73))</f>
        <v/>
      </c>
      <c r="L73" s="3" t="str">
        <f t="shared" si="7"/>
        <v/>
      </c>
    </row>
    <row r="74" spans="1:12">
      <c r="A74" s="3" t="s">
        <v>1732</v>
      </c>
      <c r="B74" s="3" t="s">
        <v>1733</v>
      </c>
      <c r="C74" s="3"/>
      <c r="D74" s="39" t="str">
        <f t="shared" si="0"/>
        <v>California</v>
      </c>
      <c r="E74" s="3" t="str">
        <f t="shared" si="1"/>
        <v/>
      </c>
      <c r="F74" s="3" t="str">
        <f t="shared" si="2"/>
        <v>Los Angeles</v>
      </c>
      <c r="G74" s="40" t="str">
        <f t="shared" si="3"/>
        <v/>
      </c>
      <c r="H74" s="3" t="str">
        <f t="shared" si="4"/>
        <v/>
      </c>
      <c r="I74" s="3" t="str">
        <f t="shared" si="5"/>
        <v/>
      </c>
      <c r="J74" s="3" t="str">
        <f t="shared" si="6"/>
        <v>Los Angeles, California</v>
      </c>
      <c r="K74" s="3" t="str" cm="1">
        <f t="array" ref="K74">TRIM(_xlfn.IFS(H74 ="","",H74 ="Thomasville",H74 &amp;" , "&amp; E74, H74 ="Pensacola", H74 &amp; "," &amp;E74,TRUE, H74 &amp;", " &amp; D74))</f>
        <v/>
      </c>
      <c r="L74" s="3" t="str">
        <f t="shared" si="7"/>
        <v/>
      </c>
    </row>
    <row r="75" spans="1:12">
      <c r="A75" s="3" t="s">
        <v>1761</v>
      </c>
      <c r="B75" s="3" t="s">
        <v>1762</v>
      </c>
      <c r="C75" s="3"/>
      <c r="D75" s="39" t="str">
        <f t="shared" si="0"/>
        <v>Indiana</v>
      </c>
      <c r="E75" s="3" t="str">
        <f t="shared" si="1"/>
        <v/>
      </c>
      <c r="F75" s="3" t="str">
        <f t="shared" si="2"/>
        <v>South Bend</v>
      </c>
      <c r="G75" s="40" t="str">
        <f t="shared" si="3"/>
        <v>Elkhart</v>
      </c>
      <c r="H75" s="3" t="str">
        <f t="shared" si="4"/>
        <v>Elkhart</v>
      </c>
      <c r="I75" s="3" t="str">
        <f t="shared" si="5"/>
        <v/>
      </c>
      <c r="J75" s="3" t="str">
        <f t="shared" si="6"/>
        <v>South Bend, Indiana</v>
      </c>
      <c r="K75" s="3" t="str" cm="1">
        <f t="array" ref="K75">TRIM(_xlfn.IFS(H75 ="","",H75 ="Thomasville",H75 &amp;" , "&amp; E75, H75 ="Pensacola", H75 &amp; "," &amp;E75,TRUE, H75 &amp;", " &amp; D75))</f>
        <v>Elkhart, Indiana</v>
      </c>
      <c r="L75" s="3" t="str">
        <f t="shared" si="7"/>
        <v/>
      </c>
    </row>
    <row r="76" spans="1:12">
      <c r="A76" s="3" t="s">
        <v>1739</v>
      </c>
      <c r="B76" s="3" t="s">
        <v>1740</v>
      </c>
      <c r="C76" s="3"/>
      <c r="D76" s="39" t="str">
        <f t="shared" si="0"/>
        <v>Illinois</v>
      </c>
      <c r="E76" s="3" t="str">
        <f t="shared" si="1"/>
        <v/>
      </c>
      <c r="F76" s="3" t="str">
        <f t="shared" si="2"/>
        <v>Chicago</v>
      </c>
      <c r="G76" s="40" t="str">
        <f t="shared" si="3"/>
        <v/>
      </c>
      <c r="H76" s="3" t="str">
        <f t="shared" si="4"/>
        <v/>
      </c>
      <c r="I76" s="3" t="str">
        <f t="shared" si="5"/>
        <v/>
      </c>
      <c r="J76" s="3" t="str">
        <f t="shared" si="6"/>
        <v>Chicago, Illinois</v>
      </c>
      <c r="K76" s="3" t="str" cm="1">
        <f t="array" ref="K76">TRIM(_xlfn.IFS(H76 ="","",H76 ="Thomasville",H76 &amp;" , "&amp; E76, H76 ="Pensacola", H76 &amp; "," &amp;E76,TRUE, H76 &amp;", " &amp; D76))</f>
        <v/>
      </c>
      <c r="L76" s="3" t="str">
        <f t="shared" si="7"/>
        <v/>
      </c>
    </row>
    <row r="77" spans="1:12">
      <c r="A77" s="3" t="s">
        <v>1751</v>
      </c>
      <c r="B77" s="3" t="s">
        <v>1735</v>
      </c>
      <c r="C77" s="3"/>
      <c r="D77" s="39" t="str">
        <f t="shared" si="0"/>
        <v>Florida</v>
      </c>
      <c r="E77" s="3" t="str">
        <f t="shared" si="1"/>
        <v/>
      </c>
      <c r="F77" s="3" t="str">
        <f t="shared" si="2"/>
        <v>West Palm Beach</v>
      </c>
      <c r="G77" s="40" t="str">
        <f t="shared" si="3"/>
        <v>Ft. Pierce</v>
      </c>
      <c r="H77" s="3" t="str">
        <f t="shared" si="4"/>
        <v>Ft. Pierce</v>
      </c>
      <c r="I77" s="3" t="str">
        <f t="shared" si="5"/>
        <v/>
      </c>
      <c r="J77" s="3" t="str">
        <f t="shared" si="6"/>
        <v>West Palm Beach, Florida</v>
      </c>
      <c r="K77" s="3" t="str" cm="1">
        <f t="array" ref="K77">TRIM(_xlfn.IFS(H77 ="","",H77 ="Thomasville",H77 &amp;" , "&amp; E77, H77 ="Pensacola", H77 &amp; "," &amp;E77,TRUE, H77 &amp;", " &amp; D77))</f>
        <v>Ft. Pierce, Florida</v>
      </c>
      <c r="L77" s="3" t="str">
        <f t="shared" si="7"/>
        <v/>
      </c>
    </row>
    <row r="78" spans="1:12">
      <c r="A78" s="3" t="s">
        <v>1763</v>
      </c>
      <c r="B78" s="3" t="s">
        <v>1740</v>
      </c>
      <c r="C78" s="3"/>
      <c r="D78" s="39" t="str">
        <f t="shared" si="0"/>
        <v>Illinois</v>
      </c>
      <c r="E78" s="3" t="str">
        <f t="shared" si="1"/>
        <v/>
      </c>
      <c r="F78" s="3" t="str">
        <f t="shared" si="2"/>
        <v>Rockford</v>
      </c>
      <c r="G78" s="40" t="str">
        <f t="shared" si="3"/>
        <v/>
      </c>
      <c r="H78" s="3" t="str">
        <f t="shared" si="4"/>
        <v/>
      </c>
      <c r="I78" s="3" t="str">
        <f t="shared" si="5"/>
        <v/>
      </c>
      <c r="J78" s="3" t="str">
        <f t="shared" si="6"/>
        <v>Rockford, Illinois</v>
      </c>
      <c r="K78" s="3" t="str" cm="1">
        <f t="array" ref="K78">TRIM(_xlfn.IFS(H78 ="","",H78 ="Thomasville",H78 &amp;" , "&amp; E78, H78 ="Pensacola", H78 &amp; "," &amp;E78,TRUE, H78 &amp;", " &amp; D78))</f>
        <v/>
      </c>
      <c r="L78" s="3" t="str">
        <f t="shared" si="7"/>
        <v/>
      </c>
    </row>
    <row r="79" spans="1:12">
      <c r="A79" s="3" t="s">
        <v>1745</v>
      </c>
      <c r="B79" s="3" t="s">
        <v>1735</v>
      </c>
      <c r="C79" s="3"/>
      <c r="D79" s="39" t="str">
        <f t="shared" si="0"/>
        <v>Florida</v>
      </c>
      <c r="E79" s="3" t="str">
        <f t="shared" si="1"/>
        <v/>
      </c>
      <c r="F79" s="3" t="str">
        <f t="shared" si="2"/>
        <v>Miami</v>
      </c>
      <c r="G79" s="40" t="str">
        <f t="shared" si="3"/>
        <v>Ft. Lauderdale</v>
      </c>
      <c r="H79" s="3" t="str">
        <f t="shared" si="4"/>
        <v>Ft. Lauderdale</v>
      </c>
      <c r="I79" s="3" t="str">
        <f t="shared" si="5"/>
        <v/>
      </c>
      <c r="J79" s="3" t="str">
        <f t="shared" si="6"/>
        <v>Miami, Florida</v>
      </c>
      <c r="K79" s="3" t="str" cm="1">
        <f t="array" ref="K79">TRIM(_xlfn.IFS(H79 ="","",H79 ="Thomasville",H79 &amp;" , "&amp; E79, H79 ="Pensacola", H79 &amp; "," &amp;E79,TRUE, H79 &amp;", " &amp; D79))</f>
        <v>Ft. Lauderdale, Florida</v>
      </c>
      <c r="L79" s="3" t="str">
        <f t="shared" si="7"/>
        <v/>
      </c>
    </row>
    <row r="80" spans="1:12">
      <c r="A80" s="3" t="s">
        <v>1741</v>
      </c>
      <c r="B80" s="3" t="s">
        <v>1742</v>
      </c>
      <c r="C80" s="3"/>
      <c r="D80" s="39" t="str">
        <f t="shared" si="0"/>
        <v>Tennessee</v>
      </c>
      <c r="E80" s="3" t="str">
        <f t="shared" si="1"/>
        <v/>
      </c>
      <c r="F80" s="3" t="str">
        <f t="shared" si="2"/>
        <v>Nashville</v>
      </c>
      <c r="G80" s="40" t="str">
        <f t="shared" si="3"/>
        <v/>
      </c>
      <c r="H80" s="3" t="str">
        <f t="shared" si="4"/>
        <v/>
      </c>
      <c r="I80" s="3" t="str">
        <f t="shared" si="5"/>
        <v/>
      </c>
      <c r="J80" s="3" t="str">
        <f t="shared" si="6"/>
        <v>Nashville, Tennessee</v>
      </c>
      <c r="K80" s="3" t="str" cm="1">
        <f t="array" ref="K80">TRIM(_xlfn.IFS(H80 ="","",H80 ="Thomasville",H80 &amp;" , "&amp; E80, H80 ="Pensacola", H80 &amp; "," &amp;E80,TRUE, H80 &amp;", " &amp; D80))</f>
        <v/>
      </c>
      <c r="L80" s="3" t="str">
        <f t="shared" si="7"/>
        <v/>
      </c>
    </row>
    <row r="81" spans="1:12">
      <c r="A81" s="3" t="s">
        <v>1745</v>
      </c>
      <c r="B81" s="3" t="s">
        <v>1735</v>
      </c>
      <c r="C81" s="3"/>
      <c r="D81" s="39" t="str">
        <f t="shared" si="0"/>
        <v>Florida</v>
      </c>
      <c r="E81" s="3" t="str">
        <f t="shared" si="1"/>
        <v/>
      </c>
      <c r="F81" s="3" t="str">
        <f t="shared" si="2"/>
        <v>Miami</v>
      </c>
      <c r="G81" s="40" t="str">
        <f t="shared" si="3"/>
        <v>Ft. Lauderdale</v>
      </c>
      <c r="H81" s="3" t="str">
        <f t="shared" si="4"/>
        <v>Ft. Lauderdale</v>
      </c>
      <c r="I81" s="3" t="str">
        <f t="shared" si="5"/>
        <v/>
      </c>
      <c r="J81" s="3" t="str">
        <f t="shared" si="6"/>
        <v>Miami, Florida</v>
      </c>
      <c r="K81" s="3" t="str" cm="1">
        <f t="array" ref="K81">TRIM(_xlfn.IFS(H81 ="","",H81 ="Thomasville",H81 &amp;" , "&amp; E81, H81 ="Pensacola", H81 &amp; "," &amp;E81,TRUE, H81 &amp;", " &amp; D81))</f>
        <v>Ft. Lauderdale, Florida</v>
      </c>
      <c r="L81" s="3" t="str">
        <f t="shared" si="7"/>
        <v/>
      </c>
    </row>
    <row r="82" spans="1:12">
      <c r="A82" s="3" t="s">
        <v>1739</v>
      </c>
      <c r="B82" s="3" t="s">
        <v>1740</v>
      </c>
      <c r="C82" s="3"/>
      <c r="D82" s="39" t="str">
        <f t="shared" si="0"/>
        <v>Illinois</v>
      </c>
      <c r="E82" s="3" t="str">
        <f t="shared" si="1"/>
        <v/>
      </c>
      <c r="F82" s="3" t="str">
        <f t="shared" si="2"/>
        <v>Chicago</v>
      </c>
      <c r="G82" s="40" t="str">
        <f t="shared" si="3"/>
        <v/>
      </c>
      <c r="H82" s="3" t="str">
        <f t="shared" si="4"/>
        <v/>
      </c>
      <c r="I82" s="3" t="str">
        <f t="shared" si="5"/>
        <v/>
      </c>
      <c r="J82" s="3" t="str">
        <f t="shared" si="6"/>
        <v>Chicago, Illinois</v>
      </c>
      <c r="K82" s="3" t="str" cm="1">
        <f t="array" ref="K82">TRIM(_xlfn.IFS(H82 ="","",H82 ="Thomasville",H82 &amp;" , "&amp; E82, H82 ="Pensacola", H82 &amp; "," &amp;E82,TRUE, H82 &amp;", " &amp; D82))</f>
        <v/>
      </c>
      <c r="L82" s="3" t="str">
        <f t="shared" si="7"/>
        <v/>
      </c>
    </row>
    <row r="83" spans="1:12">
      <c r="A83" s="3" t="s">
        <v>1732</v>
      </c>
      <c r="B83" s="3" t="s">
        <v>1733</v>
      </c>
      <c r="C83" s="3"/>
      <c r="D83" s="39" t="str">
        <f t="shared" si="0"/>
        <v>California</v>
      </c>
      <c r="E83" s="3" t="str">
        <f t="shared" si="1"/>
        <v/>
      </c>
      <c r="F83" s="3" t="str">
        <f t="shared" si="2"/>
        <v>Los Angeles</v>
      </c>
      <c r="G83" s="40" t="str">
        <f t="shared" si="3"/>
        <v/>
      </c>
      <c r="H83" s="3" t="str">
        <f t="shared" si="4"/>
        <v/>
      </c>
      <c r="I83" s="3" t="str">
        <f t="shared" si="5"/>
        <v/>
      </c>
      <c r="J83" s="3" t="str">
        <f t="shared" si="6"/>
        <v>Los Angeles, California</v>
      </c>
      <c r="K83" s="3" t="str" cm="1">
        <f t="array" ref="K83">TRIM(_xlfn.IFS(H83 ="","",H83 ="Thomasville",H83 &amp;" , "&amp; E83, H83 ="Pensacola", H83 &amp; "," &amp;E83,TRUE, H83 &amp;", " &amp; D83))</f>
        <v/>
      </c>
      <c r="L83" s="3" t="str">
        <f t="shared" si="7"/>
        <v/>
      </c>
    </row>
    <row r="84" spans="1:12">
      <c r="A84" s="3" t="s">
        <v>1741</v>
      </c>
      <c r="B84" s="3" t="s">
        <v>1742</v>
      </c>
      <c r="C84" s="3"/>
      <c r="D84" s="39" t="str">
        <f t="shared" si="0"/>
        <v>Tennessee</v>
      </c>
      <c r="E84" s="3" t="str">
        <f t="shared" si="1"/>
        <v/>
      </c>
      <c r="F84" s="3" t="str">
        <f t="shared" si="2"/>
        <v>Nashville</v>
      </c>
      <c r="G84" s="40" t="str">
        <f t="shared" si="3"/>
        <v/>
      </c>
      <c r="H84" s="3" t="str">
        <f t="shared" si="4"/>
        <v/>
      </c>
      <c r="I84" s="3" t="str">
        <f t="shared" si="5"/>
        <v/>
      </c>
      <c r="J84" s="3" t="str">
        <f t="shared" si="6"/>
        <v>Nashville, Tennessee</v>
      </c>
      <c r="K84" s="3" t="str" cm="1">
        <f t="array" ref="K84">TRIM(_xlfn.IFS(H84 ="","",H84 ="Thomasville",H84 &amp;" , "&amp; E84, H84 ="Pensacola", H84 &amp; "," &amp;E84,TRUE, H84 &amp;", " &amp; D84))</f>
        <v/>
      </c>
      <c r="L84" s="3" t="str">
        <f t="shared" si="7"/>
        <v/>
      </c>
    </row>
    <row r="85" spans="1:12">
      <c r="A85" s="3" t="s">
        <v>1739</v>
      </c>
      <c r="B85" s="3" t="s">
        <v>1740</v>
      </c>
      <c r="C85" s="3"/>
      <c r="D85" s="39" t="str">
        <f t="shared" si="0"/>
        <v>Illinois</v>
      </c>
      <c r="E85" s="3" t="str">
        <f t="shared" si="1"/>
        <v/>
      </c>
      <c r="F85" s="3" t="str">
        <f t="shared" si="2"/>
        <v>Chicago</v>
      </c>
      <c r="G85" s="40" t="str">
        <f t="shared" si="3"/>
        <v/>
      </c>
      <c r="H85" s="3" t="str">
        <f t="shared" si="4"/>
        <v/>
      </c>
      <c r="I85" s="3" t="str">
        <f t="shared" si="5"/>
        <v/>
      </c>
      <c r="J85" s="3" t="str">
        <f t="shared" si="6"/>
        <v>Chicago, Illinois</v>
      </c>
      <c r="K85" s="3" t="str" cm="1">
        <f t="array" ref="K85">TRIM(_xlfn.IFS(H85 ="","",H85 ="Thomasville",H85 &amp;" , "&amp; E85, H85 ="Pensacola", H85 &amp; "," &amp;E85,TRUE, H85 &amp;", " &amp; D85))</f>
        <v/>
      </c>
      <c r="L85" s="3" t="str">
        <f t="shared" si="7"/>
        <v/>
      </c>
    </row>
    <row r="86" spans="1:12">
      <c r="A86" s="3" t="s">
        <v>1741</v>
      </c>
      <c r="B86" s="3" t="s">
        <v>1742</v>
      </c>
      <c r="C86" s="3"/>
      <c r="D86" s="39" t="str">
        <f t="shared" si="0"/>
        <v>Tennessee</v>
      </c>
      <c r="E86" s="3" t="str">
        <f t="shared" si="1"/>
        <v/>
      </c>
      <c r="F86" s="3" t="str">
        <f t="shared" si="2"/>
        <v>Nashville</v>
      </c>
      <c r="G86" s="40" t="str">
        <f t="shared" si="3"/>
        <v/>
      </c>
      <c r="H86" s="3" t="str">
        <f t="shared" si="4"/>
        <v/>
      </c>
      <c r="I86" s="3" t="str">
        <f t="shared" si="5"/>
        <v/>
      </c>
      <c r="J86" s="3" t="str">
        <f t="shared" si="6"/>
        <v>Nashville, Tennessee</v>
      </c>
      <c r="K86" s="3" t="str" cm="1">
        <f t="array" ref="K86">TRIM(_xlfn.IFS(H86 ="","",H86 ="Thomasville",H86 &amp;" , "&amp; E86, H86 ="Pensacola", H86 &amp; "," &amp;E86,TRUE, H86 &amp;", " &amp; D86))</f>
        <v/>
      </c>
      <c r="L86" s="3" t="str">
        <f t="shared" si="7"/>
        <v/>
      </c>
    </row>
    <row r="87" spans="1:12">
      <c r="A87" s="3" t="s">
        <v>1747</v>
      </c>
      <c r="B87" s="3" t="s">
        <v>1748</v>
      </c>
      <c r="C87" s="3"/>
      <c r="D87" s="39" t="str">
        <f t="shared" si="0"/>
        <v>New York</v>
      </c>
      <c r="E87" s="3" t="str">
        <f t="shared" si="1"/>
        <v/>
      </c>
      <c r="F87" s="3" t="str">
        <f t="shared" si="2"/>
        <v>New York City</v>
      </c>
      <c r="G87" s="40" t="str">
        <f t="shared" si="3"/>
        <v/>
      </c>
      <c r="H87" s="3" t="str">
        <f t="shared" si="4"/>
        <v/>
      </c>
      <c r="I87" s="3" t="str">
        <f t="shared" si="5"/>
        <v/>
      </c>
      <c r="J87" s="3" t="str">
        <f t="shared" si="6"/>
        <v>New York City, New York</v>
      </c>
      <c r="K87" s="3" t="str" cm="1">
        <f t="array" ref="K87">TRIM(_xlfn.IFS(H87 ="","",H87 ="Thomasville",H87 &amp;" , "&amp; E87, H87 ="Pensacola", H87 &amp; "," &amp;E87,TRUE, H87 &amp;", " &amp; D87))</f>
        <v/>
      </c>
      <c r="L87" s="3" t="str">
        <f t="shared" si="7"/>
        <v/>
      </c>
    </row>
    <row r="88" spans="1:12">
      <c r="A88" s="3" t="s">
        <v>1764</v>
      </c>
      <c r="B88" s="3" t="s">
        <v>1742</v>
      </c>
      <c r="C88" s="3"/>
      <c r="D88" s="39" t="str">
        <f t="shared" si="0"/>
        <v>Tennessee</v>
      </c>
      <c r="E88" s="3" t="str">
        <f t="shared" si="1"/>
        <v/>
      </c>
      <c r="F88" s="3" t="str">
        <f t="shared" si="2"/>
        <v>Knoxville</v>
      </c>
      <c r="G88" s="40" t="str">
        <f t="shared" si="3"/>
        <v/>
      </c>
      <c r="H88" s="3" t="str">
        <f t="shared" si="4"/>
        <v/>
      </c>
      <c r="I88" s="3" t="str">
        <f t="shared" si="5"/>
        <v/>
      </c>
      <c r="J88" s="3" t="str">
        <f t="shared" si="6"/>
        <v>Knoxville, Tennessee</v>
      </c>
      <c r="K88" s="3" t="str" cm="1">
        <f t="array" ref="K88">TRIM(_xlfn.IFS(H88 ="","",H88 ="Thomasville",H88 &amp;" , "&amp; E88, H88 ="Pensacola", H88 &amp; "," &amp;E88,TRUE, H88 &amp;", " &amp; D88))</f>
        <v/>
      </c>
      <c r="L88" s="3" t="str">
        <f t="shared" si="7"/>
        <v/>
      </c>
    </row>
    <row r="89" spans="1:12">
      <c r="A89" s="3" t="s">
        <v>1765</v>
      </c>
      <c r="B89" s="3" t="s">
        <v>1766</v>
      </c>
      <c r="C89" s="3" t="s">
        <v>1735</v>
      </c>
      <c r="D89" s="39" t="str">
        <f t="shared" si="0"/>
        <v>Alabama</v>
      </c>
      <c r="E89" s="3" t="str">
        <f t="shared" si="1"/>
        <v>Florida</v>
      </c>
      <c r="F89" s="3" t="str">
        <f t="shared" si="2"/>
        <v>Mobile</v>
      </c>
      <c r="G89" s="40" t="str">
        <f t="shared" si="3"/>
        <v/>
      </c>
      <c r="H89" s="3" t="str">
        <f t="shared" si="4"/>
        <v>Pensacola</v>
      </c>
      <c r="I89" s="3" t="str">
        <f t="shared" si="5"/>
        <v/>
      </c>
      <c r="J89" s="3" t="str">
        <f t="shared" si="6"/>
        <v>Mobile, Alabama</v>
      </c>
      <c r="K89" s="3" t="str" cm="1">
        <f t="array" ref="K89">TRIM(_xlfn.IFS(H89 ="","",H89 ="Thomasville",H89 &amp;" , "&amp; E89, H89 ="Pensacola", H89 &amp; "," &amp;E89,TRUE, H89 &amp;", " &amp; D89))</f>
        <v>Pensacola,Florida</v>
      </c>
      <c r="L89" s="3" t="str">
        <f t="shared" si="7"/>
        <v/>
      </c>
    </row>
    <row r="90" spans="1:12">
      <c r="A90" s="3" t="s">
        <v>1739</v>
      </c>
      <c r="B90" s="3" t="s">
        <v>1740</v>
      </c>
      <c r="C90" s="3"/>
      <c r="D90" s="39" t="str">
        <f t="shared" si="0"/>
        <v>Illinois</v>
      </c>
      <c r="E90" s="3" t="str">
        <f t="shared" si="1"/>
        <v/>
      </c>
      <c r="F90" s="3" t="str">
        <f t="shared" si="2"/>
        <v>Chicago</v>
      </c>
      <c r="G90" s="40" t="str">
        <f t="shared" si="3"/>
        <v/>
      </c>
      <c r="H90" s="3" t="str">
        <f t="shared" si="4"/>
        <v/>
      </c>
      <c r="I90" s="3" t="str">
        <f t="shared" si="5"/>
        <v/>
      </c>
      <c r="J90" s="3" t="str">
        <f t="shared" si="6"/>
        <v>Chicago, Illinois</v>
      </c>
      <c r="K90" s="3" t="str" cm="1">
        <f t="array" ref="K90">TRIM(_xlfn.IFS(H90 ="","",H90 ="Thomasville",H90 &amp;" , "&amp; E90, H90 ="Pensacola", H90 &amp; "," &amp;E90,TRUE, H90 &amp;", " &amp; D90))</f>
        <v/>
      </c>
      <c r="L90" s="3" t="str">
        <f t="shared" si="7"/>
        <v/>
      </c>
    </row>
    <row r="91" spans="1:12">
      <c r="A91" s="3" t="s">
        <v>1764</v>
      </c>
      <c r="B91" s="3" t="s">
        <v>1742</v>
      </c>
      <c r="C91" s="3"/>
      <c r="D91" s="39" t="str">
        <f t="shared" si="0"/>
        <v>Tennessee</v>
      </c>
      <c r="E91" s="3" t="str">
        <f t="shared" si="1"/>
        <v/>
      </c>
      <c r="F91" s="3" t="str">
        <f t="shared" si="2"/>
        <v>Knoxville</v>
      </c>
      <c r="G91" s="40" t="str">
        <f t="shared" si="3"/>
        <v/>
      </c>
      <c r="H91" s="3" t="str">
        <f t="shared" si="4"/>
        <v/>
      </c>
      <c r="I91" s="3" t="str">
        <f t="shared" si="5"/>
        <v/>
      </c>
      <c r="J91" s="3" t="str">
        <f t="shared" si="6"/>
        <v>Knoxville, Tennessee</v>
      </c>
      <c r="K91" s="3" t="str" cm="1">
        <f t="array" ref="K91">TRIM(_xlfn.IFS(H91 ="","",H91 ="Thomasville",H91 &amp;" , "&amp; E91, H91 ="Pensacola", H91 &amp; "," &amp;E91,TRUE, H91 &amp;", " &amp; D91))</f>
        <v/>
      </c>
      <c r="L91" s="3" t="str">
        <f t="shared" si="7"/>
        <v/>
      </c>
    </row>
    <row r="92" spans="1:12">
      <c r="A92" s="3" t="s">
        <v>1757</v>
      </c>
      <c r="B92" s="3" t="s">
        <v>1758</v>
      </c>
      <c r="C92" s="3" t="s">
        <v>1753</v>
      </c>
      <c r="D92" s="39" t="str">
        <f t="shared" si="0"/>
        <v>Florida</v>
      </c>
      <c r="E92" s="3" t="str">
        <f t="shared" si="1"/>
        <v>Georgia</v>
      </c>
      <c r="F92" s="3" t="str">
        <f t="shared" si="2"/>
        <v>Tallahassee</v>
      </c>
      <c r="G92" s="40" t="str">
        <f t="shared" si="3"/>
        <v/>
      </c>
      <c r="H92" s="3" t="str">
        <f t="shared" si="4"/>
        <v>Thomasville</v>
      </c>
      <c r="I92" s="3" t="str">
        <f t="shared" si="5"/>
        <v/>
      </c>
      <c r="J92" s="3" t="str">
        <f t="shared" si="6"/>
        <v>Tallahassee, Florida</v>
      </c>
      <c r="K92" s="3" t="str" cm="1">
        <f t="array" ref="K92">TRIM(_xlfn.IFS(H92 ="","",H92 ="Thomasville",H92 &amp;" , "&amp; E92, H92 ="Pensacola", H92 &amp; "," &amp;E92,TRUE, H92 &amp;", " &amp; D92))</f>
        <v>Thomasville , Georgia</v>
      </c>
      <c r="L92" s="3" t="str">
        <f t="shared" si="7"/>
        <v/>
      </c>
    </row>
    <row r="93" spans="1:12">
      <c r="A93" s="3" t="s">
        <v>1767</v>
      </c>
      <c r="B93" s="3" t="s">
        <v>1755</v>
      </c>
      <c r="C93" s="3"/>
      <c r="D93" s="39" t="str">
        <f t="shared" si="0"/>
        <v>Alabama</v>
      </c>
      <c r="E93" s="3" t="str">
        <f t="shared" si="1"/>
        <v/>
      </c>
      <c r="F93" s="3" t="str">
        <f t="shared" si="2"/>
        <v>Huntsville</v>
      </c>
      <c r="G93" s="40" t="str">
        <f t="shared" si="3"/>
        <v>Decatur (Florence)</v>
      </c>
      <c r="H93" s="3" t="str">
        <f t="shared" si="4"/>
        <v xml:space="preserve">Decatur </v>
      </c>
      <c r="I93" s="3" t="str">
        <f t="shared" si="5"/>
        <v>Florence</v>
      </c>
      <c r="J93" s="3" t="str">
        <f t="shared" si="6"/>
        <v>Huntsville, Alabama</v>
      </c>
      <c r="K93" s="3" t="str" cm="1">
        <f t="array" ref="K93">TRIM(_xlfn.IFS(H93 ="","",H93 ="Thomasville",H93 &amp;" , "&amp; E93, H93 ="Pensacola", H93 &amp; "," &amp;E93,TRUE, H93 &amp;", " &amp; D93))</f>
        <v>Decatur , Alabama</v>
      </c>
      <c r="L93" s="3" t="str">
        <f t="shared" si="7"/>
        <v>Florence, Alabama</v>
      </c>
    </row>
    <row r="94" spans="1:12">
      <c r="A94" s="3" t="s">
        <v>1768</v>
      </c>
      <c r="B94" s="3" t="s">
        <v>1742</v>
      </c>
      <c r="C94" s="3"/>
      <c r="D94" s="39" t="str">
        <f t="shared" si="0"/>
        <v>Tennessee</v>
      </c>
      <c r="E94" s="3" t="str">
        <f t="shared" si="1"/>
        <v/>
      </c>
      <c r="F94" s="3" t="str">
        <f t="shared" si="2"/>
        <v>Memphis</v>
      </c>
      <c r="G94" s="40" t="str">
        <f t="shared" si="3"/>
        <v/>
      </c>
      <c r="H94" s="3" t="str">
        <f t="shared" si="4"/>
        <v/>
      </c>
      <c r="I94" s="3" t="str">
        <f t="shared" si="5"/>
        <v/>
      </c>
      <c r="J94" s="3" t="str">
        <f t="shared" si="6"/>
        <v>Memphis, Tennessee</v>
      </c>
      <c r="K94" s="3" t="str" cm="1">
        <f t="array" ref="K94">TRIM(_xlfn.IFS(H94 ="","",H94 ="Thomasville",H94 &amp;" , "&amp; E94, H94 ="Pensacola", H94 &amp; "," &amp;E94,TRUE, H94 &amp;", " &amp; D94))</f>
        <v/>
      </c>
      <c r="L94" s="3" t="str">
        <f t="shared" si="7"/>
        <v/>
      </c>
    </row>
    <row r="95" spans="1:12">
      <c r="A95" s="3" t="s">
        <v>1737</v>
      </c>
      <c r="B95" s="3" t="s">
        <v>1738</v>
      </c>
      <c r="C95" s="3"/>
      <c r="D95" s="39" t="str">
        <f t="shared" si="0"/>
        <v>Michigan</v>
      </c>
      <c r="E95" s="3" t="str">
        <f t="shared" si="1"/>
        <v/>
      </c>
      <c r="F95" s="3" t="str">
        <f t="shared" si="2"/>
        <v>Grand Rapids</v>
      </c>
      <c r="G95" s="40" t="str">
        <f t="shared" si="3"/>
        <v>Kalamazoo</v>
      </c>
      <c r="H95" s="3" t="str">
        <f t="shared" si="4"/>
        <v>Kalamazoo</v>
      </c>
      <c r="I95" s="3" t="str">
        <f t="shared" si="5"/>
        <v/>
      </c>
      <c r="J95" s="3" t="str">
        <f t="shared" si="6"/>
        <v>Grand Rapids, Michigan</v>
      </c>
      <c r="K95" s="3" t="str" cm="1">
        <f t="array" ref="K95">TRIM(_xlfn.IFS(H95 ="","",H95 ="Thomasville",H95 &amp;" , "&amp; E95, H95 ="Pensacola", H95 &amp; "," &amp;E95,TRUE, H95 &amp;", " &amp; D95))</f>
        <v>Kalamazoo, Michigan</v>
      </c>
      <c r="L95" s="3" t="str">
        <f t="shared" si="7"/>
        <v/>
      </c>
    </row>
    <row r="96" spans="1:12">
      <c r="A96" s="3" t="s">
        <v>1747</v>
      </c>
      <c r="B96" s="3" t="s">
        <v>1748</v>
      </c>
      <c r="C96" s="3"/>
      <c r="D96" s="39" t="str">
        <f t="shared" si="0"/>
        <v>New York</v>
      </c>
      <c r="E96" s="3" t="str">
        <f t="shared" si="1"/>
        <v/>
      </c>
      <c r="F96" s="3" t="str">
        <f t="shared" si="2"/>
        <v>New York City</v>
      </c>
      <c r="G96" s="40" t="str">
        <f t="shared" si="3"/>
        <v/>
      </c>
      <c r="H96" s="3" t="str">
        <f t="shared" si="4"/>
        <v/>
      </c>
      <c r="I96" s="3" t="str">
        <f t="shared" si="5"/>
        <v/>
      </c>
      <c r="J96" s="3" t="str">
        <f t="shared" si="6"/>
        <v>New York City, New York</v>
      </c>
      <c r="K96" s="3" t="str" cm="1">
        <f t="array" ref="K96">TRIM(_xlfn.IFS(H96 ="","",H96 ="Thomasville",H96 &amp;" , "&amp; E96, H96 ="Pensacola", H96 &amp; "," &amp;E96,TRUE, H96 &amp;", " &amp; D96))</f>
        <v/>
      </c>
      <c r="L96" s="3" t="str">
        <f t="shared" si="7"/>
        <v/>
      </c>
    </row>
    <row r="97" spans="1:12">
      <c r="A97" s="3" t="s">
        <v>1737</v>
      </c>
      <c r="B97" s="3" t="s">
        <v>1738</v>
      </c>
      <c r="C97" s="3"/>
      <c r="D97" s="39" t="str">
        <f t="shared" si="0"/>
        <v>Michigan</v>
      </c>
      <c r="E97" s="3" t="str">
        <f t="shared" si="1"/>
        <v/>
      </c>
      <c r="F97" s="3" t="str">
        <f t="shared" si="2"/>
        <v>Grand Rapids</v>
      </c>
      <c r="G97" s="40" t="str">
        <f t="shared" si="3"/>
        <v>Kalamazoo</v>
      </c>
      <c r="H97" s="3" t="str">
        <f t="shared" si="4"/>
        <v>Kalamazoo</v>
      </c>
      <c r="I97" s="3" t="str">
        <f t="shared" si="5"/>
        <v/>
      </c>
      <c r="J97" s="3" t="str">
        <f t="shared" si="6"/>
        <v>Grand Rapids, Michigan</v>
      </c>
      <c r="K97" s="3" t="str" cm="1">
        <f t="array" ref="K97">TRIM(_xlfn.IFS(H97 ="","",H97 ="Thomasville",H97 &amp;" , "&amp; E97, H97 ="Pensacola", H97 &amp; "," &amp;E97,TRUE, H97 &amp;", " &amp; D97))</f>
        <v>Kalamazoo, Michigan</v>
      </c>
      <c r="L97" s="3" t="str">
        <f t="shared" si="7"/>
        <v/>
      </c>
    </row>
    <row r="98" spans="1:12">
      <c r="A98" s="3" t="s">
        <v>1741</v>
      </c>
      <c r="B98" s="3" t="s">
        <v>1742</v>
      </c>
      <c r="C98" s="3"/>
      <c r="D98" s="39" t="str">
        <f t="shared" si="0"/>
        <v>Tennessee</v>
      </c>
      <c r="E98" s="3" t="str">
        <f t="shared" si="1"/>
        <v/>
      </c>
      <c r="F98" s="3" t="str">
        <f t="shared" si="2"/>
        <v>Nashville</v>
      </c>
      <c r="G98" s="40" t="str">
        <f t="shared" si="3"/>
        <v/>
      </c>
      <c r="H98" s="3" t="str">
        <f t="shared" si="4"/>
        <v/>
      </c>
      <c r="I98" s="3" t="str">
        <f t="shared" si="5"/>
        <v/>
      </c>
      <c r="J98" s="3" t="str">
        <f t="shared" si="6"/>
        <v>Nashville, Tennessee</v>
      </c>
      <c r="K98" s="3" t="str" cm="1">
        <f t="array" ref="K98">TRIM(_xlfn.IFS(H98 ="","",H98 ="Thomasville",H98 &amp;" , "&amp; E98, H98 ="Pensacola", H98 &amp; "," &amp;E98,TRUE, H98 &amp;", " &amp; D98))</f>
        <v/>
      </c>
      <c r="L98" s="3" t="str">
        <f t="shared" si="7"/>
        <v/>
      </c>
    </row>
    <row r="99" spans="1:12">
      <c r="A99" s="3" t="s">
        <v>1741</v>
      </c>
      <c r="B99" s="3" t="s">
        <v>1742</v>
      </c>
      <c r="C99" s="3"/>
      <c r="D99" s="39" t="str">
        <f t="shared" si="0"/>
        <v>Tennessee</v>
      </c>
      <c r="E99" s="3" t="str">
        <f t="shared" si="1"/>
        <v/>
      </c>
      <c r="F99" s="3" t="str">
        <f t="shared" si="2"/>
        <v>Nashville</v>
      </c>
      <c r="G99" s="40" t="str">
        <f t="shared" si="3"/>
        <v/>
      </c>
      <c r="H99" s="3" t="str">
        <f t="shared" si="4"/>
        <v/>
      </c>
      <c r="I99" s="3" t="str">
        <f t="shared" si="5"/>
        <v/>
      </c>
      <c r="J99" s="3" t="str">
        <f t="shared" si="6"/>
        <v>Nashville, Tennessee</v>
      </c>
      <c r="K99" s="3" t="str" cm="1">
        <f t="array" ref="K99">TRIM(_xlfn.IFS(H99 ="","",H99 ="Thomasville",H99 &amp;" , "&amp; E99, H99 ="Pensacola", H99 &amp; "," &amp;E99,TRUE, H99 &amp;", " &amp; D99))</f>
        <v/>
      </c>
      <c r="L99" s="3" t="str">
        <f t="shared" si="7"/>
        <v/>
      </c>
    </row>
    <row r="100" spans="1:12">
      <c r="A100" s="3" t="s">
        <v>1732</v>
      </c>
      <c r="B100" s="3" t="s">
        <v>1733</v>
      </c>
      <c r="C100" s="3"/>
      <c r="D100" s="39" t="str">
        <f t="shared" si="0"/>
        <v>California</v>
      </c>
      <c r="E100" s="3" t="str">
        <f t="shared" si="1"/>
        <v/>
      </c>
      <c r="F100" s="3" t="str">
        <f t="shared" si="2"/>
        <v>Los Angeles</v>
      </c>
      <c r="G100" s="40" t="str">
        <f t="shared" si="3"/>
        <v/>
      </c>
      <c r="H100" s="3" t="str">
        <f t="shared" si="4"/>
        <v/>
      </c>
      <c r="I100" s="3" t="str">
        <f t="shared" si="5"/>
        <v/>
      </c>
      <c r="J100" s="3" t="str">
        <f t="shared" si="6"/>
        <v>Los Angeles, California</v>
      </c>
      <c r="K100" s="3" t="str" cm="1">
        <f t="array" ref="K100">TRIM(_xlfn.IFS(H100 ="","",H100 ="Thomasville",H100 &amp;" , "&amp; E100, H100 ="Pensacola", H100 &amp; "," &amp;E100,TRUE, H100 &amp;", " &amp; D100))</f>
        <v/>
      </c>
      <c r="L100" s="3" t="str">
        <f t="shared" si="7"/>
        <v/>
      </c>
    </row>
    <row r="101" spans="1:12">
      <c r="A101" s="3" t="s">
        <v>1739</v>
      </c>
      <c r="B101" s="3" t="s">
        <v>1740</v>
      </c>
      <c r="C101" s="3"/>
      <c r="D101" s="39" t="str">
        <f t="shared" si="0"/>
        <v>Illinois</v>
      </c>
      <c r="E101" s="3" t="str">
        <f t="shared" si="1"/>
        <v/>
      </c>
      <c r="F101" s="3" t="str">
        <f t="shared" si="2"/>
        <v>Chicago</v>
      </c>
      <c r="G101" s="40" t="str">
        <f t="shared" si="3"/>
        <v/>
      </c>
      <c r="H101" s="3" t="str">
        <f t="shared" si="4"/>
        <v/>
      </c>
      <c r="I101" s="3" t="str">
        <f t="shared" si="5"/>
        <v/>
      </c>
      <c r="J101" s="3" t="str">
        <f t="shared" si="6"/>
        <v>Chicago, Illinois</v>
      </c>
      <c r="K101" s="3" t="str" cm="1">
        <f t="array" ref="K101">TRIM(_xlfn.IFS(H101 ="","",H101 ="Thomasville",H101 &amp;" , "&amp; E101, H101 ="Pensacola", H101 &amp; "," &amp;E101,TRUE, H101 &amp;", " &amp; D101))</f>
        <v/>
      </c>
      <c r="L101" s="3" t="str">
        <f t="shared" si="7"/>
        <v/>
      </c>
    </row>
    <row r="102" spans="1:12">
      <c r="A102" s="3" t="s">
        <v>1734</v>
      </c>
      <c r="B102" s="3" t="s">
        <v>1735</v>
      </c>
      <c r="C102" s="3"/>
      <c r="D102" s="39" t="str">
        <f t="shared" si="0"/>
        <v>Florida</v>
      </c>
      <c r="E102" s="3" t="str">
        <f t="shared" si="1"/>
        <v/>
      </c>
      <c r="F102" s="3" t="str">
        <f t="shared" si="2"/>
        <v>Orlando</v>
      </c>
      <c r="G102" s="40" t="str">
        <f t="shared" si="3"/>
        <v>Daytona Beach</v>
      </c>
      <c r="H102" s="3" t="str">
        <f t="shared" si="4"/>
        <v>Daytona Beach</v>
      </c>
      <c r="I102" s="3" t="str">
        <f t="shared" si="5"/>
        <v/>
      </c>
      <c r="J102" s="3" t="str">
        <f t="shared" si="6"/>
        <v>Orlando, Florida</v>
      </c>
      <c r="K102" s="3" t="str" cm="1">
        <f t="array" ref="K102">TRIM(_xlfn.IFS(H102 ="","",H102 ="Thomasville",H102 &amp;" , "&amp; E102, H102 ="Pensacola", H102 &amp; "," &amp;E102,TRUE, H102 &amp;", " &amp; D102))</f>
        <v>Daytona Beach, Florida</v>
      </c>
      <c r="L102" s="3" t="str">
        <f t="shared" si="7"/>
        <v/>
      </c>
    </row>
    <row r="103" spans="1:12">
      <c r="A103" s="3" t="s">
        <v>1741</v>
      </c>
      <c r="B103" s="3" t="s">
        <v>1742</v>
      </c>
      <c r="C103" s="3"/>
      <c r="D103" s="39" t="str">
        <f t="shared" si="0"/>
        <v>Tennessee</v>
      </c>
      <c r="E103" s="3" t="str">
        <f t="shared" si="1"/>
        <v/>
      </c>
      <c r="F103" s="3" t="str">
        <f t="shared" si="2"/>
        <v>Nashville</v>
      </c>
      <c r="G103" s="40" t="str">
        <f t="shared" si="3"/>
        <v/>
      </c>
      <c r="H103" s="3" t="str">
        <f t="shared" si="4"/>
        <v/>
      </c>
      <c r="I103" s="3" t="str">
        <f t="shared" si="5"/>
        <v/>
      </c>
      <c r="J103" s="3" t="str">
        <f t="shared" si="6"/>
        <v>Nashville, Tennessee</v>
      </c>
      <c r="K103" s="3" t="str" cm="1">
        <f t="array" ref="K103">TRIM(_xlfn.IFS(H103 ="","",H103 ="Thomasville",H103 &amp;" , "&amp; E103, H103 ="Pensacola", H103 &amp; "," &amp;E103,TRUE, H103 &amp;", " &amp; D103))</f>
        <v/>
      </c>
      <c r="L103" s="3" t="str">
        <f t="shared" si="7"/>
        <v/>
      </c>
    </row>
    <row r="104" spans="1:12">
      <c r="A104" s="3" t="s">
        <v>1751</v>
      </c>
      <c r="B104" s="3" t="s">
        <v>1735</v>
      </c>
      <c r="C104" s="3"/>
      <c r="D104" s="39" t="str">
        <f t="shared" si="0"/>
        <v>Florida</v>
      </c>
      <c r="E104" s="3" t="str">
        <f t="shared" si="1"/>
        <v/>
      </c>
      <c r="F104" s="3" t="str">
        <f t="shared" si="2"/>
        <v>West Palm Beach</v>
      </c>
      <c r="G104" s="40" t="str">
        <f t="shared" si="3"/>
        <v>Ft. Pierce</v>
      </c>
      <c r="H104" s="3" t="str">
        <f t="shared" si="4"/>
        <v>Ft. Pierce</v>
      </c>
      <c r="I104" s="3" t="str">
        <f t="shared" si="5"/>
        <v/>
      </c>
      <c r="J104" s="3" t="str">
        <f t="shared" si="6"/>
        <v>West Palm Beach, Florida</v>
      </c>
      <c r="K104" s="3" t="str" cm="1">
        <f t="array" ref="K104">TRIM(_xlfn.IFS(H104 ="","",H104 ="Thomasville",H104 &amp;" , "&amp; E104, H104 ="Pensacola", H104 &amp; "," &amp;E104,TRUE, H104 &amp;", " &amp; D104))</f>
        <v>Ft. Pierce, Florida</v>
      </c>
      <c r="L104" s="3" t="str">
        <f t="shared" si="7"/>
        <v/>
      </c>
    </row>
    <row r="105" spans="1:12">
      <c r="A105" s="3" t="s">
        <v>1732</v>
      </c>
      <c r="B105" s="3" t="s">
        <v>1733</v>
      </c>
      <c r="C105" s="3"/>
      <c r="D105" s="39" t="str">
        <f t="shared" si="0"/>
        <v>California</v>
      </c>
      <c r="E105" s="3" t="str">
        <f t="shared" si="1"/>
        <v/>
      </c>
      <c r="F105" s="3" t="str">
        <f t="shared" si="2"/>
        <v>Los Angeles</v>
      </c>
      <c r="G105" s="40" t="str">
        <f t="shared" si="3"/>
        <v/>
      </c>
      <c r="H105" s="3" t="str">
        <f t="shared" si="4"/>
        <v/>
      </c>
      <c r="I105" s="3" t="str">
        <f t="shared" si="5"/>
        <v/>
      </c>
      <c r="J105" s="3" t="str">
        <f t="shared" si="6"/>
        <v>Los Angeles, California</v>
      </c>
      <c r="K105" s="3" t="str" cm="1">
        <f t="array" ref="K105">TRIM(_xlfn.IFS(H105 ="","",H105 ="Thomasville",H105 &amp;" , "&amp; E105, H105 ="Pensacola", H105 &amp; "," &amp;E105,TRUE, H105 &amp;", " &amp; D105))</f>
        <v/>
      </c>
      <c r="L105" s="3" t="str">
        <f t="shared" si="7"/>
        <v/>
      </c>
    </row>
    <row r="106" spans="1:12">
      <c r="A106" s="3" t="s">
        <v>1747</v>
      </c>
      <c r="B106" s="3" t="s">
        <v>1748</v>
      </c>
      <c r="C106" s="3"/>
      <c r="D106" s="39" t="str">
        <f t="shared" si="0"/>
        <v>New York</v>
      </c>
      <c r="E106" s="3" t="str">
        <f t="shared" si="1"/>
        <v/>
      </c>
      <c r="F106" s="3" t="str">
        <f t="shared" si="2"/>
        <v>New York City</v>
      </c>
      <c r="G106" s="40" t="str">
        <f t="shared" si="3"/>
        <v/>
      </c>
      <c r="H106" s="3" t="str">
        <f t="shared" si="4"/>
        <v/>
      </c>
      <c r="I106" s="3" t="str">
        <f t="shared" si="5"/>
        <v/>
      </c>
      <c r="J106" s="3" t="str">
        <f t="shared" si="6"/>
        <v>New York City, New York</v>
      </c>
      <c r="K106" s="3" t="str" cm="1">
        <f t="array" ref="K106">TRIM(_xlfn.IFS(H106 ="","",H106 ="Thomasville",H106 &amp;" , "&amp; E106, H106 ="Pensacola", H106 &amp; "," &amp;E106,TRUE, H106 &amp;", " &amp; D106))</f>
        <v/>
      </c>
      <c r="L106" s="3" t="str">
        <f t="shared" si="7"/>
        <v/>
      </c>
    </row>
    <row r="107" spans="1:12">
      <c r="A107" s="3" t="s">
        <v>1751</v>
      </c>
      <c r="B107" s="3" t="s">
        <v>1735</v>
      </c>
      <c r="C107" s="3"/>
      <c r="D107" s="39" t="str">
        <f t="shared" si="0"/>
        <v>Florida</v>
      </c>
      <c r="E107" s="3" t="str">
        <f t="shared" si="1"/>
        <v/>
      </c>
      <c r="F107" s="3" t="str">
        <f t="shared" si="2"/>
        <v>West Palm Beach</v>
      </c>
      <c r="G107" s="40" t="str">
        <f t="shared" si="3"/>
        <v>Ft. Pierce</v>
      </c>
      <c r="H107" s="3" t="str">
        <f t="shared" si="4"/>
        <v>Ft. Pierce</v>
      </c>
      <c r="I107" s="3" t="str">
        <f t="shared" si="5"/>
        <v/>
      </c>
      <c r="J107" s="3" t="str">
        <f t="shared" si="6"/>
        <v>West Palm Beach, Florida</v>
      </c>
      <c r="K107" s="3" t="str" cm="1">
        <f t="array" ref="K107">TRIM(_xlfn.IFS(H107 ="","",H107 ="Thomasville",H107 &amp;" , "&amp; E107, H107 ="Pensacola", H107 &amp; "," &amp;E107,TRUE, H107 &amp;", " &amp; D107))</f>
        <v>Ft. Pierce, Florida</v>
      </c>
      <c r="L107" s="3" t="str">
        <f t="shared" si="7"/>
        <v/>
      </c>
    </row>
    <row r="108" spans="1:12">
      <c r="A108" s="3" t="s">
        <v>1732</v>
      </c>
      <c r="B108" s="3" t="s">
        <v>1733</v>
      </c>
      <c r="C108" s="3"/>
      <c r="D108" s="39" t="str">
        <f t="shared" si="0"/>
        <v>California</v>
      </c>
      <c r="E108" s="3" t="str">
        <f t="shared" si="1"/>
        <v/>
      </c>
      <c r="F108" s="3" t="str">
        <f t="shared" si="2"/>
        <v>Los Angeles</v>
      </c>
      <c r="G108" s="40" t="str">
        <f t="shared" si="3"/>
        <v/>
      </c>
      <c r="H108" s="3" t="str">
        <f t="shared" si="4"/>
        <v/>
      </c>
      <c r="I108" s="3" t="str">
        <f t="shared" si="5"/>
        <v/>
      </c>
      <c r="J108" s="3" t="str">
        <f t="shared" si="6"/>
        <v>Los Angeles, California</v>
      </c>
      <c r="K108" s="3" t="str" cm="1">
        <f t="array" ref="K108">TRIM(_xlfn.IFS(H108 ="","",H108 ="Thomasville",H108 &amp;" , "&amp; E108, H108 ="Pensacola", H108 &amp; "," &amp;E108,TRUE, H108 &amp;", " &amp; D108))</f>
        <v/>
      </c>
      <c r="L108" s="3" t="str">
        <f t="shared" si="7"/>
        <v/>
      </c>
    </row>
    <row r="109" spans="1:12">
      <c r="A109" s="3" t="s">
        <v>1769</v>
      </c>
      <c r="B109" s="3" t="s">
        <v>1738</v>
      </c>
      <c r="C109" s="3"/>
      <c r="D109" s="39" t="str">
        <f t="shared" si="0"/>
        <v>Michigan</v>
      </c>
      <c r="E109" s="3" t="str">
        <f t="shared" si="1"/>
        <v/>
      </c>
      <c r="F109" s="3" t="str">
        <f t="shared" si="2"/>
        <v>Lansing</v>
      </c>
      <c r="G109" s="40" t="str">
        <f t="shared" si="3"/>
        <v/>
      </c>
      <c r="H109" s="3" t="str">
        <f t="shared" si="4"/>
        <v/>
      </c>
      <c r="I109" s="3" t="str">
        <f t="shared" si="5"/>
        <v/>
      </c>
      <c r="J109" s="3" t="str">
        <f t="shared" si="6"/>
        <v>Lansing, Michigan</v>
      </c>
      <c r="K109" s="3" t="str" cm="1">
        <f t="array" ref="K109">TRIM(_xlfn.IFS(H109 ="","",H109 ="Thomasville",H109 &amp;" , "&amp; E109, H109 ="Pensacola", H109 &amp; "," &amp;E109,TRUE, H109 &amp;", " &amp; D109))</f>
        <v/>
      </c>
      <c r="L109" s="3" t="str">
        <f t="shared" si="7"/>
        <v/>
      </c>
    </row>
    <row r="110" spans="1:12">
      <c r="A110" s="3" t="s">
        <v>1736</v>
      </c>
      <c r="B110" s="3" t="s">
        <v>1733</v>
      </c>
      <c r="C110" s="3"/>
      <c r="D110" s="39" t="str">
        <f t="shared" si="0"/>
        <v>California</v>
      </c>
      <c r="E110" s="3" t="str">
        <f t="shared" si="1"/>
        <v/>
      </c>
      <c r="F110" s="3" t="str">
        <f t="shared" si="2"/>
        <v>San Francisco</v>
      </c>
      <c r="G110" s="40" t="str">
        <f t="shared" si="3"/>
        <v/>
      </c>
      <c r="H110" s="3" t="str">
        <f t="shared" si="4"/>
        <v/>
      </c>
      <c r="I110" s="3" t="str">
        <f t="shared" si="5"/>
        <v/>
      </c>
      <c r="J110" s="3" t="str">
        <f t="shared" si="6"/>
        <v>San Francisco, California</v>
      </c>
      <c r="K110" s="3" t="str" cm="1">
        <f t="array" ref="K110">TRIM(_xlfn.IFS(H110 ="","",H110 ="Thomasville",H110 &amp;" , "&amp; E110, H110 ="Pensacola", H110 &amp; "," &amp;E110,TRUE, H110 &amp;", " &amp; D110))</f>
        <v/>
      </c>
      <c r="L110" s="3" t="str">
        <f t="shared" si="7"/>
        <v/>
      </c>
    </row>
    <row r="111" spans="1:12">
      <c r="A111" s="3" t="s">
        <v>1745</v>
      </c>
      <c r="B111" s="3" t="s">
        <v>1735</v>
      </c>
      <c r="C111" s="3"/>
      <c r="D111" s="39" t="str">
        <f t="shared" si="0"/>
        <v>Florida</v>
      </c>
      <c r="E111" s="3" t="str">
        <f t="shared" si="1"/>
        <v/>
      </c>
      <c r="F111" s="3" t="str">
        <f t="shared" si="2"/>
        <v>Miami</v>
      </c>
      <c r="G111" s="40" t="str">
        <f t="shared" si="3"/>
        <v>Ft. Lauderdale</v>
      </c>
      <c r="H111" s="3" t="str">
        <f t="shared" si="4"/>
        <v>Ft. Lauderdale</v>
      </c>
      <c r="I111" s="3" t="str">
        <f t="shared" si="5"/>
        <v/>
      </c>
      <c r="J111" s="3" t="str">
        <f t="shared" si="6"/>
        <v>Miami, Florida</v>
      </c>
      <c r="K111" s="3" t="str" cm="1">
        <f t="array" ref="K111">TRIM(_xlfn.IFS(H111 ="","",H111 ="Thomasville",H111 &amp;" , "&amp; E111, H111 ="Pensacola", H111 &amp; "," &amp;E111,TRUE, H111 &amp;", " &amp; D111))</f>
        <v>Ft. Lauderdale, Florida</v>
      </c>
      <c r="L111" s="3" t="str">
        <f t="shared" si="7"/>
        <v/>
      </c>
    </row>
    <row r="112" spans="1:12">
      <c r="A112" s="3" t="s">
        <v>1745</v>
      </c>
      <c r="B112" s="3" t="s">
        <v>1735</v>
      </c>
      <c r="C112" s="3"/>
      <c r="D112" s="39" t="str">
        <f t="shared" si="0"/>
        <v>Florida</v>
      </c>
      <c r="E112" s="3" t="str">
        <f t="shared" si="1"/>
        <v/>
      </c>
      <c r="F112" s="3" t="str">
        <f t="shared" si="2"/>
        <v>Miami</v>
      </c>
      <c r="G112" s="40" t="str">
        <f t="shared" si="3"/>
        <v>Ft. Lauderdale</v>
      </c>
      <c r="H112" s="3" t="str">
        <f t="shared" si="4"/>
        <v>Ft. Lauderdale</v>
      </c>
      <c r="I112" s="3" t="str">
        <f t="shared" si="5"/>
        <v/>
      </c>
      <c r="J112" s="3" t="str">
        <f t="shared" si="6"/>
        <v>Miami, Florida</v>
      </c>
      <c r="K112" s="3" t="str" cm="1">
        <f t="array" ref="K112">TRIM(_xlfn.IFS(H112 ="","",H112 ="Thomasville",H112 &amp;" , "&amp; E112, H112 ="Pensacola", H112 &amp; "," &amp;E112,TRUE, H112 &amp;", " &amp; D112))</f>
        <v>Ft. Lauderdale, Florida</v>
      </c>
      <c r="L112" s="3" t="str">
        <f t="shared" si="7"/>
        <v/>
      </c>
    </row>
    <row r="113" spans="1:12">
      <c r="A113" s="3" t="s">
        <v>1747</v>
      </c>
      <c r="B113" s="3" t="s">
        <v>1748</v>
      </c>
      <c r="C113" s="3"/>
      <c r="D113" s="39" t="str">
        <f t="shared" si="0"/>
        <v>New York</v>
      </c>
      <c r="E113" s="3" t="str">
        <f t="shared" si="1"/>
        <v/>
      </c>
      <c r="F113" s="3" t="str">
        <f t="shared" si="2"/>
        <v>New York City</v>
      </c>
      <c r="G113" s="40" t="str">
        <f t="shared" si="3"/>
        <v/>
      </c>
      <c r="H113" s="3" t="str">
        <f t="shared" si="4"/>
        <v/>
      </c>
      <c r="I113" s="3" t="str">
        <f t="shared" si="5"/>
        <v/>
      </c>
      <c r="J113" s="3" t="str">
        <f t="shared" si="6"/>
        <v>New York City, New York</v>
      </c>
      <c r="K113" s="3" t="str" cm="1">
        <f t="array" ref="K113">TRIM(_xlfn.IFS(H113 ="","",H113 ="Thomasville",H113 &amp;" , "&amp; E113, H113 ="Pensacola", H113 &amp; "," &amp;E113,TRUE, H113 &amp;", " &amp; D113))</f>
        <v/>
      </c>
      <c r="L113" s="3" t="str">
        <f t="shared" si="7"/>
        <v/>
      </c>
    </row>
    <row r="114" spans="1:12">
      <c r="A114" s="3" t="s">
        <v>1739</v>
      </c>
      <c r="B114" s="3" t="s">
        <v>1740</v>
      </c>
      <c r="C114" s="3"/>
      <c r="D114" s="39" t="str">
        <f t="shared" si="0"/>
        <v>Illinois</v>
      </c>
      <c r="E114" s="3" t="str">
        <f t="shared" si="1"/>
        <v/>
      </c>
      <c r="F114" s="3" t="str">
        <f t="shared" si="2"/>
        <v>Chicago</v>
      </c>
      <c r="G114" s="40" t="str">
        <f t="shared" si="3"/>
        <v/>
      </c>
      <c r="H114" s="3" t="str">
        <f t="shared" si="4"/>
        <v/>
      </c>
      <c r="I114" s="3" t="str">
        <f t="shared" si="5"/>
        <v/>
      </c>
      <c r="J114" s="3" t="str">
        <f t="shared" si="6"/>
        <v>Chicago, Illinois</v>
      </c>
      <c r="K114" s="3" t="str" cm="1">
        <f t="array" ref="K114">TRIM(_xlfn.IFS(H114 ="","",H114 ="Thomasville",H114 &amp;" , "&amp; E114, H114 ="Pensacola", H114 &amp; "," &amp;E114,TRUE, H114 &amp;", " &amp; D114))</f>
        <v/>
      </c>
      <c r="L114" s="3" t="str">
        <f t="shared" si="7"/>
        <v/>
      </c>
    </row>
    <row r="115" spans="1:12">
      <c r="A115" s="3" t="s">
        <v>1747</v>
      </c>
      <c r="B115" s="3" t="s">
        <v>1748</v>
      </c>
      <c r="C115" s="3"/>
      <c r="D115" s="39" t="str">
        <f t="shared" si="0"/>
        <v>New York</v>
      </c>
      <c r="E115" s="3" t="str">
        <f t="shared" si="1"/>
        <v/>
      </c>
      <c r="F115" s="3" t="str">
        <f t="shared" si="2"/>
        <v>New York City</v>
      </c>
      <c r="G115" s="40" t="str">
        <f t="shared" si="3"/>
        <v/>
      </c>
      <c r="H115" s="3" t="str">
        <f t="shared" si="4"/>
        <v/>
      </c>
      <c r="I115" s="3" t="str">
        <f t="shared" si="5"/>
        <v/>
      </c>
      <c r="J115" s="3" t="str">
        <f t="shared" si="6"/>
        <v>New York City, New York</v>
      </c>
      <c r="K115" s="3" t="str" cm="1">
        <f t="array" ref="K115">TRIM(_xlfn.IFS(H115 ="","",H115 ="Thomasville",H115 &amp;" , "&amp; E115, H115 ="Pensacola", H115 &amp; "," &amp;E115,TRUE, H115 &amp;", " &amp; D115))</f>
        <v/>
      </c>
      <c r="L115" s="3" t="str">
        <f t="shared" si="7"/>
        <v/>
      </c>
    </row>
    <row r="116" spans="1:12">
      <c r="A116" s="3" t="s">
        <v>1739</v>
      </c>
      <c r="B116" s="3" t="s">
        <v>1740</v>
      </c>
      <c r="C116" s="3"/>
      <c r="D116" s="39" t="str">
        <f t="shared" si="0"/>
        <v>Illinois</v>
      </c>
      <c r="E116" s="3" t="str">
        <f t="shared" si="1"/>
        <v/>
      </c>
      <c r="F116" s="3" t="str">
        <f t="shared" si="2"/>
        <v>Chicago</v>
      </c>
      <c r="G116" s="40" t="str">
        <f t="shared" si="3"/>
        <v/>
      </c>
      <c r="H116" s="3" t="str">
        <f t="shared" si="4"/>
        <v/>
      </c>
      <c r="I116" s="3" t="str">
        <f t="shared" si="5"/>
        <v/>
      </c>
      <c r="J116" s="3" t="str">
        <f t="shared" si="6"/>
        <v>Chicago, Illinois</v>
      </c>
      <c r="K116" s="3" t="str" cm="1">
        <f t="array" ref="K116">TRIM(_xlfn.IFS(H116 ="","",H116 ="Thomasville",H116 &amp;" , "&amp; E116, H116 ="Pensacola", H116 &amp; "," &amp;E116,TRUE, H116 &amp;", " &amp; D116))</f>
        <v/>
      </c>
      <c r="L116" s="3" t="str">
        <f t="shared" si="7"/>
        <v/>
      </c>
    </row>
    <row r="117" spans="1:12">
      <c r="A117" s="3" t="s">
        <v>1770</v>
      </c>
      <c r="B117" s="3" t="s">
        <v>1771</v>
      </c>
      <c r="C117" s="3"/>
      <c r="D117" s="39" t="str">
        <f t="shared" si="0"/>
        <v>South Carolina</v>
      </c>
      <c r="E117" s="3" t="str">
        <f t="shared" si="1"/>
        <v/>
      </c>
      <c r="F117" s="3" t="str">
        <f t="shared" si="2"/>
        <v>Charleston</v>
      </c>
      <c r="G117" s="40" t="str">
        <f t="shared" si="3"/>
        <v/>
      </c>
      <c r="H117" s="3" t="str">
        <f t="shared" si="4"/>
        <v/>
      </c>
      <c r="I117" s="3" t="str">
        <f t="shared" si="5"/>
        <v/>
      </c>
      <c r="J117" s="3" t="str">
        <f t="shared" si="6"/>
        <v>Charleston, South Carolina</v>
      </c>
      <c r="K117" s="3" t="str" cm="1">
        <f t="array" ref="K117">TRIM(_xlfn.IFS(H117 ="","",H117 ="Thomasville",H117 &amp;" , "&amp; E117, H117 ="Pensacola", H117 &amp; "," &amp;E117,TRUE, H117 &amp;", " &amp; D117))</f>
        <v/>
      </c>
      <c r="L117" s="3" t="str">
        <f t="shared" si="7"/>
        <v/>
      </c>
    </row>
    <row r="118" spans="1:12">
      <c r="A118" s="3" t="s">
        <v>1737</v>
      </c>
      <c r="B118" s="3" t="s">
        <v>1738</v>
      </c>
      <c r="C118" s="3"/>
      <c r="D118" s="39" t="str">
        <f t="shared" si="0"/>
        <v>Michigan</v>
      </c>
      <c r="E118" s="3" t="str">
        <f t="shared" si="1"/>
        <v/>
      </c>
      <c r="F118" s="3" t="str">
        <f t="shared" si="2"/>
        <v>Grand Rapids</v>
      </c>
      <c r="G118" s="40" t="str">
        <f t="shared" si="3"/>
        <v>Kalamazoo</v>
      </c>
      <c r="H118" s="3" t="str">
        <f t="shared" si="4"/>
        <v>Kalamazoo</v>
      </c>
      <c r="I118" s="3" t="str">
        <f t="shared" si="5"/>
        <v/>
      </c>
      <c r="J118" s="3" t="str">
        <f t="shared" si="6"/>
        <v>Grand Rapids, Michigan</v>
      </c>
      <c r="K118" s="3" t="str" cm="1">
        <f t="array" ref="K118">TRIM(_xlfn.IFS(H118 ="","",H118 ="Thomasville",H118 &amp;" , "&amp; E118, H118 ="Pensacola", H118 &amp; "," &amp;E118,TRUE, H118 &amp;", " &amp; D118))</f>
        <v>Kalamazoo, Michigan</v>
      </c>
      <c r="L118" s="3" t="str">
        <f t="shared" si="7"/>
        <v/>
      </c>
    </row>
    <row r="119" spans="1:12">
      <c r="A119" s="3" t="s">
        <v>1739</v>
      </c>
      <c r="B119" s="3" t="s">
        <v>1740</v>
      </c>
      <c r="C119" s="3"/>
      <c r="D119" s="39" t="str">
        <f t="shared" si="0"/>
        <v>Illinois</v>
      </c>
      <c r="E119" s="3" t="str">
        <f t="shared" si="1"/>
        <v/>
      </c>
      <c r="F119" s="3" t="str">
        <f t="shared" si="2"/>
        <v>Chicago</v>
      </c>
      <c r="G119" s="40" t="str">
        <f t="shared" si="3"/>
        <v/>
      </c>
      <c r="H119" s="3" t="str">
        <f t="shared" si="4"/>
        <v/>
      </c>
      <c r="I119" s="3" t="str">
        <f t="shared" si="5"/>
        <v/>
      </c>
      <c r="J119" s="3" t="str">
        <f t="shared" si="6"/>
        <v>Chicago, Illinois</v>
      </c>
      <c r="K119" s="3" t="str" cm="1">
        <f t="array" ref="K119">TRIM(_xlfn.IFS(H119 ="","",H119 ="Thomasville",H119 &amp;" , "&amp; E119, H119 ="Pensacola", H119 &amp; "," &amp;E119,TRUE, H119 &amp;", " &amp; D119))</f>
        <v/>
      </c>
      <c r="L119" s="3" t="str">
        <f t="shared" si="7"/>
        <v/>
      </c>
    </row>
    <row r="120" spans="1:12">
      <c r="A120" s="3" t="s">
        <v>1739</v>
      </c>
      <c r="B120" s="3" t="s">
        <v>1740</v>
      </c>
      <c r="C120" s="3"/>
      <c r="D120" s="39" t="str">
        <f t="shared" si="0"/>
        <v>Illinois</v>
      </c>
      <c r="E120" s="3" t="str">
        <f t="shared" si="1"/>
        <v/>
      </c>
      <c r="F120" s="3" t="str">
        <f t="shared" si="2"/>
        <v>Chicago</v>
      </c>
      <c r="G120" s="40" t="str">
        <f t="shared" si="3"/>
        <v/>
      </c>
      <c r="H120" s="3" t="str">
        <f t="shared" si="4"/>
        <v/>
      </c>
      <c r="I120" s="3" t="str">
        <f t="shared" si="5"/>
        <v/>
      </c>
      <c r="J120" s="3" t="str">
        <f t="shared" si="6"/>
        <v>Chicago, Illinois</v>
      </c>
      <c r="K120" s="3" t="str" cm="1">
        <f t="array" ref="K120">TRIM(_xlfn.IFS(H120 ="","",H120 ="Thomasville",H120 &amp;" , "&amp; E120, H120 ="Pensacola", H120 &amp; "," &amp;E120,TRUE, H120 &amp;", " &amp; D120))</f>
        <v/>
      </c>
      <c r="L120" s="3" t="str">
        <f t="shared" si="7"/>
        <v/>
      </c>
    </row>
    <row r="121" spans="1:12">
      <c r="A121" s="3" t="s">
        <v>1739</v>
      </c>
      <c r="B121" s="3" t="s">
        <v>1740</v>
      </c>
      <c r="C121" s="3"/>
      <c r="D121" s="39" t="str">
        <f t="shared" si="0"/>
        <v>Illinois</v>
      </c>
      <c r="E121" s="3" t="str">
        <f t="shared" si="1"/>
        <v/>
      </c>
      <c r="F121" s="3" t="str">
        <f t="shared" si="2"/>
        <v>Chicago</v>
      </c>
      <c r="G121" s="40" t="str">
        <f t="shared" si="3"/>
        <v/>
      </c>
      <c r="H121" s="3" t="str">
        <f t="shared" si="4"/>
        <v/>
      </c>
      <c r="I121" s="3" t="str">
        <f t="shared" si="5"/>
        <v/>
      </c>
      <c r="J121" s="3" t="str">
        <f t="shared" si="6"/>
        <v>Chicago, Illinois</v>
      </c>
      <c r="K121" s="3" t="str" cm="1">
        <f t="array" ref="K121">TRIM(_xlfn.IFS(H121 ="","",H121 ="Thomasville",H121 &amp;" , "&amp; E121, H121 ="Pensacola", H121 &amp; "," &amp;E121,TRUE, H121 &amp;", " &amp; D121))</f>
        <v/>
      </c>
      <c r="L121" s="3" t="str">
        <f t="shared" si="7"/>
        <v/>
      </c>
    </row>
    <row r="122" spans="1:12">
      <c r="A122" s="3" t="s">
        <v>1749</v>
      </c>
      <c r="B122" s="3" t="s">
        <v>1735</v>
      </c>
      <c r="C122" s="3"/>
      <c r="D122" s="39" t="str">
        <f t="shared" si="0"/>
        <v>Florida</v>
      </c>
      <c r="E122" s="3" t="str">
        <f t="shared" si="1"/>
        <v/>
      </c>
      <c r="F122" s="3" t="str">
        <f t="shared" si="2"/>
        <v>Jacksonville</v>
      </c>
      <c r="G122" s="40" t="str">
        <f t="shared" si="3"/>
        <v/>
      </c>
      <c r="H122" s="3" t="str">
        <f t="shared" si="4"/>
        <v/>
      </c>
      <c r="I122" s="3" t="str">
        <f t="shared" si="5"/>
        <v/>
      </c>
      <c r="J122" s="3" t="str">
        <f t="shared" si="6"/>
        <v>Jacksonville, Florida</v>
      </c>
      <c r="K122" s="3" t="str" cm="1">
        <f t="array" ref="K122">TRIM(_xlfn.IFS(H122 ="","",H122 ="Thomasville",H122 &amp;" , "&amp; E122, H122 ="Pensacola", H122 &amp; "," &amp;E122,TRUE, H122 &amp;", " &amp; D122))</f>
        <v/>
      </c>
      <c r="L122" s="3" t="str">
        <f t="shared" si="7"/>
        <v/>
      </c>
    </row>
    <row r="123" spans="1:12">
      <c r="A123" s="3" t="s">
        <v>1747</v>
      </c>
      <c r="B123" s="3" t="s">
        <v>1748</v>
      </c>
      <c r="C123" s="3"/>
      <c r="D123" s="39" t="str">
        <f t="shared" si="0"/>
        <v>New York</v>
      </c>
      <c r="E123" s="3" t="str">
        <f t="shared" si="1"/>
        <v/>
      </c>
      <c r="F123" s="3" t="str">
        <f t="shared" si="2"/>
        <v>New York City</v>
      </c>
      <c r="G123" s="40" t="str">
        <f t="shared" si="3"/>
        <v/>
      </c>
      <c r="H123" s="3" t="str">
        <f t="shared" si="4"/>
        <v/>
      </c>
      <c r="I123" s="3" t="str">
        <f t="shared" si="5"/>
        <v/>
      </c>
      <c r="J123" s="3" t="str">
        <f t="shared" si="6"/>
        <v>New York City, New York</v>
      </c>
      <c r="K123" s="3" t="str" cm="1">
        <f t="array" ref="K123">TRIM(_xlfn.IFS(H123 ="","",H123 ="Thomasville",H123 &amp;" , "&amp; E123, H123 ="Pensacola", H123 &amp; "," &amp;E123,TRUE, H123 &amp;", " &amp; D123))</f>
        <v/>
      </c>
      <c r="L123" s="3" t="str">
        <f t="shared" si="7"/>
        <v/>
      </c>
    </row>
    <row r="124" spans="1:12">
      <c r="A124" s="3" t="s">
        <v>1745</v>
      </c>
      <c r="B124" s="3" t="s">
        <v>1735</v>
      </c>
      <c r="C124" s="3"/>
      <c r="D124" s="39" t="str">
        <f t="shared" si="0"/>
        <v>Florida</v>
      </c>
      <c r="E124" s="3" t="str">
        <f t="shared" si="1"/>
        <v/>
      </c>
      <c r="F124" s="3" t="str">
        <f t="shared" si="2"/>
        <v>Miami</v>
      </c>
      <c r="G124" s="40" t="str">
        <f t="shared" si="3"/>
        <v>Ft. Lauderdale</v>
      </c>
      <c r="H124" s="3" t="str">
        <f t="shared" si="4"/>
        <v>Ft. Lauderdale</v>
      </c>
      <c r="I124" s="3" t="str">
        <f t="shared" si="5"/>
        <v/>
      </c>
      <c r="J124" s="3" t="str">
        <f t="shared" si="6"/>
        <v>Miami, Florida</v>
      </c>
      <c r="K124" s="3" t="str" cm="1">
        <f t="array" ref="K124">TRIM(_xlfn.IFS(H124 ="","",H124 ="Thomasville",H124 &amp;" , "&amp; E124, H124 ="Pensacola", H124 &amp; "," &amp;E124,TRUE, H124 &amp;", " &amp; D124))</f>
        <v>Ft. Lauderdale, Florida</v>
      </c>
      <c r="L124" s="3" t="str">
        <f t="shared" si="7"/>
        <v/>
      </c>
    </row>
    <row r="125" spans="1:12">
      <c r="A125" s="3" t="s">
        <v>1736</v>
      </c>
      <c r="B125" s="3" t="s">
        <v>1733</v>
      </c>
      <c r="C125" s="3"/>
      <c r="D125" s="39" t="str">
        <f t="shared" si="0"/>
        <v>California</v>
      </c>
      <c r="E125" s="3" t="str">
        <f t="shared" si="1"/>
        <v/>
      </c>
      <c r="F125" s="3" t="str">
        <f t="shared" si="2"/>
        <v>San Francisco</v>
      </c>
      <c r="G125" s="40" t="str">
        <f t="shared" si="3"/>
        <v/>
      </c>
      <c r="H125" s="3" t="str">
        <f t="shared" si="4"/>
        <v/>
      </c>
      <c r="I125" s="3" t="str">
        <f t="shared" si="5"/>
        <v/>
      </c>
      <c r="J125" s="3" t="str">
        <f t="shared" si="6"/>
        <v>San Francisco, California</v>
      </c>
      <c r="K125" s="3" t="str" cm="1">
        <f t="array" ref="K125">TRIM(_xlfn.IFS(H125 ="","",H125 ="Thomasville",H125 &amp;" , "&amp; E125, H125 ="Pensacola", H125 &amp; "," &amp;E125,TRUE, H125 &amp;", " &amp; D125))</f>
        <v/>
      </c>
      <c r="L125" s="3" t="str">
        <f t="shared" si="7"/>
        <v/>
      </c>
    </row>
    <row r="126" spans="1:12">
      <c r="A126" s="3" t="s">
        <v>1749</v>
      </c>
      <c r="B126" s="3" t="s">
        <v>1735</v>
      </c>
      <c r="C126" s="3"/>
      <c r="D126" s="39" t="str">
        <f t="shared" si="0"/>
        <v>Florida</v>
      </c>
      <c r="E126" s="3" t="str">
        <f t="shared" si="1"/>
        <v/>
      </c>
      <c r="F126" s="3" t="str">
        <f t="shared" si="2"/>
        <v>Jacksonville</v>
      </c>
      <c r="G126" s="40" t="str">
        <f t="shared" si="3"/>
        <v/>
      </c>
      <c r="H126" s="3" t="str">
        <f t="shared" si="4"/>
        <v/>
      </c>
      <c r="I126" s="3" t="str">
        <f t="shared" si="5"/>
        <v/>
      </c>
      <c r="J126" s="3" t="str">
        <f t="shared" si="6"/>
        <v>Jacksonville, Florida</v>
      </c>
      <c r="K126" s="3" t="str" cm="1">
        <f t="array" ref="K126">TRIM(_xlfn.IFS(H126 ="","",H126 ="Thomasville",H126 &amp;" , "&amp; E126, H126 ="Pensacola", H126 &amp; "," &amp;E126,TRUE, H126 &amp;", " &amp; D126))</f>
        <v/>
      </c>
      <c r="L126" s="3" t="str">
        <f t="shared" si="7"/>
        <v/>
      </c>
    </row>
    <row r="127" spans="1:12">
      <c r="A127" s="3" t="s">
        <v>1747</v>
      </c>
      <c r="B127" s="3" t="s">
        <v>1748</v>
      </c>
      <c r="C127" s="3"/>
      <c r="D127" s="39" t="str">
        <f t="shared" si="0"/>
        <v>New York</v>
      </c>
      <c r="E127" s="3" t="str">
        <f t="shared" si="1"/>
        <v/>
      </c>
      <c r="F127" s="3" t="str">
        <f t="shared" si="2"/>
        <v>New York City</v>
      </c>
      <c r="G127" s="40" t="str">
        <f t="shared" si="3"/>
        <v/>
      </c>
      <c r="H127" s="3" t="str">
        <f t="shared" si="4"/>
        <v/>
      </c>
      <c r="I127" s="3" t="str">
        <f t="shared" si="5"/>
        <v/>
      </c>
      <c r="J127" s="3" t="str">
        <f t="shared" si="6"/>
        <v>New York City, New York</v>
      </c>
      <c r="K127" s="3" t="str" cm="1">
        <f t="array" ref="K127">TRIM(_xlfn.IFS(H127 ="","",H127 ="Thomasville",H127 &amp;" , "&amp; E127, H127 ="Pensacola", H127 &amp; "," &amp;E127,TRUE, H127 &amp;", " &amp; D127))</f>
        <v/>
      </c>
      <c r="L127" s="3" t="str">
        <f t="shared" si="7"/>
        <v/>
      </c>
    </row>
    <row r="128" spans="1:12">
      <c r="A128" s="3" t="s">
        <v>1736</v>
      </c>
      <c r="B128" s="3" t="s">
        <v>1733</v>
      </c>
      <c r="C128" s="3"/>
      <c r="D128" s="39" t="str">
        <f t="shared" si="0"/>
        <v>California</v>
      </c>
      <c r="E128" s="3" t="str">
        <f t="shared" si="1"/>
        <v/>
      </c>
      <c r="F128" s="3" t="str">
        <f t="shared" si="2"/>
        <v>San Francisco</v>
      </c>
      <c r="G128" s="40" t="str">
        <f t="shared" si="3"/>
        <v/>
      </c>
      <c r="H128" s="3" t="str">
        <f t="shared" si="4"/>
        <v/>
      </c>
      <c r="I128" s="3" t="str">
        <f t="shared" si="5"/>
        <v/>
      </c>
      <c r="J128" s="3" t="str">
        <f t="shared" si="6"/>
        <v>San Francisco, California</v>
      </c>
      <c r="K128" s="3" t="str" cm="1">
        <f t="array" ref="K128">TRIM(_xlfn.IFS(H128 ="","",H128 ="Thomasville",H128 &amp;" , "&amp; E128, H128 ="Pensacola", H128 &amp; "," &amp;E128,TRUE, H128 &amp;", " &amp; D128))</f>
        <v/>
      </c>
      <c r="L128" s="3" t="str">
        <f t="shared" si="7"/>
        <v/>
      </c>
    </row>
    <row r="129" spans="1:12">
      <c r="A129" s="3" t="s">
        <v>1739</v>
      </c>
      <c r="B129" s="3" t="s">
        <v>1740</v>
      </c>
      <c r="C129" s="3"/>
      <c r="D129" s="39" t="str">
        <f t="shared" si="0"/>
        <v>Illinois</v>
      </c>
      <c r="E129" s="3" t="str">
        <f t="shared" si="1"/>
        <v/>
      </c>
      <c r="F129" s="3" t="str">
        <f t="shared" si="2"/>
        <v>Chicago</v>
      </c>
      <c r="G129" s="40" t="str">
        <f t="shared" si="3"/>
        <v/>
      </c>
      <c r="H129" s="3" t="str">
        <f t="shared" si="4"/>
        <v/>
      </c>
      <c r="I129" s="3" t="str">
        <f t="shared" si="5"/>
        <v/>
      </c>
      <c r="J129" s="3" t="str">
        <f t="shared" si="6"/>
        <v>Chicago, Illinois</v>
      </c>
      <c r="K129" s="3" t="str" cm="1">
        <f t="array" ref="K129">TRIM(_xlfn.IFS(H129 ="","",H129 ="Thomasville",H129 &amp;" , "&amp; E129, H129 ="Pensacola", H129 &amp; "," &amp;E129,TRUE, H129 &amp;", " &amp; D129))</f>
        <v/>
      </c>
      <c r="L129" s="3" t="str">
        <f t="shared" si="7"/>
        <v/>
      </c>
    </row>
    <row r="130" spans="1:12">
      <c r="A130" s="3" t="s">
        <v>1747</v>
      </c>
      <c r="B130" s="3" t="s">
        <v>1748</v>
      </c>
      <c r="C130" s="3"/>
      <c r="D130" s="39" t="str">
        <f t="shared" si="0"/>
        <v>New York</v>
      </c>
      <c r="E130" s="3" t="str">
        <f t="shared" si="1"/>
        <v/>
      </c>
      <c r="F130" s="3" t="str">
        <f t="shared" si="2"/>
        <v>New York City</v>
      </c>
      <c r="G130" s="40" t="str">
        <f t="shared" si="3"/>
        <v/>
      </c>
      <c r="H130" s="3" t="str">
        <f t="shared" si="4"/>
        <v/>
      </c>
      <c r="I130" s="3" t="str">
        <f t="shared" si="5"/>
        <v/>
      </c>
      <c r="J130" s="3" t="str">
        <f t="shared" si="6"/>
        <v>New York City, New York</v>
      </c>
      <c r="K130" s="3" t="str" cm="1">
        <f t="array" ref="K130">TRIM(_xlfn.IFS(H130 ="","",H130 ="Thomasville",H130 &amp;" , "&amp; E130, H130 ="Pensacola", H130 &amp; "," &amp;E130,TRUE, H130 &amp;", " &amp; D130))</f>
        <v/>
      </c>
      <c r="L130" s="3" t="str">
        <f t="shared" si="7"/>
        <v/>
      </c>
    </row>
    <row r="131" spans="1:12">
      <c r="A131" s="3" t="s">
        <v>1739</v>
      </c>
      <c r="B131" s="3" t="s">
        <v>1740</v>
      </c>
      <c r="C131" s="3"/>
      <c r="D131" s="39" t="str">
        <f t="shared" si="0"/>
        <v>Illinois</v>
      </c>
      <c r="E131" s="3" t="str">
        <f t="shared" si="1"/>
        <v/>
      </c>
      <c r="F131" s="3" t="str">
        <f t="shared" si="2"/>
        <v>Chicago</v>
      </c>
      <c r="G131" s="40" t="str">
        <f t="shared" si="3"/>
        <v/>
      </c>
      <c r="H131" s="3" t="str">
        <f t="shared" si="4"/>
        <v/>
      </c>
      <c r="I131" s="3" t="str">
        <f t="shared" si="5"/>
        <v/>
      </c>
      <c r="J131" s="3" t="str">
        <f t="shared" si="6"/>
        <v>Chicago, Illinois</v>
      </c>
      <c r="K131" s="3" t="str" cm="1">
        <f t="array" ref="K131">TRIM(_xlfn.IFS(H131 ="","",H131 ="Thomasville",H131 &amp;" , "&amp; E131, H131 ="Pensacola", H131 &amp; "," &amp;E131,TRUE, H131 &amp;", " &amp; D131))</f>
        <v/>
      </c>
      <c r="L131" s="3" t="str">
        <f t="shared" si="7"/>
        <v/>
      </c>
    </row>
    <row r="132" spans="1:12">
      <c r="A132" s="3" t="s">
        <v>1772</v>
      </c>
      <c r="B132" s="3" t="s">
        <v>1742</v>
      </c>
      <c r="C132" s="3"/>
      <c r="D132" s="39" t="str">
        <f t="shared" si="0"/>
        <v>Tennessee</v>
      </c>
      <c r="E132" s="3" t="str">
        <f t="shared" si="1"/>
        <v/>
      </c>
      <c r="F132" s="3" t="str">
        <f t="shared" si="2"/>
        <v>Chattanooga</v>
      </c>
      <c r="G132" s="40" t="str">
        <f t="shared" si="3"/>
        <v/>
      </c>
      <c r="H132" s="3" t="str">
        <f t="shared" si="4"/>
        <v/>
      </c>
      <c r="I132" s="3" t="str">
        <f t="shared" si="5"/>
        <v/>
      </c>
      <c r="J132" s="3" t="str">
        <f t="shared" si="6"/>
        <v>Chattanooga, Tennessee</v>
      </c>
      <c r="K132" s="3" t="str" cm="1">
        <f t="array" ref="K132">TRIM(_xlfn.IFS(H132 ="","",H132 ="Thomasville",H132 &amp;" , "&amp; E132, H132 ="Pensacola", H132 &amp; "," &amp;E132,TRUE, H132 &amp;", " &amp; D132))</f>
        <v/>
      </c>
      <c r="L132" s="3" t="str">
        <f t="shared" si="7"/>
        <v/>
      </c>
    </row>
    <row r="133" spans="1:12">
      <c r="A133" s="3" t="s">
        <v>1747</v>
      </c>
      <c r="B133" s="3" t="s">
        <v>1748</v>
      </c>
      <c r="C133" s="3"/>
      <c r="D133" s="39" t="str">
        <f t="shared" si="0"/>
        <v>New York</v>
      </c>
      <c r="E133" s="3" t="str">
        <f t="shared" si="1"/>
        <v/>
      </c>
      <c r="F133" s="3" t="str">
        <f t="shared" si="2"/>
        <v>New York City</v>
      </c>
      <c r="G133" s="40" t="str">
        <f t="shared" si="3"/>
        <v/>
      </c>
      <c r="H133" s="3" t="str">
        <f t="shared" si="4"/>
        <v/>
      </c>
      <c r="I133" s="3" t="str">
        <f t="shared" si="5"/>
        <v/>
      </c>
      <c r="J133" s="3" t="str">
        <f t="shared" si="6"/>
        <v>New York City, New York</v>
      </c>
      <c r="K133" s="3" t="str" cm="1">
        <f t="array" ref="K133">TRIM(_xlfn.IFS(H133 ="","",H133 ="Thomasville",H133 &amp;" , "&amp; E133, H133 ="Pensacola", H133 &amp; "," &amp;E133,TRUE, H133 &amp;", " &amp; D133))</f>
        <v/>
      </c>
      <c r="L133" s="3" t="str">
        <f t="shared" si="7"/>
        <v/>
      </c>
    </row>
    <row r="134" spans="1:12">
      <c r="A134" s="3" t="s">
        <v>1747</v>
      </c>
      <c r="B134" s="3" t="s">
        <v>1748</v>
      </c>
      <c r="C134" s="3"/>
      <c r="D134" s="39" t="str">
        <f t="shared" si="0"/>
        <v>New York</v>
      </c>
      <c r="E134" s="3" t="str">
        <f t="shared" si="1"/>
        <v/>
      </c>
      <c r="F134" s="3" t="str">
        <f t="shared" si="2"/>
        <v>New York City</v>
      </c>
      <c r="G134" s="40" t="str">
        <f t="shared" si="3"/>
        <v/>
      </c>
      <c r="H134" s="3" t="str">
        <f t="shared" si="4"/>
        <v/>
      </c>
      <c r="I134" s="3" t="str">
        <f t="shared" si="5"/>
        <v/>
      </c>
      <c r="J134" s="3" t="str">
        <f t="shared" si="6"/>
        <v>New York City, New York</v>
      </c>
      <c r="K134" s="3" t="str" cm="1">
        <f t="array" ref="K134">TRIM(_xlfn.IFS(H134 ="","",H134 ="Thomasville",H134 &amp;" , "&amp; E134, H134 ="Pensacola", H134 &amp; "," &amp;E134,TRUE, H134 &amp;", " &amp; D134))</f>
        <v/>
      </c>
      <c r="L134" s="3" t="str">
        <f t="shared" si="7"/>
        <v/>
      </c>
    </row>
    <row r="135" spans="1:12">
      <c r="A135" s="3" t="s">
        <v>1732</v>
      </c>
      <c r="B135" s="3" t="s">
        <v>1733</v>
      </c>
      <c r="C135" s="3"/>
      <c r="D135" s="39" t="str">
        <f t="shared" si="0"/>
        <v>California</v>
      </c>
      <c r="E135" s="3" t="str">
        <f t="shared" si="1"/>
        <v/>
      </c>
      <c r="F135" s="3" t="str">
        <f t="shared" si="2"/>
        <v>Los Angeles</v>
      </c>
      <c r="G135" s="40" t="str">
        <f t="shared" si="3"/>
        <v/>
      </c>
      <c r="H135" s="3" t="str">
        <f t="shared" si="4"/>
        <v/>
      </c>
      <c r="I135" s="3" t="str">
        <f t="shared" si="5"/>
        <v/>
      </c>
      <c r="J135" s="3" t="str">
        <f t="shared" si="6"/>
        <v>Los Angeles, California</v>
      </c>
      <c r="K135" s="3" t="str" cm="1">
        <f t="array" ref="K135">TRIM(_xlfn.IFS(H135 ="","",H135 ="Thomasville",H135 &amp;" , "&amp; E135, H135 ="Pensacola", H135 &amp; "," &amp;E135,TRUE, H135 &amp;", " &amp; D135))</f>
        <v/>
      </c>
      <c r="L135" s="3" t="str">
        <f t="shared" si="7"/>
        <v/>
      </c>
    </row>
    <row r="136" spans="1:12">
      <c r="A136" s="3" t="s">
        <v>1739</v>
      </c>
      <c r="B136" s="3" t="s">
        <v>1740</v>
      </c>
      <c r="C136" s="3"/>
      <c r="D136" s="39" t="str">
        <f t="shared" si="0"/>
        <v>Illinois</v>
      </c>
      <c r="E136" s="3" t="str">
        <f t="shared" si="1"/>
        <v/>
      </c>
      <c r="F136" s="3" t="str">
        <f t="shared" si="2"/>
        <v>Chicago</v>
      </c>
      <c r="G136" s="40" t="str">
        <f t="shared" si="3"/>
        <v/>
      </c>
      <c r="H136" s="3" t="str">
        <f t="shared" si="4"/>
        <v/>
      </c>
      <c r="I136" s="3" t="str">
        <f t="shared" si="5"/>
        <v/>
      </c>
      <c r="J136" s="3" t="str">
        <f t="shared" si="6"/>
        <v>Chicago, Illinois</v>
      </c>
      <c r="K136" s="3" t="str" cm="1">
        <f t="array" ref="K136">TRIM(_xlfn.IFS(H136 ="","",H136 ="Thomasville",H136 &amp;" , "&amp; E136, H136 ="Pensacola", H136 &amp; "," &amp;E136,TRUE, H136 &amp;", " &amp; D136))</f>
        <v/>
      </c>
      <c r="L136" s="3" t="str">
        <f t="shared" si="7"/>
        <v/>
      </c>
    </row>
    <row r="137" spans="1:12">
      <c r="A137" s="3" t="s">
        <v>1747</v>
      </c>
      <c r="B137" s="3" t="s">
        <v>1748</v>
      </c>
      <c r="C137" s="3"/>
      <c r="D137" s="39" t="str">
        <f t="shared" si="0"/>
        <v>New York</v>
      </c>
      <c r="E137" s="3" t="str">
        <f t="shared" si="1"/>
        <v/>
      </c>
      <c r="F137" s="3" t="str">
        <f t="shared" si="2"/>
        <v>New York City</v>
      </c>
      <c r="G137" s="40" t="str">
        <f t="shared" si="3"/>
        <v/>
      </c>
      <c r="H137" s="3" t="str">
        <f t="shared" si="4"/>
        <v/>
      </c>
      <c r="I137" s="3" t="str">
        <f t="shared" si="5"/>
        <v/>
      </c>
      <c r="J137" s="3" t="str">
        <f t="shared" si="6"/>
        <v>New York City, New York</v>
      </c>
      <c r="K137" s="3" t="str" cm="1">
        <f t="array" ref="K137">TRIM(_xlfn.IFS(H137 ="","",H137 ="Thomasville",H137 &amp;" , "&amp; E137, H137 ="Pensacola", H137 &amp; "," &amp;E137,TRUE, H137 &amp;", " &amp; D137))</f>
        <v/>
      </c>
      <c r="L137" s="3" t="str">
        <f t="shared" si="7"/>
        <v/>
      </c>
    </row>
    <row r="138" spans="1:12">
      <c r="A138" s="3" t="s">
        <v>1739</v>
      </c>
      <c r="B138" s="3" t="s">
        <v>1740</v>
      </c>
      <c r="C138" s="3"/>
      <c r="D138" s="39" t="str">
        <f t="shared" si="0"/>
        <v>Illinois</v>
      </c>
      <c r="E138" s="3" t="str">
        <f t="shared" si="1"/>
        <v/>
      </c>
      <c r="F138" s="3" t="str">
        <f t="shared" si="2"/>
        <v>Chicago</v>
      </c>
      <c r="G138" s="40" t="str">
        <f t="shared" si="3"/>
        <v/>
      </c>
      <c r="H138" s="3" t="str">
        <f t="shared" si="4"/>
        <v/>
      </c>
      <c r="I138" s="3" t="str">
        <f t="shared" si="5"/>
        <v/>
      </c>
      <c r="J138" s="3" t="str">
        <f t="shared" si="6"/>
        <v>Chicago, Illinois</v>
      </c>
      <c r="K138" s="3" t="str" cm="1">
        <f t="array" ref="K138">TRIM(_xlfn.IFS(H138 ="","",H138 ="Thomasville",H138 &amp;" , "&amp; E138, H138 ="Pensacola", H138 &amp; "," &amp;E138,TRUE, H138 &amp;", " &amp; D138))</f>
        <v/>
      </c>
      <c r="L138" s="3" t="str">
        <f t="shared" si="7"/>
        <v/>
      </c>
    </row>
    <row r="139" spans="1:12">
      <c r="A139" s="3" t="s">
        <v>1732</v>
      </c>
      <c r="B139" s="3" t="s">
        <v>1733</v>
      </c>
      <c r="C139" s="3"/>
      <c r="D139" s="39" t="str">
        <f t="shared" si="0"/>
        <v>California</v>
      </c>
      <c r="E139" s="3" t="str">
        <f t="shared" si="1"/>
        <v/>
      </c>
      <c r="F139" s="3" t="str">
        <f t="shared" si="2"/>
        <v>Los Angeles</v>
      </c>
      <c r="G139" s="40" t="str">
        <f t="shared" si="3"/>
        <v/>
      </c>
      <c r="H139" s="3" t="str">
        <f t="shared" si="4"/>
        <v/>
      </c>
      <c r="I139" s="3" t="str">
        <f t="shared" si="5"/>
        <v/>
      </c>
      <c r="J139" s="3" t="str">
        <f t="shared" si="6"/>
        <v>Los Angeles, California</v>
      </c>
      <c r="K139" s="3" t="str" cm="1">
        <f t="array" ref="K139">TRIM(_xlfn.IFS(H139 ="","",H139 ="Thomasville",H139 &amp;" , "&amp; E139, H139 ="Pensacola", H139 &amp; "," &amp;E139,TRUE, H139 &amp;", " &amp; D139))</f>
        <v/>
      </c>
      <c r="L139" s="3" t="str">
        <f t="shared" si="7"/>
        <v/>
      </c>
    </row>
    <row r="140" spans="1:12">
      <c r="A140" s="3" t="s">
        <v>1761</v>
      </c>
      <c r="B140" s="3" t="s">
        <v>1762</v>
      </c>
      <c r="C140" s="3"/>
      <c r="D140" s="39" t="str">
        <f t="shared" si="0"/>
        <v>Indiana</v>
      </c>
      <c r="E140" s="3" t="str">
        <f t="shared" si="1"/>
        <v/>
      </c>
      <c r="F140" s="3" t="str">
        <f t="shared" si="2"/>
        <v>South Bend</v>
      </c>
      <c r="G140" s="40" t="str">
        <f t="shared" si="3"/>
        <v>Elkhart</v>
      </c>
      <c r="H140" s="3" t="str">
        <f t="shared" si="4"/>
        <v>Elkhart</v>
      </c>
      <c r="I140" s="3" t="str">
        <f t="shared" si="5"/>
        <v/>
      </c>
      <c r="J140" s="3" t="str">
        <f t="shared" si="6"/>
        <v>South Bend, Indiana</v>
      </c>
      <c r="K140" s="3" t="str" cm="1">
        <f t="array" ref="K140">TRIM(_xlfn.IFS(H140 ="","",H140 ="Thomasville",H140 &amp;" , "&amp; E140, H140 ="Pensacola", H140 &amp; "," &amp;E140,TRUE, H140 &amp;", " &amp; D140))</f>
        <v>Elkhart, Indiana</v>
      </c>
      <c r="L140" s="3" t="str">
        <f t="shared" si="7"/>
        <v/>
      </c>
    </row>
    <row r="141" spans="1:12">
      <c r="A141" s="3" t="s">
        <v>1739</v>
      </c>
      <c r="B141" s="3" t="s">
        <v>1740</v>
      </c>
      <c r="C141" s="3"/>
      <c r="D141" s="39" t="str">
        <f t="shared" si="0"/>
        <v>Illinois</v>
      </c>
      <c r="E141" s="3" t="str">
        <f t="shared" si="1"/>
        <v/>
      </c>
      <c r="F141" s="3" t="str">
        <f t="shared" si="2"/>
        <v>Chicago</v>
      </c>
      <c r="G141" s="40" t="str">
        <f t="shared" si="3"/>
        <v/>
      </c>
      <c r="H141" s="3" t="str">
        <f t="shared" si="4"/>
        <v/>
      </c>
      <c r="I141" s="3" t="str">
        <f t="shared" si="5"/>
        <v/>
      </c>
      <c r="J141" s="3" t="str">
        <f t="shared" si="6"/>
        <v>Chicago, Illinois</v>
      </c>
      <c r="K141" s="3" t="str" cm="1">
        <f t="array" ref="K141">TRIM(_xlfn.IFS(H141 ="","",H141 ="Thomasville",H141 &amp;" , "&amp; E141, H141 ="Pensacola", H141 &amp; "," &amp;E141,TRUE, H141 &amp;", " &amp; D141))</f>
        <v/>
      </c>
      <c r="L141" s="3" t="str">
        <f t="shared" si="7"/>
        <v/>
      </c>
    </row>
    <row r="142" spans="1:12">
      <c r="A142" s="3" t="s">
        <v>1736</v>
      </c>
      <c r="B142" s="3" t="s">
        <v>1733</v>
      </c>
      <c r="C142" s="3"/>
      <c r="D142" s="39" t="str">
        <f t="shared" si="0"/>
        <v>California</v>
      </c>
      <c r="E142" s="3" t="str">
        <f t="shared" si="1"/>
        <v/>
      </c>
      <c r="F142" s="3" t="str">
        <f t="shared" si="2"/>
        <v>San Francisco</v>
      </c>
      <c r="G142" s="40" t="str">
        <f t="shared" si="3"/>
        <v/>
      </c>
      <c r="H142" s="3" t="str">
        <f t="shared" si="4"/>
        <v/>
      </c>
      <c r="I142" s="3" t="str">
        <f t="shared" si="5"/>
        <v/>
      </c>
      <c r="J142" s="3" t="str">
        <f t="shared" si="6"/>
        <v>San Francisco, California</v>
      </c>
      <c r="K142" s="3" t="str" cm="1">
        <f t="array" ref="K142">TRIM(_xlfn.IFS(H142 ="","",H142 ="Thomasville",H142 &amp;" , "&amp; E142, H142 ="Pensacola", H142 &amp; "," &amp;E142,TRUE, H142 &amp;", " &amp; D142))</f>
        <v/>
      </c>
      <c r="L142" s="3" t="str">
        <f t="shared" si="7"/>
        <v/>
      </c>
    </row>
    <row r="143" spans="1:12">
      <c r="A143" s="3" t="s">
        <v>1739</v>
      </c>
      <c r="B143" s="3" t="s">
        <v>1740</v>
      </c>
      <c r="C143" s="3"/>
      <c r="D143" s="39" t="str">
        <f t="shared" si="0"/>
        <v>Illinois</v>
      </c>
      <c r="E143" s="3" t="str">
        <f t="shared" si="1"/>
        <v/>
      </c>
      <c r="F143" s="3" t="str">
        <f t="shared" si="2"/>
        <v>Chicago</v>
      </c>
      <c r="G143" s="40" t="str">
        <f t="shared" si="3"/>
        <v/>
      </c>
      <c r="H143" s="3" t="str">
        <f t="shared" si="4"/>
        <v/>
      </c>
      <c r="I143" s="3" t="str">
        <f t="shared" si="5"/>
        <v/>
      </c>
      <c r="J143" s="3" t="str">
        <f t="shared" si="6"/>
        <v>Chicago, Illinois</v>
      </c>
      <c r="K143" s="3" t="str" cm="1">
        <f t="array" ref="K143">TRIM(_xlfn.IFS(H143 ="","",H143 ="Thomasville",H143 &amp;" , "&amp; E143, H143 ="Pensacola", H143 &amp; "," &amp;E143,TRUE, H143 &amp;", " &amp; D143))</f>
        <v/>
      </c>
      <c r="L143" s="3" t="str">
        <f t="shared" si="7"/>
        <v/>
      </c>
    </row>
    <row r="144" spans="1:12">
      <c r="A144" s="3" t="s">
        <v>1745</v>
      </c>
      <c r="B144" s="3" t="s">
        <v>1735</v>
      </c>
      <c r="C144" s="3"/>
      <c r="D144" s="39" t="str">
        <f t="shared" si="0"/>
        <v>Florida</v>
      </c>
      <c r="E144" s="3" t="str">
        <f t="shared" si="1"/>
        <v/>
      </c>
      <c r="F144" s="3" t="str">
        <f t="shared" si="2"/>
        <v>Miami</v>
      </c>
      <c r="G144" s="40" t="str">
        <f t="shared" si="3"/>
        <v>Ft. Lauderdale</v>
      </c>
      <c r="H144" s="3" t="str">
        <f t="shared" si="4"/>
        <v>Ft. Lauderdale</v>
      </c>
      <c r="I144" s="3" t="str">
        <f t="shared" si="5"/>
        <v/>
      </c>
      <c r="J144" s="3" t="str">
        <f t="shared" si="6"/>
        <v>Miami, Florida</v>
      </c>
      <c r="K144" s="3" t="str" cm="1">
        <f t="array" ref="K144">TRIM(_xlfn.IFS(H144 ="","",H144 ="Thomasville",H144 &amp;" , "&amp; E144, H144 ="Pensacola", H144 &amp; "," &amp;E144,TRUE, H144 &amp;", " &amp; D144))</f>
        <v>Ft. Lauderdale, Florida</v>
      </c>
      <c r="L144" s="3" t="str">
        <f t="shared" si="7"/>
        <v/>
      </c>
    </row>
    <row r="145" spans="1:12">
      <c r="A145" s="3" t="s">
        <v>1747</v>
      </c>
      <c r="B145" s="3" t="s">
        <v>1748</v>
      </c>
      <c r="C145" s="3"/>
      <c r="D145" s="39" t="str">
        <f t="shared" si="0"/>
        <v>New York</v>
      </c>
      <c r="E145" s="3" t="str">
        <f t="shared" si="1"/>
        <v/>
      </c>
      <c r="F145" s="3" t="str">
        <f t="shared" si="2"/>
        <v>New York City</v>
      </c>
      <c r="G145" s="40" t="str">
        <f t="shared" si="3"/>
        <v/>
      </c>
      <c r="H145" s="3" t="str">
        <f t="shared" si="4"/>
        <v/>
      </c>
      <c r="I145" s="3" t="str">
        <f t="shared" si="5"/>
        <v/>
      </c>
      <c r="J145" s="3" t="str">
        <f t="shared" si="6"/>
        <v>New York City, New York</v>
      </c>
      <c r="K145" s="3" t="str" cm="1">
        <f t="array" ref="K145">TRIM(_xlfn.IFS(H145 ="","",H145 ="Thomasville",H145 &amp;" , "&amp; E145, H145 ="Pensacola", H145 &amp; "," &amp;E145,TRUE, H145 &amp;", " &amp; D145))</f>
        <v/>
      </c>
      <c r="L145" s="3" t="str">
        <f t="shared" si="7"/>
        <v/>
      </c>
    </row>
    <row r="146" spans="1:12">
      <c r="A146" s="3" t="s">
        <v>1747</v>
      </c>
      <c r="B146" s="3" t="s">
        <v>1748</v>
      </c>
      <c r="C146" s="3"/>
      <c r="D146" s="39" t="str">
        <f t="shared" si="0"/>
        <v>New York</v>
      </c>
      <c r="E146" s="3" t="str">
        <f t="shared" si="1"/>
        <v/>
      </c>
      <c r="F146" s="3" t="str">
        <f t="shared" si="2"/>
        <v>New York City</v>
      </c>
      <c r="G146" s="40" t="str">
        <f t="shared" si="3"/>
        <v/>
      </c>
      <c r="H146" s="3" t="str">
        <f t="shared" si="4"/>
        <v/>
      </c>
      <c r="I146" s="3" t="str">
        <f t="shared" si="5"/>
        <v/>
      </c>
      <c r="J146" s="3" t="str">
        <f t="shared" si="6"/>
        <v>New York City, New York</v>
      </c>
      <c r="K146" s="3" t="str" cm="1">
        <f t="array" ref="K146">TRIM(_xlfn.IFS(H146 ="","",H146 ="Thomasville",H146 &amp;" , "&amp; E146, H146 ="Pensacola", H146 &amp; "," &amp;E146,TRUE, H146 &amp;", " &amp; D146))</f>
        <v/>
      </c>
      <c r="L146" s="3" t="str">
        <f t="shared" si="7"/>
        <v/>
      </c>
    </row>
    <row r="147" spans="1:12">
      <c r="A147" s="3" t="s">
        <v>1739</v>
      </c>
      <c r="B147" s="3" t="s">
        <v>1740</v>
      </c>
      <c r="C147" s="3"/>
      <c r="D147" s="39" t="str">
        <f t="shared" si="0"/>
        <v>Illinois</v>
      </c>
      <c r="E147" s="3" t="str">
        <f t="shared" si="1"/>
        <v/>
      </c>
      <c r="F147" s="3" t="str">
        <f t="shared" si="2"/>
        <v>Chicago</v>
      </c>
      <c r="G147" s="40" t="str">
        <f t="shared" si="3"/>
        <v/>
      </c>
      <c r="H147" s="3" t="str">
        <f t="shared" si="4"/>
        <v/>
      </c>
      <c r="I147" s="3" t="str">
        <f t="shared" si="5"/>
        <v/>
      </c>
      <c r="J147" s="3" t="str">
        <f t="shared" si="6"/>
        <v>Chicago, Illinois</v>
      </c>
      <c r="K147" s="3" t="str" cm="1">
        <f t="array" ref="K147">TRIM(_xlfn.IFS(H147 ="","",H147 ="Thomasville",H147 &amp;" , "&amp; E147, H147 ="Pensacola", H147 &amp; "," &amp;E147,TRUE, H147 &amp;", " &amp; D147))</f>
        <v/>
      </c>
      <c r="L147" s="3" t="str">
        <f t="shared" si="7"/>
        <v/>
      </c>
    </row>
    <row r="148" spans="1:12">
      <c r="A148" s="3" t="s">
        <v>1757</v>
      </c>
      <c r="B148" s="3" t="s">
        <v>1758</v>
      </c>
      <c r="C148" s="3" t="s">
        <v>1753</v>
      </c>
      <c r="D148" s="39" t="str">
        <f t="shared" si="0"/>
        <v>Florida</v>
      </c>
      <c r="E148" s="3" t="str">
        <f t="shared" si="1"/>
        <v>Georgia</v>
      </c>
      <c r="F148" s="3" t="str">
        <f t="shared" si="2"/>
        <v>Tallahassee</v>
      </c>
      <c r="G148" s="40" t="str">
        <f t="shared" si="3"/>
        <v/>
      </c>
      <c r="H148" s="3" t="str">
        <f t="shared" si="4"/>
        <v>Thomasville</v>
      </c>
      <c r="I148" s="3" t="str">
        <f t="shared" si="5"/>
        <v/>
      </c>
      <c r="J148" s="3" t="str">
        <f t="shared" si="6"/>
        <v>Tallahassee, Florida</v>
      </c>
      <c r="K148" s="3" t="str" cm="1">
        <f t="array" ref="K148">TRIM(_xlfn.IFS(H148 ="","",H148 ="Thomasville",H148 &amp;" , "&amp; E148, H148 ="Pensacola", H148 &amp; "," &amp;E148,TRUE, H148 &amp;", " &amp; D148))</f>
        <v>Thomasville , Georgia</v>
      </c>
      <c r="L148" s="3" t="str">
        <f t="shared" si="7"/>
        <v/>
      </c>
    </row>
    <row r="149" spans="1:12">
      <c r="A149" s="3" t="s">
        <v>1732</v>
      </c>
      <c r="B149" s="3" t="s">
        <v>1733</v>
      </c>
      <c r="C149" s="3"/>
      <c r="D149" s="39" t="str">
        <f t="shared" si="0"/>
        <v>California</v>
      </c>
      <c r="E149" s="3" t="str">
        <f t="shared" si="1"/>
        <v/>
      </c>
      <c r="F149" s="3" t="str">
        <f t="shared" si="2"/>
        <v>Los Angeles</v>
      </c>
      <c r="G149" s="40" t="str">
        <f t="shared" si="3"/>
        <v/>
      </c>
      <c r="H149" s="3" t="str">
        <f t="shared" si="4"/>
        <v/>
      </c>
      <c r="I149" s="3" t="str">
        <f t="shared" si="5"/>
        <v/>
      </c>
      <c r="J149" s="3" t="str">
        <f t="shared" si="6"/>
        <v>Los Angeles, California</v>
      </c>
      <c r="K149" s="3" t="str" cm="1">
        <f t="array" ref="K149">TRIM(_xlfn.IFS(H149 ="","",H149 ="Thomasville",H149 &amp;" , "&amp; E149, H149 ="Pensacola", H149 &amp; "," &amp;E149,TRUE, H149 &amp;", " &amp; D149))</f>
        <v/>
      </c>
      <c r="L149" s="3" t="str">
        <f t="shared" si="7"/>
        <v/>
      </c>
    </row>
    <row r="150" spans="1:12">
      <c r="A150" s="3" t="s">
        <v>1741</v>
      </c>
      <c r="B150" s="3" t="s">
        <v>1742</v>
      </c>
      <c r="C150" s="3"/>
      <c r="D150" s="39" t="str">
        <f t="shared" si="0"/>
        <v>Tennessee</v>
      </c>
      <c r="E150" s="3" t="str">
        <f t="shared" si="1"/>
        <v/>
      </c>
      <c r="F150" s="3" t="str">
        <f t="shared" si="2"/>
        <v>Nashville</v>
      </c>
      <c r="G150" s="40" t="str">
        <f t="shared" si="3"/>
        <v/>
      </c>
      <c r="H150" s="3" t="str">
        <f t="shared" si="4"/>
        <v/>
      </c>
      <c r="I150" s="3" t="str">
        <f t="shared" si="5"/>
        <v/>
      </c>
      <c r="J150" s="3" t="str">
        <f t="shared" si="6"/>
        <v>Nashville, Tennessee</v>
      </c>
      <c r="K150" s="3" t="str" cm="1">
        <f t="array" ref="K150">TRIM(_xlfn.IFS(H150 ="","",H150 ="Thomasville",H150 &amp;" , "&amp; E150, H150 ="Pensacola", H150 &amp; "," &amp;E150,TRUE, H150 &amp;", " &amp; D150))</f>
        <v/>
      </c>
      <c r="L150" s="3" t="str">
        <f t="shared" si="7"/>
        <v/>
      </c>
    </row>
    <row r="151" spans="1:12">
      <c r="A151" s="3" t="s">
        <v>1732</v>
      </c>
      <c r="B151" s="3" t="s">
        <v>1733</v>
      </c>
      <c r="C151" s="3"/>
      <c r="D151" s="39" t="str">
        <f t="shared" si="0"/>
        <v>California</v>
      </c>
      <c r="E151" s="3" t="str">
        <f t="shared" si="1"/>
        <v/>
      </c>
      <c r="F151" s="3" t="str">
        <f t="shared" si="2"/>
        <v>Los Angeles</v>
      </c>
      <c r="G151" s="40" t="str">
        <f t="shared" si="3"/>
        <v/>
      </c>
      <c r="H151" s="3" t="str">
        <f t="shared" si="4"/>
        <v/>
      </c>
      <c r="I151" s="3" t="str">
        <f t="shared" si="5"/>
        <v/>
      </c>
      <c r="J151" s="3" t="str">
        <f t="shared" si="6"/>
        <v>Los Angeles, California</v>
      </c>
      <c r="K151" s="3" t="str" cm="1">
        <f t="array" ref="K151">TRIM(_xlfn.IFS(H151 ="","",H151 ="Thomasville",H151 &amp;" , "&amp; E151, H151 ="Pensacola", H151 &amp; "," &amp;E151,TRUE, H151 &amp;", " &amp; D151))</f>
        <v/>
      </c>
      <c r="L151" s="3" t="str">
        <f t="shared" si="7"/>
        <v/>
      </c>
    </row>
    <row r="152" spans="1:12">
      <c r="A152" s="3" t="s">
        <v>1736</v>
      </c>
      <c r="B152" s="3" t="s">
        <v>1733</v>
      </c>
      <c r="C152" s="3"/>
      <c r="D152" s="39" t="str">
        <f t="shared" si="0"/>
        <v>California</v>
      </c>
      <c r="E152" s="3" t="str">
        <f t="shared" si="1"/>
        <v/>
      </c>
      <c r="F152" s="3" t="str">
        <f t="shared" si="2"/>
        <v>San Francisco</v>
      </c>
      <c r="G152" s="40" t="str">
        <f t="shared" si="3"/>
        <v/>
      </c>
      <c r="H152" s="3" t="str">
        <f t="shared" si="4"/>
        <v/>
      </c>
      <c r="I152" s="3" t="str">
        <f t="shared" si="5"/>
        <v/>
      </c>
      <c r="J152" s="3" t="str">
        <f t="shared" si="6"/>
        <v>San Francisco, California</v>
      </c>
      <c r="K152" s="3" t="str" cm="1">
        <f t="array" ref="K152">TRIM(_xlfn.IFS(H152 ="","",H152 ="Thomasville",H152 &amp;" , "&amp; E152, H152 ="Pensacola", H152 &amp; "," &amp;E152,TRUE, H152 &amp;", " &amp; D152))</f>
        <v/>
      </c>
      <c r="L152" s="3" t="str">
        <f t="shared" si="7"/>
        <v/>
      </c>
    </row>
    <row r="153" spans="1:12">
      <c r="A153" s="3" t="s">
        <v>1773</v>
      </c>
      <c r="B153" s="3" t="s">
        <v>1762</v>
      </c>
      <c r="C153" s="3"/>
      <c r="D153" s="39" t="str">
        <f t="shared" si="0"/>
        <v>Indiana</v>
      </c>
      <c r="E153" s="3" t="str">
        <f t="shared" si="1"/>
        <v/>
      </c>
      <c r="F153" s="3" t="str">
        <f t="shared" si="2"/>
        <v>Ft. Wayne</v>
      </c>
      <c r="G153" s="40" t="str">
        <f t="shared" si="3"/>
        <v/>
      </c>
      <c r="H153" s="3" t="str">
        <f t="shared" si="4"/>
        <v/>
      </c>
      <c r="I153" s="3" t="str">
        <f t="shared" si="5"/>
        <v/>
      </c>
      <c r="J153" s="3" t="str">
        <f t="shared" si="6"/>
        <v>Ft. Wayne, Indiana</v>
      </c>
      <c r="K153" s="3" t="str" cm="1">
        <f t="array" ref="K153">TRIM(_xlfn.IFS(H153 ="","",H153 ="Thomasville",H153 &amp;" , "&amp; E153, H153 ="Pensacola", H153 &amp; "," &amp;E153,TRUE, H153 &amp;", " &amp; D153))</f>
        <v/>
      </c>
      <c r="L153" s="3" t="str">
        <f t="shared" si="7"/>
        <v/>
      </c>
    </row>
    <row r="154" spans="1:12">
      <c r="A154" s="3" t="s">
        <v>1746</v>
      </c>
      <c r="B154" s="3" t="s">
        <v>1735</v>
      </c>
      <c r="C154" s="3"/>
      <c r="D154" s="39" t="str">
        <f t="shared" si="0"/>
        <v>Florida</v>
      </c>
      <c r="E154" s="3" t="str">
        <f t="shared" si="1"/>
        <v/>
      </c>
      <c r="F154" s="3" t="str">
        <f t="shared" si="2"/>
        <v>Tampa</v>
      </c>
      <c r="G154" s="40" t="str">
        <f t="shared" si="3"/>
        <v>St Petersburg (Sarasota)</v>
      </c>
      <c r="H154" s="3" t="str">
        <f t="shared" si="4"/>
        <v xml:space="preserve">St Petersburg </v>
      </c>
      <c r="I154" s="3" t="str">
        <f t="shared" si="5"/>
        <v>Sarasota</v>
      </c>
      <c r="J154" s="3" t="str">
        <f t="shared" si="6"/>
        <v>Tampa, Florida</v>
      </c>
      <c r="K154" s="3" t="str" cm="1">
        <f t="array" ref="K154">TRIM(_xlfn.IFS(H154 ="","",H154 ="Thomasville",H154 &amp;" , "&amp; E154, H154 ="Pensacola", H154 &amp; "," &amp;E154,TRUE, H154 &amp;", " &amp; D154))</f>
        <v>St Petersburg , Florida</v>
      </c>
      <c r="L154" s="3" t="str">
        <f t="shared" si="7"/>
        <v>Sarasota, Florida</v>
      </c>
    </row>
    <row r="155" spans="1:12">
      <c r="A155" s="3" t="s">
        <v>1745</v>
      </c>
      <c r="B155" s="3" t="s">
        <v>1735</v>
      </c>
      <c r="C155" s="3"/>
      <c r="D155" s="39" t="str">
        <f t="shared" si="0"/>
        <v>Florida</v>
      </c>
      <c r="E155" s="3" t="str">
        <f t="shared" si="1"/>
        <v/>
      </c>
      <c r="F155" s="3" t="str">
        <f t="shared" si="2"/>
        <v>Miami</v>
      </c>
      <c r="G155" s="40" t="str">
        <f t="shared" si="3"/>
        <v>Ft. Lauderdale</v>
      </c>
      <c r="H155" s="3" t="str">
        <f t="shared" si="4"/>
        <v>Ft. Lauderdale</v>
      </c>
      <c r="I155" s="3" t="str">
        <f t="shared" si="5"/>
        <v/>
      </c>
      <c r="J155" s="3" t="str">
        <f t="shared" si="6"/>
        <v>Miami, Florida</v>
      </c>
      <c r="K155" s="3" t="str" cm="1">
        <f t="array" ref="K155">TRIM(_xlfn.IFS(H155 ="","",H155 ="Thomasville",H155 &amp;" , "&amp; E155, H155 ="Pensacola", H155 &amp; "," &amp;E155,TRUE, H155 &amp;", " &amp; D155))</f>
        <v>Ft. Lauderdale, Florida</v>
      </c>
      <c r="L155" s="3" t="str">
        <f t="shared" si="7"/>
        <v/>
      </c>
    </row>
    <row r="156" spans="1:12">
      <c r="A156" s="3" t="s">
        <v>1732</v>
      </c>
      <c r="B156" s="3" t="s">
        <v>1733</v>
      </c>
      <c r="C156" s="3"/>
      <c r="D156" s="39" t="str">
        <f t="shared" si="0"/>
        <v>California</v>
      </c>
      <c r="E156" s="3" t="str">
        <f t="shared" si="1"/>
        <v/>
      </c>
      <c r="F156" s="3" t="str">
        <f t="shared" si="2"/>
        <v>Los Angeles</v>
      </c>
      <c r="G156" s="40" t="str">
        <f t="shared" si="3"/>
        <v/>
      </c>
      <c r="H156" s="3" t="str">
        <f t="shared" si="4"/>
        <v/>
      </c>
      <c r="I156" s="3" t="str">
        <f t="shared" si="5"/>
        <v/>
      </c>
      <c r="J156" s="3" t="str">
        <f t="shared" si="6"/>
        <v>Los Angeles, California</v>
      </c>
      <c r="K156" s="3" t="str" cm="1">
        <f t="array" ref="K156">TRIM(_xlfn.IFS(H156 ="","",H156 ="Thomasville",H156 &amp;" , "&amp; E156, H156 ="Pensacola", H156 &amp; "," &amp;E156,TRUE, H156 &amp;", " &amp; D156))</f>
        <v/>
      </c>
      <c r="L156" s="3" t="str">
        <f t="shared" si="7"/>
        <v/>
      </c>
    </row>
    <row r="157" spans="1:12">
      <c r="A157" s="3" t="s">
        <v>1747</v>
      </c>
      <c r="B157" s="3" t="s">
        <v>1748</v>
      </c>
      <c r="C157" s="3"/>
      <c r="D157" s="39" t="str">
        <f t="shared" si="0"/>
        <v>New York</v>
      </c>
      <c r="E157" s="3" t="str">
        <f t="shared" si="1"/>
        <v/>
      </c>
      <c r="F157" s="3" t="str">
        <f t="shared" si="2"/>
        <v>New York City</v>
      </c>
      <c r="G157" s="40" t="str">
        <f t="shared" si="3"/>
        <v/>
      </c>
      <c r="H157" s="3" t="str">
        <f t="shared" si="4"/>
        <v/>
      </c>
      <c r="I157" s="3" t="str">
        <f t="shared" si="5"/>
        <v/>
      </c>
      <c r="J157" s="3" t="str">
        <f t="shared" si="6"/>
        <v>New York City, New York</v>
      </c>
      <c r="K157" s="3" t="str" cm="1">
        <f t="array" ref="K157">TRIM(_xlfn.IFS(H157 ="","",H157 ="Thomasville",H157 &amp;" , "&amp; E157, H157 ="Pensacola", H157 &amp; "," &amp;E157,TRUE, H157 &amp;", " &amp; D157))</f>
        <v/>
      </c>
      <c r="L157" s="3" t="str">
        <f t="shared" si="7"/>
        <v/>
      </c>
    </row>
    <row r="158" spans="1:12">
      <c r="A158" s="3" t="s">
        <v>1732</v>
      </c>
      <c r="B158" s="3" t="s">
        <v>1733</v>
      </c>
      <c r="C158" s="3"/>
      <c r="D158" s="39" t="str">
        <f t="shared" si="0"/>
        <v>California</v>
      </c>
      <c r="E158" s="3" t="str">
        <f t="shared" si="1"/>
        <v/>
      </c>
      <c r="F158" s="3" t="str">
        <f t="shared" si="2"/>
        <v>Los Angeles</v>
      </c>
      <c r="G158" s="40" t="str">
        <f t="shared" si="3"/>
        <v/>
      </c>
      <c r="H158" s="3" t="str">
        <f t="shared" si="4"/>
        <v/>
      </c>
      <c r="I158" s="3" t="str">
        <f t="shared" si="5"/>
        <v/>
      </c>
      <c r="J158" s="3" t="str">
        <f t="shared" si="6"/>
        <v>Los Angeles, California</v>
      </c>
      <c r="K158" s="3" t="str" cm="1">
        <f t="array" ref="K158">TRIM(_xlfn.IFS(H158 ="","",H158 ="Thomasville",H158 &amp;" , "&amp; E158, H158 ="Pensacola", H158 &amp; "," &amp;E158,TRUE, H158 &amp;", " &amp; D158))</f>
        <v/>
      </c>
      <c r="L158" s="3" t="str">
        <f t="shared" si="7"/>
        <v/>
      </c>
    </row>
    <row r="159" spans="1:12">
      <c r="A159" s="3" t="s">
        <v>1737</v>
      </c>
      <c r="B159" s="3" t="s">
        <v>1738</v>
      </c>
      <c r="C159" s="3"/>
      <c r="D159" s="39" t="str">
        <f t="shared" si="0"/>
        <v>Michigan</v>
      </c>
      <c r="E159" s="3" t="str">
        <f t="shared" si="1"/>
        <v/>
      </c>
      <c r="F159" s="3" t="str">
        <f t="shared" si="2"/>
        <v>Grand Rapids</v>
      </c>
      <c r="G159" s="40" t="str">
        <f t="shared" si="3"/>
        <v>Kalamazoo</v>
      </c>
      <c r="H159" s="3" t="str">
        <f t="shared" si="4"/>
        <v>Kalamazoo</v>
      </c>
      <c r="I159" s="3" t="str">
        <f t="shared" si="5"/>
        <v/>
      </c>
      <c r="J159" s="3" t="str">
        <f t="shared" si="6"/>
        <v>Grand Rapids, Michigan</v>
      </c>
      <c r="K159" s="3" t="str" cm="1">
        <f t="array" ref="K159">TRIM(_xlfn.IFS(H159 ="","",H159 ="Thomasville",H159 &amp;" , "&amp; E159, H159 ="Pensacola", H159 &amp; "," &amp;E159,TRUE, H159 &amp;", " &amp; D159))</f>
        <v>Kalamazoo, Michigan</v>
      </c>
      <c r="L159" s="3" t="str">
        <f t="shared" si="7"/>
        <v/>
      </c>
    </row>
    <row r="160" spans="1:12">
      <c r="A160" s="3" t="s">
        <v>1736</v>
      </c>
      <c r="B160" s="3" t="s">
        <v>1733</v>
      </c>
      <c r="C160" s="3"/>
      <c r="D160" s="39" t="str">
        <f t="shared" si="0"/>
        <v>California</v>
      </c>
      <c r="E160" s="3" t="str">
        <f t="shared" si="1"/>
        <v/>
      </c>
      <c r="F160" s="3" t="str">
        <f t="shared" si="2"/>
        <v>San Francisco</v>
      </c>
      <c r="G160" s="40" t="str">
        <f t="shared" si="3"/>
        <v/>
      </c>
      <c r="H160" s="3" t="str">
        <f t="shared" si="4"/>
        <v/>
      </c>
      <c r="I160" s="3" t="str">
        <f t="shared" si="5"/>
        <v/>
      </c>
      <c r="J160" s="3" t="str">
        <f t="shared" si="6"/>
        <v>San Francisco, California</v>
      </c>
      <c r="K160" s="3" t="str" cm="1">
        <f t="array" ref="K160">TRIM(_xlfn.IFS(H160 ="","",H160 ="Thomasville",H160 &amp;" , "&amp; E160, H160 ="Pensacola", H160 &amp; "," &amp;E160,TRUE, H160 &amp;", " &amp; D160))</f>
        <v/>
      </c>
      <c r="L160" s="3" t="str">
        <f t="shared" si="7"/>
        <v/>
      </c>
    </row>
    <row r="161" spans="1:12">
      <c r="A161" s="3" t="s">
        <v>1745</v>
      </c>
      <c r="B161" s="3" t="s">
        <v>1735</v>
      </c>
      <c r="C161" s="3"/>
      <c r="D161" s="39" t="str">
        <f t="shared" si="0"/>
        <v>Florida</v>
      </c>
      <c r="E161" s="3" t="str">
        <f t="shared" si="1"/>
        <v/>
      </c>
      <c r="F161" s="3" t="str">
        <f t="shared" si="2"/>
        <v>Miami</v>
      </c>
      <c r="G161" s="40" t="str">
        <f t="shared" si="3"/>
        <v>Ft. Lauderdale</v>
      </c>
      <c r="H161" s="3" t="str">
        <f t="shared" si="4"/>
        <v>Ft. Lauderdale</v>
      </c>
      <c r="I161" s="3" t="str">
        <f t="shared" si="5"/>
        <v/>
      </c>
      <c r="J161" s="3" t="str">
        <f t="shared" si="6"/>
        <v>Miami, Florida</v>
      </c>
      <c r="K161" s="3" t="str" cm="1">
        <f t="array" ref="K161">TRIM(_xlfn.IFS(H161 ="","",H161 ="Thomasville",H161 &amp;" , "&amp; E161, H161 ="Pensacola", H161 &amp; "," &amp;E161,TRUE, H161 &amp;", " &amp; D161))</f>
        <v>Ft. Lauderdale, Florida</v>
      </c>
      <c r="L161" s="3" t="str">
        <f t="shared" si="7"/>
        <v/>
      </c>
    </row>
    <row r="162" spans="1:12">
      <c r="A162" s="3" t="s">
        <v>1747</v>
      </c>
      <c r="B162" s="3" t="s">
        <v>1748</v>
      </c>
      <c r="C162" s="3"/>
      <c r="D162" s="39" t="str">
        <f t="shared" si="0"/>
        <v>New York</v>
      </c>
      <c r="E162" s="3" t="str">
        <f t="shared" si="1"/>
        <v/>
      </c>
      <c r="F162" s="3" t="str">
        <f t="shared" si="2"/>
        <v>New York City</v>
      </c>
      <c r="G162" s="40" t="str">
        <f t="shared" si="3"/>
        <v/>
      </c>
      <c r="H162" s="3" t="str">
        <f t="shared" si="4"/>
        <v/>
      </c>
      <c r="I162" s="3" t="str">
        <f t="shared" si="5"/>
        <v/>
      </c>
      <c r="J162" s="3" t="str">
        <f t="shared" si="6"/>
        <v>New York City, New York</v>
      </c>
      <c r="K162" s="3" t="str" cm="1">
        <f t="array" ref="K162">TRIM(_xlfn.IFS(H162 ="","",H162 ="Thomasville",H162 &amp;" , "&amp; E162, H162 ="Pensacola", H162 &amp; "," &amp;E162,TRUE, H162 &amp;", " &amp; D162))</f>
        <v/>
      </c>
      <c r="L162" s="3" t="str">
        <f t="shared" si="7"/>
        <v/>
      </c>
    </row>
    <row r="163" spans="1:12">
      <c r="A163" s="3" t="s">
        <v>1732</v>
      </c>
      <c r="B163" s="3" t="s">
        <v>1733</v>
      </c>
      <c r="C163" s="3"/>
      <c r="D163" s="39" t="str">
        <f t="shared" si="0"/>
        <v>California</v>
      </c>
      <c r="E163" s="3" t="str">
        <f t="shared" si="1"/>
        <v/>
      </c>
      <c r="F163" s="3" t="str">
        <f t="shared" si="2"/>
        <v>Los Angeles</v>
      </c>
      <c r="G163" s="40" t="str">
        <f t="shared" si="3"/>
        <v/>
      </c>
      <c r="H163" s="3" t="str">
        <f t="shared" si="4"/>
        <v/>
      </c>
      <c r="I163" s="3" t="str">
        <f t="shared" si="5"/>
        <v/>
      </c>
      <c r="J163" s="3" t="str">
        <f t="shared" si="6"/>
        <v>Los Angeles, California</v>
      </c>
      <c r="K163" s="3" t="str" cm="1">
        <f t="array" ref="K163">TRIM(_xlfn.IFS(H163 ="","",H163 ="Thomasville",H163 &amp;" , "&amp; E163, H163 ="Pensacola", H163 &amp; "," &amp;E163,TRUE, H163 &amp;", " &amp; D163))</f>
        <v/>
      </c>
      <c r="L163" s="3" t="str">
        <f t="shared" si="7"/>
        <v/>
      </c>
    </row>
    <row r="164" spans="1:12">
      <c r="A164" s="3" t="s">
        <v>1773</v>
      </c>
      <c r="B164" s="3" t="s">
        <v>1762</v>
      </c>
      <c r="C164" s="3"/>
      <c r="D164" s="39" t="str">
        <f t="shared" si="0"/>
        <v>Indiana</v>
      </c>
      <c r="E164" s="3" t="str">
        <f t="shared" si="1"/>
        <v/>
      </c>
      <c r="F164" s="3" t="str">
        <f t="shared" si="2"/>
        <v>Ft. Wayne</v>
      </c>
      <c r="G164" s="40" t="str">
        <f t="shared" si="3"/>
        <v/>
      </c>
      <c r="H164" s="3" t="str">
        <f t="shared" si="4"/>
        <v/>
      </c>
      <c r="I164" s="3" t="str">
        <f t="shared" si="5"/>
        <v/>
      </c>
      <c r="J164" s="3" t="str">
        <f t="shared" si="6"/>
        <v>Ft. Wayne, Indiana</v>
      </c>
      <c r="K164" s="3" t="str" cm="1">
        <f t="array" ref="K164">TRIM(_xlfn.IFS(H164 ="","",H164 ="Thomasville",H164 &amp;" , "&amp; E164, H164 ="Pensacola", H164 &amp; "," &amp;E164,TRUE, H164 &amp;", " &amp; D164))</f>
        <v/>
      </c>
      <c r="L164" s="3" t="str">
        <f t="shared" si="7"/>
        <v/>
      </c>
    </row>
    <row r="165" spans="1:12">
      <c r="A165" s="3" t="s">
        <v>1736</v>
      </c>
      <c r="B165" s="3" t="s">
        <v>1733</v>
      </c>
      <c r="C165" s="3"/>
      <c r="D165" s="39" t="str">
        <f t="shared" si="0"/>
        <v>California</v>
      </c>
      <c r="E165" s="3" t="str">
        <f t="shared" si="1"/>
        <v/>
      </c>
      <c r="F165" s="3" t="str">
        <f t="shared" si="2"/>
        <v>San Francisco</v>
      </c>
      <c r="G165" s="40" t="str">
        <f t="shared" si="3"/>
        <v/>
      </c>
      <c r="H165" s="3" t="str">
        <f t="shared" si="4"/>
        <v/>
      </c>
      <c r="I165" s="3" t="str">
        <f t="shared" si="5"/>
        <v/>
      </c>
      <c r="J165" s="3" t="str">
        <f t="shared" si="6"/>
        <v>San Francisco, California</v>
      </c>
      <c r="K165" s="3" t="str" cm="1">
        <f t="array" ref="K165">TRIM(_xlfn.IFS(H165 ="","",H165 ="Thomasville",H165 &amp;" , "&amp; E165, H165 ="Pensacola", H165 &amp; "," &amp;E165,TRUE, H165 &amp;", " &amp; D165))</f>
        <v/>
      </c>
      <c r="L165" s="3" t="str">
        <f t="shared" si="7"/>
        <v/>
      </c>
    </row>
    <row r="166" spans="1:12">
      <c r="A166" s="3" t="s">
        <v>1736</v>
      </c>
      <c r="B166" s="3" t="s">
        <v>1733</v>
      </c>
      <c r="C166" s="3"/>
      <c r="D166" s="39" t="str">
        <f t="shared" si="0"/>
        <v>California</v>
      </c>
      <c r="E166" s="3" t="str">
        <f t="shared" si="1"/>
        <v/>
      </c>
      <c r="F166" s="3" t="str">
        <f t="shared" si="2"/>
        <v>San Francisco</v>
      </c>
      <c r="G166" s="40" t="str">
        <f t="shared" si="3"/>
        <v/>
      </c>
      <c r="H166" s="3" t="str">
        <f t="shared" si="4"/>
        <v/>
      </c>
      <c r="I166" s="3" t="str">
        <f t="shared" si="5"/>
        <v/>
      </c>
      <c r="J166" s="3" t="str">
        <f t="shared" si="6"/>
        <v>San Francisco, California</v>
      </c>
      <c r="K166" s="3" t="str" cm="1">
        <f t="array" ref="K166">TRIM(_xlfn.IFS(H166 ="","",H166 ="Thomasville",H166 &amp;" , "&amp; E166, H166 ="Pensacola", H166 &amp; "," &amp;E166,TRUE, H166 &amp;", " &amp; D166))</f>
        <v/>
      </c>
      <c r="L166" s="3" t="str">
        <f t="shared" si="7"/>
        <v/>
      </c>
    </row>
    <row r="167" spans="1:12">
      <c r="A167" s="3" t="s">
        <v>1732</v>
      </c>
      <c r="B167" s="3" t="s">
        <v>1733</v>
      </c>
      <c r="C167" s="3"/>
      <c r="D167" s="39" t="str">
        <f t="shared" si="0"/>
        <v>California</v>
      </c>
      <c r="E167" s="3" t="str">
        <f t="shared" si="1"/>
        <v/>
      </c>
      <c r="F167" s="3" t="str">
        <f t="shared" si="2"/>
        <v>Los Angeles</v>
      </c>
      <c r="G167" s="40" t="str">
        <f t="shared" si="3"/>
        <v/>
      </c>
      <c r="H167" s="3" t="str">
        <f t="shared" si="4"/>
        <v/>
      </c>
      <c r="I167" s="3" t="str">
        <f t="shared" si="5"/>
        <v/>
      </c>
      <c r="J167" s="3" t="str">
        <f t="shared" si="6"/>
        <v>Los Angeles, California</v>
      </c>
      <c r="K167" s="3" t="str" cm="1">
        <f t="array" ref="K167">TRIM(_xlfn.IFS(H167 ="","",H167 ="Thomasville",H167 &amp;" , "&amp; E167, H167 ="Pensacola", H167 &amp; "," &amp;E167,TRUE, H167 &amp;", " &amp; D167))</f>
        <v/>
      </c>
      <c r="L167" s="3" t="str">
        <f t="shared" si="7"/>
        <v/>
      </c>
    </row>
    <row r="168" spans="1:12">
      <c r="A168" s="3" t="s">
        <v>1739</v>
      </c>
      <c r="B168" s="3" t="s">
        <v>1740</v>
      </c>
      <c r="C168" s="3"/>
      <c r="D168" s="39" t="str">
        <f t="shared" si="0"/>
        <v>Illinois</v>
      </c>
      <c r="E168" s="3" t="str">
        <f t="shared" si="1"/>
        <v/>
      </c>
      <c r="F168" s="3" t="str">
        <f t="shared" si="2"/>
        <v>Chicago</v>
      </c>
      <c r="G168" s="40" t="str">
        <f t="shared" si="3"/>
        <v/>
      </c>
      <c r="H168" s="3" t="str">
        <f t="shared" si="4"/>
        <v/>
      </c>
      <c r="I168" s="3" t="str">
        <f t="shared" si="5"/>
        <v/>
      </c>
      <c r="J168" s="3" t="str">
        <f t="shared" si="6"/>
        <v>Chicago, Illinois</v>
      </c>
      <c r="K168" s="3" t="str" cm="1">
        <f t="array" ref="K168">TRIM(_xlfn.IFS(H168 ="","",H168 ="Thomasville",H168 &amp;" , "&amp; E168, H168 ="Pensacola", H168 &amp; "," &amp;E168,TRUE, H168 &amp;", " &amp; D168))</f>
        <v/>
      </c>
      <c r="L168" s="3" t="str">
        <f t="shared" si="7"/>
        <v/>
      </c>
    </row>
    <row r="169" spans="1:12">
      <c r="A169" s="3" t="s">
        <v>1747</v>
      </c>
      <c r="B169" s="3" t="s">
        <v>1748</v>
      </c>
      <c r="C169" s="3"/>
      <c r="D169" s="39" t="str">
        <f t="shared" si="0"/>
        <v>New York</v>
      </c>
      <c r="E169" s="3" t="str">
        <f t="shared" si="1"/>
        <v/>
      </c>
      <c r="F169" s="3" t="str">
        <f t="shared" si="2"/>
        <v>New York City</v>
      </c>
      <c r="G169" s="40" t="str">
        <f t="shared" si="3"/>
        <v/>
      </c>
      <c r="H169" s="3" t="str">
        <f t="shared" si="4"/>
        <v/>
      </c>
      <c r="I169" s="3" t="str">
        <f t="shared" si="5"/>
        <v/>
      </c>
      <c r="J169" s="3" t="str">
        <f t="shared" si="6"/>
        <v>New York City, New York</v>
      </c>
      <c r="K169" s="3" t="str" cm="1">
        <f t="array" ref="K169">TRIM(_xlfn.IFS(H169 ="","",H169 ="Thomasville",H169 &amp;" , "&amp; E169, H169 ="Pensacola", H169 &amp; "," &amp;E169,TRUE, H169 &amp;", " &amp; D169))</f>
        <v/>
      </c>
      <c r="L169" s="3" t="str">
        <f t="shared" si="7"/>
        <v/>
      </c>
    </row>
    <row r="170" spans="1:12">
      <c r="A170" s="3" t="s">
        <v>1747</v>
      </c>
      <c r="B170" s="3" t="s">
        <v>1748</v>
      </c>
      <c r="C170" s="3"/>
      <c r="D170" s="39" t="str">
        <f t="shared" si="0"/>
        <v>New York</v>
      </c>
      <c r="E170" s="3" t="str">
        <f t="shared" si="1"/>
        <v/>
      </c>
      <c r="F170" s="3" t="str">
        <f t="shared" si="2"/>
        <v>New York City</v>
      </c>
      <c r="G170" s="40" t="str">
        <f t="shared" si="3"/>
        <v/>
      </c>
      <c r="H170" s="3" t="str">
        <f t="shared" si="4"/>
        <v/>
      </c>
      <c r="I170" s="3" t="str">
        <f t="shared" si="5"/>
        <v/>
      </c>
      <c r="J170" s="3" t="str">
        <f t="shared" si="6"/>
        <v>New York City, New York</v>
      </c>
      <c r="K170" s="3" t="str" cm="1">
        <f t="array" ref="K170">TRIM(_xlfn.IFS(H170 ="","",H170 ="Thomasville",H170 &amp;" , "&amp; E170, H170 ="Pensacola", H170 &amp; "," &amp;E170,TRUE, H170 &amp;", " &amp; D170))</f>
        <v/>
      </c>
      <c r="L170" s="3" t="str">
        <f t="shared" si="7"/>
        <v/>
      </c>
    </row>
    <row r="171" spans="1:12">
      <c r="A171" s="3" t="s">
        <v>1745</v>
      </c>
      <c r="B171" s="3" t="s">
        <v>1735</v>
      </c>
      <c r="C171" s="3"/>
      <c r="D171" s="39" t="str">
        <f t="shared" si="0"/>
        <v>Florida</v>
      </c>
      <c r="E171" s="3" t="str">
        <f t="shared" si="1"/>
        <v/>
      </c>
      <c r="F171" s="3" t="str">
        <f t="shared" si="2"/>
        <v>Miami</v>
      </c>
      <c r="G171" s="40" t="str">
        <f t="shared" si="3"/>
        <v>Ft. Lauderdale</v>
      </c>
      <c r="H171" s="3" t="str">
        <f t="shared" si="4"/>
        <v>Ft. Lauderdale</v>
      </c>
      <c r="I171" s="3" t="str">
        <f t="shared" si="5"/>
        <v/>
      </c>
      <c r="J171" s="3" t="str">
        <f t="shared" si="6"/>
        <v>Miami, Florida</v>
      </c>
      <c r="K171" s="3" t="str" cm="1">
        <f t="array" ref="K171">TRIM(_xlfn.IFS(H171 ="","",H171 ="Thomasville",H171 &amp;" , "&amp; E171, H171 ="Pensacola", H171 &amp; "," &amp;E171,TRUE, H171 &amp;", " &amp; D171))</f>
        <v>Ft. Lauderdale, Florida</v>
      </c>
      <c r="L171" s="3" t="str">
        <f t="shared" si="7"/>
        <v/>
      </c>
    </row>
    <row r="172" spans="1:12">
      <c r="A172" s="3" t="s">
        <v>1741</v>
      </c>
      <c r="B172" s="3" t="s">
        <v>1742</v>
      </c>
      <c r="C172" s="3"/>
      <c r="D172" s="39" t="str">
        <f t="shared" si="0"/>
        <v>Tennessee</v>
      </c>
      <c r="E172" s="3" t="str">
        <f t="shared" si="1"/>
        <v/>
      </c>
      <c r="F172" s="3" t="str">
        <f t="shared" si="2"/>
        <v>Nashville</v>
      </c>
      <c r="G172" s="40" t="str">
        <f t="shared" si="3"/>
        <v/>
      </c>
      <c r="H172" s="3" t="str">
        <f t="shared" si="4"/>
        <v/>
      </c>
      <c r="I172" s="3" t="str">
        <f t="shared" si="5"/>
        <v/>
      </c>
      <c r="J172" s="3" t="str">
        <f t="shared" si="6"/>
        <v>Nashville, Tennessee</v>
      </c>
      <c r="K172" s="3" t="str" cm="1">
        <f t="array" ref="K172">TRIM(_xlfn.IFS(H172 ="","",H172 ="Thomasville",H172 &amp;" , "&amp; E172, H172 ="Pensacola", H172 &amp; "," &amp;E172,TRUE, H172 &amp;", " &amp; D172))</f>
        <v/>
      </c>
      <c r="L172" s="3" t="str">
        <f t="shared" si="7"/>
        <v/>
      </c>
    </row>
    <row r="173" spans="1:12">
      <c r="A173" s="3" t="s">
        <v>1739</v>
      </c>
      <c r="B173" s="3" t="s">
        <v>1740</v>
      </c>
      <c r="C173" s="3"/>
      <c r="D173" s="39" t="str">
        <f t="shared" si="0"/>
        <v>Illinois</v>
      </c>
      <c r="E173" s="3" t="str">
        <f t="shared" si="1"/>
        <v/>
      </c>
      <c r="F173" s="3" t="str">
        <f t="shared" si="2"/>
        <v>Chicago</v>
      </c>
      <c r="G173" s="40" t="str">
        <f t="shared" si="3"/>
        <v/>
      </c>
      <c r="H173" s="3" t="str">
        <f t="shared" si="4"/>
        <v/>
      </c>
      <c r="I173" s="3" t="str">
        <f t="shared" si="5"/>
        <v/>
      </c>
      <c r="J173" s="3" t="str">
        <f t="shared" si="6"/>
        <v>Chicago, Illinois</v>
      </c>
      <c r="K173" s="3" t="str" cm="1">
        <f t="array" ref="K173">TRIM(_xlfn.IFS(H173 ="","",H173 ="Thomasville",H173 &amp;" , "&amp; E173, H173 ="Pensacola", H173 &amp; "," &amp;E173,TRUE, H173 &amp;", " &amp; D173))</f>
        <v/>
      </c>
      <c r="L173" s="3" t="str">
        <f t="shared" si="7"/>
        <v/>
      </c>
    </row>
    <row r="174" spans="1:12">
      <c r="A174" s="3" t="s">
        <v>1774</v>
      </c>
      <c r="B174" s="3" t="s">
        <v>1753</v>
      </c>
      <c r="C174" s="3"/>
      <c r="D174" s="39" t="str">
        <f t="shared" si="0"/>
        <v>Georgia</v>
      </c>
      <c r="E174" s="3" t="str">
        <f t="shared" si="1"/>
        <v/>
      </c>
      <c r="F174" s="3" t="str">
        <f t="shared" si="2"/>
        <v>Savannah</v>
      </c>
      <c r="G174" s="40" t="str">
        <f t="shared" si="3"/>
        <v/>
      </c>
      <c r="H174" s="3" t="str">
        <f t="shared" si="4"/>
        <v/>
      </c>
      <c r="I174" s="3" t="str">
        <f t="shared" si="5"/>
        <v/>
      </c>
      <c r="J174" s="3" t="str">
        <f t="shared" si="6"/>
        <v>Savannah, Georgia</v>
      </c>
      <c r="K174" s="3" t="str" cm="1">
        <f t="array" ref="K174">TRIM(_xlfn.IFS(H174 ="","",H174 ="Thomasville",H174 &amp;" , "&amp; E174, H174 ="Pensacola", H174 &amp; "," &amp;E174,TRUE, H174 &amp;", " &amp; D174))</f>
        <v/>
      </c>
      <c r="L174" s="3" t="str">
        <f t="shared" si="7"/>
        <v/>
      </c>
    </row>
    <row r="175" spans="1:12">
      <c r="A175" s="3" t="s">
        <v>1747</v>
      </c>
      <c r="B175" s="3" t="s">
        <v>1748</v>
      </c>
      <c r="C175" s="3"/>
      <c r="D175" s="39" t="str">
        <f t="shared" si="0"/>
        <v>New York</v>
      </c>
      <c r="E175" s="3" t="str">
        <f t="shared" si="1"/>
        <v/>
      </c>
      <c r="F175" s="3" t="str">
        <f t="shared" si="2"/>
        <v>New York City</v>
      </c>
      <c r="G175" s="40" t="str">
        <f t="shared" si="3"/>
        <v/>
      </c>
      <c r="H175" s="3" t="str">
        <f t="shared" si="4"/>
        <v/>
      </c>
      <c r="I175" s="3" t="str">
        <f t="shared" si="5"/>
        <v/>
      </c>
      <c r="J175" s="3" t="str">
        <f t="shared" si="6"/>
        <v>New York City, New York</v>
      </c>
      <c r="K175" s="3" t="str" cm="1">
        <f t="array" ref="K175">TRIM(_xlfn.IFS(H175 ="","",H175 ="Thomasville",H175 &amp;" , "&amp; E175, H175 ="Pensacola", H175 &amp; "," &amp;E175,TRUE, H175 &amp;", " &amp; D175))</f>
        <v/>
      </c>
      <c r="L175" s="3" t="str">
        <f t="shared" si="7"/>
        <v/>
      </c>
    </row>
    <row r="176" spans="1:12">
      <c r="A176" s="3" t="s">
        <v>1732</v>
      </c>
      <c r="B176" s="3" t="s">
        <v>1733</v>
      </c>
      <c r="C176" s="3"/>
      <c r="D176" s="39" t="str">
        <f t="shared" si="0"/>
        <v>California</v>
      </c>
      <c r="E176" s="3" t="str">
        <f t="shared" si="1"/>
        <v/>
      </c>
      <c r="F176" s="3" t="str">
        <f t="shared" si="2"/>
        <v>Los Angeles</v>
      </c>
      <c r="G176" s="40" t="str">
        <f t="shared" si="3"/>
        <v/>
      </c>
      <c r="H176" s="3" t="str">
        <f t="shared" si="4"/>
        <v/>
      </c>
      <c r="I176" s="3" t="str">
        <f t="shared" si="5"/>
        <v/>
      </c>
      <c r="J176" s="3" t="str">
        <f t="shared" si="6"/>
        <v>Los Angeles, California</v>
      </c>
      <c r="K176" s="3" t="str" cm="1">
        <f t="array" ref="K176">TRIM(_xlfn.IFS(H176 ="","",H176 ="Thomasville",H176 &amp;" , "&amp; E176, H176 ="Pensacola", H176 &amp; "," &amp;E176,TRUE, H176 &amp;", " &amp; D176))</f>
        <v/>
      </c>
      <c r="L176" s="3" t="str">
        <f t="shared" si="7"/>
        <v/>
      </c>
    </row>
    <row r="177" spans="1:12">
      <c r="A177" s="3" t="s">
        <v>1732</v>
      </c>
      <c r="B177" s="3" t="s">
        <v>1733</v>
      </c>
      <c r="C177" s="3"/>
      <c r="D177" s="39" t="str">
        <f t="shared" si="0"/>
        <v>California</v>
      </c>
      <c r="E177" s="3" t="str">
        <f t="shared" si="1"/>
        <v/>
      </c>
      <c r="F177" s="3" t="str">
        <f t="shared" si="2"/>
        <v>Los Angeles</v>
      </c>
      <c r="G177" s="40" t="str">
        <f t="shared" si="3"/>
        <v/>
      </c>
      <c r="H177" s="3" t="str">
        <f t="shared" si="4"/>
        <v/>
      </c>
      <c r="I177" s="3" t="str">
        <f t="shared" si="5"/>
        <v/>
      </c>
      <c r="J177" s="3" t="str">
        <f t="shared" si="6"/>
        <v>Los Angeles, California</v>
      </c>
      <c r="K177" s="3" t="str" cm="1">
        <f t="array" ref="K177">TRIM(_xlfn.IFS(H177 ="","",H177 ="Thomasville",H177 &amp;" , "&amp; E177, H177 ="Pensacola", H177 &amp; "," &amp;E177,TRUE, H177 &amp;", " &amp; D177))</f>
        <v/>
      </c>
      <c r="L177" s="3" t="str">
        <f t="shared" si="7"/>
        <v/>
      </c>
    </row>
    <row r="178" spans="1:12">
      <c r="A178" s="3" t="s">
        <v>1736</v>
      </c>
      <c r="B178" s="3" t="s">
        <v>1733</v>
      </c>
      <c r="C178" s="3"/>
      <c r="D178" s="39" t="str">
        <f t="shared" si="0"/>
        <v>California</v>
      </c>
      <c r="E178" s="3" t="str">
        <f t="shared" si="1"/>
        <v/>
      </c>
      <c r="F178" s="3" t="str">
        <f t="shared" si="2"/>
        <v>San Francisco</v>
      </c>
      <c r="G178" s="40" t="str">
        <f t="shared" si="3"/>
        <v/>
      </c>
      <c r="H178" s="3" t="str">
        <f t="shared" si="4"/>
        <v/>
      </c>
      <c r="I178" s="3" t="str">
        <f t="shared" si="5"/>
        <v/>
      </c>
      <c r="J178" s="3" t="str">
        <f t="shared" si="6"/>
        <v>San Francisco, California</v>
      </c>
      <c r="K178" s="3" t="str" cm="1">
        <f t="array" ref="K178">TRIM(_xlfn.IFS(H178 ="","",H178 ="Thomasville",H178 &amp;" , "&amp; E178, H178 ="Pensacola", H178 &amp; "," &amp;E178,TRUE, H178 &amp;", " &amp; D178))</f>
        <v/>
      </c>
      <c r="L178" s="3" t="str">
        <f t="shared" si="7"/>
        <v/>
      </c>
    </row>
    <row r="179" spans="1:12">
      <c r="A179" s="3" t="s">
        <v>1736</v>
      </c>
      <c r="B179" s="3" t="s">
        <v>1733</v>
      </c>
      <c r="C179" s="3"/>
      <c r="D179" s="39" t="str">
        <f t="shared" si="0"/>
        <v>California</v>
      </c>
      <c r="E179" s="3" t="str">
        <f t="shared" si="1"/>
        <v/>
      </c>
      <c r="F179" s="3" t="str">
        <f t="shared" si="2"/>
        <v>San Francisco</v>
      </c>
      <c r="G179" s="40" t="str">
        <f t="shared" si="3"/>
        <v/>
      </c>
      <c r="H179" s="3" t="str">
        <f t="shared" si="4"/>
        <v/>
      </c>
      <c r="I179" s="3" t="str">
        <f t="shared" si="5"/>
        <v/>
      </c>
      <c r="J179" s="3" t="str">
        <f t="shared" si="6"/>
        <v>San Francisco, California</v>
      </c>
      <c r="K179" s="3" t="str" cm="1">
        <f t="array" ref="K179">TRIM(_xlfn.IFS(H179 ="","",H179 ="Thomasville",H179 &amp;" , "&amp; E179, H179 ="Pensacola", H179 &amp; "," &amp;E179,TRUE, H179 &amp;", " &amp; D179))</f>
        <v/>
      </c>
      <c r="L179" s="3" t="str">
        <f t="shared" si="7"/>
        <v/>
      </c>
    </row>
    <row r="180" spans="1:12">
      <c r="A180" s="3" t="s">
        <v>1749</v>
      </c>
      <c r="B180" s="3" t="s">
        <v>1735</v>
      </c>
      <c r="C180" s="3"/>
      <c r="D180" s="39" t="str">
        <f t="shared" si="0"/>
        <v>Florida</v>
      </c>
      <c r="E180" s="3" t="str">
        <f t="shared" si="1"/>
        <v/>
      </c>
      <c r="F180" s="3" t="str">
        <f t="shared" si="2"/>
        <v>Jacksonville</v>
      </c>
      <c r="G180" s="40" t="str">
        <f t="shared" si="3"/>
        <v/>
      </c>
      <c r="H180" s="3" t="str">
        <f t="shared" si="4"/>
        <v/>
      </c>
      <c r="I180" s="3" t="str">
        <f t="shared" si="5"/>
        <v/>
      </c>
      <c r="J180" s="3" t="str">
        <f t="shared" si="6"/>
        <v>Jacksonville, Florida</v>
      </c>
      <c r="K180" s="3" t="str" cm="1">
        <f t="array" ref="K180">TRIM(_xlfn.IFS(H180 ="","",H180 ="Thomasville",H180 &amp;" , "&amp; E180, H180 ="Pensacola", H180 &amp; "," &amp;E180,TRUE, H180 &amp;", " &amp; D180))</f>
        <v/>
      </c>
      <c r="L180" s="3" t="str">
        <f t="shared" si="7"/>
        <v/>
      </c>
    </row>
    <row r="181" spans="1:12">
      <c r="A181" s="3" t="s">
        <v>1739</v>
      </c>
      <c r="B181" s="3" t="s">
        <v>1740</v>
      </c>
      <c r="C181" s="3"/>
      <c r="D181" s="39" t="str">
        <f t="shared" si="0"/>
        <v>Illinois</v>
      </c>
      <c r="E181" s="3" t="str">
        <f t="shared" si="1"/>
        <v/>
      </c>
      <c r="F181" s="3" t="str">
        <f t="shared" si="2"/>
        <v>Chicago</v>
      </c>
      <c r="G181" s="40" t="str">
        <f t="shared" si="3"/>
        <v/>
      </c>
      <c r="H181" s="3" t="str">
        <f t="shared" si="4"/>
        <v/>
      </c>
      <c r="I181" s="3" t="str">
        <f t="shared" si="5"/>
        <v/>
      </c>
      <c r="J181" s="3" t="str">
        <f t="shared" si="6"/>
        <v>Chicago, Illinois</v>
      </c>
      <c r="K181" s="3" t="str" cm="1">
        <f t="array" ref="K181">TRIM(_xlfn.IFS(H181 ="","",H181 ="Thomasville",H181 &amp;" , "&amp; E181, H181 ="Pensacola", H181 &amp; "," &amp;E181,TRUE, H181 &amp;", " &amp; D181))</f>
        <v/>
      </c>
      <c r="L181" s="3" t="str">
        <f t="shared" si="7"/>
        <v/>
      </c>
    </row>
    <row r="182" spans="1:12">
      <c r="A182" s="3" t="s">
        <v>1739</v>
      </c>
      <c r="B182" s="3" t="s">
        <v>1740</v>
      </c>
      <c r="C182" s="3"/>
      <c r="D182" s="39" t="str">
        <f t="shared" si="0"/>
        <v>Illinois</v>
      </c>
      <c r="E182" s="3" t="str">
        <f t="shared" si="1"/>
        <v/>
      </c>
      <c r="F182" s="3" t="str">
        <f t="shared" si="2"/>
        <v>Chicago</v>
      </c>
      <c r="G182" s="40" t="str">
        <f t="shared" si="3"/>
        <v/>
      </c>
      <c r="H182" s="3" t="str">
        <f t="shared" si="4"/>
        <v/>
      </c>
      <c r="I182" s="3" t="str">
        <f t="shared" si="5"/>
        <v/>
      </c>
      <c r="J182" s="3" t="str">
        <f t="shared" si="6"/>
        <v>Chicago, Illinois</v>
      </c>
      <c r="K182" s="3" t="str" cm="1">
        <f t="array" ref="K182">TRIM(_xlfn.IFS(H182 ="","",H182 ="Thomasville",H182 &amp;" , "&amp; E182, H182 ="Pensacola", H182 &amp; "," &amp;E182,TRUE, H182 &amp;", " &amp; D182))</f>
        <v/>
      </c>
      <c r="L182" s="3" t="str">
        <f t="shared" si="7"/>
        <v/>
      </c>
    </row>
    <row r="183" spans="1:12">
      <c r="A183" s="3" t="s">
        <v>1741</v>
      </c>
      <c r="B183" s="3" t="s">
        <v>1742</v>
      </c>
      <c r="C183" s="3"/>
      <c r="D183" s="39" t="str">
        <f t="shared" si="0"/>
        <v>Tennessee</v>
      </c>
      <c r="E183" s="3" t="str">
        <f t="shared" si="1"/>
        <v/>
      </c>
      <c r="F183" s="3" t="str">
        <f t="shared" si="2"/>
        <v>Nashville</v>
      </c>
      <c r="G183" s="40" t="str">
        <f t="shared" si="3"/>
        <v/>
      </c>
      <c r="H183" s="3" t="str">
        <f t="shared" si="4"/>
        <v/>
      </c>
      <c r="I183" s="3" t="str">
        <f t="shared" si="5"/>
        <v/>
      </c>
      <c r="J183" s="3" t="str">
        <f t="shared" si="6"/>
        <v>Nashville, Tennessee</v>
      </c>
      <c r="K183" s="3" t="str" cm="1">
        <f t="array" ref="K183">TRIM(_xlfn.IFS(H183 ="","",H183 ="Thomasville",H183 &amp;" , "&amp; E183, H183 ="Pensacola", H183 &amp; "," &amp;E183,TRUE, H183 &amp;", " &amp; D183))</f>
        <v/>
      </c>
      <c r="L183" s="3" t="str">
        <f t="shared" si="7"/>
        <v/>
      </c>
    </row>
    <row r="184" spans="1:12">
      <c r="A184" s="3" t="s">
        <v>1739</v>
      </c>
      <c r="B184" s="3" t="s">
        <v>1740</v>
      </c>
      <c r="C184" s="3"/>
      <c r="D184" s="39" t="str">
        <f t="shared" si="0"/>
        <v>Illinois</v>
      </c>
      <c r="E184" s="3" t="str">
        <f t="shared" si="1"/>
        <v/>
      </c>
      <c r="F184" s="3" t="str">
        <f t="shared" si="2"/>
        <v>Chicago</v>
      </c>
      <c r="G184" s="40" t="str">
        <f t="shared" si="3"/>
        <v/>
      </c>
      <c r="H184" s="3" t="str">
        <f t="shared" si="4"/>
        <v/>
      </c>
      <c r="I184" s="3" t="str">
        <f t="shared" si="5"/>
        <v/>
      </c>
      <c r="J184" s="3" t="str">
        <f t="shared" si="6"/>
        <v>Chicago, Illinois</v>
      </c>
      <c r="K184" s="3" t="str" cm="1">
        <f t="array" ref="K184">TRIM(_xlfn.IFS(H184 ="","",H184 ="Thomasville",H184 &amp;" , "&amp; E184, H184 ="Pensacola", H184 &amp; "," &amp;E184,TRUE, H184 &amp;", " &amp; D184))</f>
        <v/>
      </c>
      <c r="L184" s="3" t="str">
        <f t="shared" si="7"/>
        <v/>
      </c>
    </row>
    <row r="185" spans="1:12">
      <c r="A185" s="3" t="s">
        <v>1732</v>
      </c>
      <c r="B185" s="3" t="s">
        <v>1733</v>
      </c>
      <c r="C185" s="3"/>
      <c r="D185" s="39" t="str">
        <f t="shared" si="0"/>
        <v>California</v>
      </c>
      <c r="E185" s="3" t="str">
        <f t="shared" si="1"/>
        <v/>
      </c>
      <c r="F185" s="3" t="str">
        <f t="shared" si="2"/>
        <v>Los Angeles</v>
      </c>
      <c r="G185" s="40" t="str">
        <f t="shared" si="3"/>
        <v/>
      </c>
      <c r="H185" s="3" t="str">
        <f t="shared" si="4"/>
        <v/>
      </c>
      <c r="I185" s="3" t="str">
        <f t="shared" si="5"/>
        <v/>
      </c>
      <c r="J185" s="3" t="str">
        <f t="shared" si="6"/>
        <v>Los Angeles, California</v>
      </c>
      <c r="K185" s="3" t="str" cm="1">
        <f t="array" ref="K185">TRIM(_xlfn.IFS(H185 ="","",H185 ="Thomasville",H185 &amp;" , "&amp; E185, H185 ="Pensacola", H185 &amp; "," &amp;E185,TRUE, H185 &amp;", " &amp; D185))</f>
        <v/>
      </c>
      <c r="L185" s="3" t="str">
        <f t="shared" si="7"/>
        <v/>
      </c>
    </row>
    <row r="186" spans="1:12">
      <c r="A186" s="3" t="s">
        <v>1732</v>
      </c>
      <c r="B186" s="3" t="s">
        <v>1733</v>
      </c>
      <c r="C186" s="3"/>
      <c r="D186" s="39" t="str">
        <f t="shared" si="0"/>
        <v>California</v>
      </c>
      <c r="E186" s="3" t="str">
        <f t="shared" si="1"/>
        <v/>
      </c>
      <c r="F186" s="3" t="str">
        <f t="shared" si="2"/>
        <v>Los Angeles</v>
      </c>
      <c r="G186" s="40" t="str">
        <f t="shared" si="3"/>
        <v/>
      </c>
      <c r="H186" s="3" t="str">
        <f t="shared" si="4"/>
        <v/>
      </c>
      <c r="I186" s="3" t="str">
        <f t="shared" si="5"/>
        <v/>
      </c>
      <c r="J186" s="3" t="str">
        <f t="shared" si="6"/>
        <v>Los Angeles, California</v>
      </c>
      <c r="K186" s="3" t="str" cm="1">
        <f t="array" ref="K186">TRIM(_xlfn.IFS(H186 ="","",H186 ="Thomasville",H186 &amp;" , "&amp; E186, H186 ="Pensacola", H186 &amp; "," &amp;E186,TRUE, H186 &amp;", " &amp; D186))</f>
        <v/>
      </c>
      <c r="L186" s="3" t="str">
        <f t="shared" si="7"/>
        <v/>
      </c>
    </row>
    <row r="187" spans="1:12">
      <c r="A187" s="3" t="s">
        <v>1757</v>
      </c>
      <c r="B187" s="3" t="s">
        <v>1758</v>
      </c>
      <c r="C187" s="3" t="s">
        <v>1753</v>
      </c>
      <c r="D187" s="39" t="str">
        <f t="shared" si="0"/>
        <v>Florida</v>
      </c>
      <c r="E187" s="3" t="str">
        <f t="shared" si="1"/>
        <v>Georgia</v>
      </c>
      <c r="F187" s="3" t="str">
        <f t="shared" si="2"/>
        <v>Tallahassee</v>
      </c>
      <c r="G187" s="40" t="str">
        <f t="shared" si="3"/>
        <v/>
      </c>
      <c r="H187" s="3" t="str">
        <f t="shared" si="4"/>
        <v>Thomasville</v>
      </c>
      <c r="I187" s="3" t="str">
        <f t="shared" si="5"/>
        <v/>
      </c>
      <c r="J187" s="3" t="str">
        <f t="shared" si="6"/>
        <v>Tallahassee, Florida</v>
      </c>
      <c r="K187" s="3" t="str" cm="1">
        <f t="array" ref="K187">TRIM(_xlfn.IFS(H187 ="","",H187 ="Thomasville",H187 &amp;" , "&amp; E187, H187 ="Pensacola", H187 &amp; "," &amp;E187,TRUE, H187 &amp;", " &amp; D187))</f>
        <v>Thomasville , Georgia</v>
      </c>
      <c r="L187" s="3" t="str">
        <f t="shared" si="7"/>
        <v/>
      </c>
    </row>
    <row r="188" spans="1:12">
      <c r="A188" s="3" t="s">
        <v>1751</v>
      </c>
      <c r="B188" s="3" t="s">
        <v>1735</v>
      </c>
      <c r="C188" s="3"/>
      <c r="D188" s="39" t="str">
        <f t="shared" si="0"/>
        <v>Florida</v>
      </c>
      <c r="E188" s="3" t="str">
        <f t="shared" si="1"/>
        <v/>
      </c>
      <c r="F188" s="3" t="str">
        <f t="shared" si="2"/>
        <v>West Palm Beach</v>
      </c>
      <c r="G188" s="40" t="str">
        <f t="shared" si="3"/>
        <v>Ft. Pierce</v>
      </c>
      <c r="H188" s="3" t="str">
        <f t="shared" si="4"/>
        <v>Ft. Pierce</v>
      </c>
      <c r="I188" s="3" t="str">
        <f t="shared" si="5"/>
        <v/>
      </c>
      <c r="J188" s="3" t="str">
        <f t="shared" si="6"/>
        <v>West Palm Beach, Florida</v>
      </c>
      <c r="K188" s="3" t="str" cm="1">
        <f t="array" ref="K188">TRIM(_xlfn.IFS(H188 ="","",H188 ="Thomasville",H188 &amp;" , "&amp; E188, H188 ="Pensacola", H188 &amp; "," &amp;E188,TRUE, H188 &amp;", " &amp; D188))</f>
        <v>Ft. Pierce, Florida</v>
      </c>
      <c r="L188" s="3" t="str">
        <f t="shared" si="7"/>
        <v/>
      </c>
    </row>
    <row r="189" spans="1:12">
      <c r="A189" s="3" t="s">
        <v>1739</v>
      </c>
      <c r="B189" s="3" t="s">
        <v>1740</v>
      </c>
      <c r="C189" s="3"/>
      <c r="D189" s="39" t="str">
        <f t="shared" si="0"/>
        <v>Illinois</v>
      </c>
      <c r="E189" s="3" t="str">
        <f t="shared" si="1"/>
        <v/>
      </c>
      <c r="F189" s="3" t="str">
        <f t="shared" si="2"/>
        <v>Chicago</v>
      </c>
      <c r="G189" s="40" t="str">
        <f t="shared" si="3"/>
        <v/>
      </c>
      <c r="H189" s="3" t="str">
        <f t="shared" si="4"/>
        <v/>
      </c>
      <c r="I189" s="3" t="str">
        <f t="shared" si="5"/>
        <v/>
      </c>
      <c r="J189" s="3" t="str">
        <f t="shared" si="6"/>
        <v>Chicago, Illinois</v>
      </c>
      <c r="K189" s="3" t="str" cm="1">
        <f t="array" ref="K189">TRIM(_xlfn.IFS(H189 ="","",H189 ="Thomasville",H189 &amp;" , "&amp; E189, H189 ="Pensacola", H189 &amp; "," &amp;E189,TRUE, H189 &amp;", " &amp; D189))</f>
        <v/>
      </c>
      <c r="L189" s="3" t="str">
        <f t="shared" si="7"/>
        <v/>
      </c>
    </row>
    <row r="190" spans="1:12">
      <c r="A190" s="3" t="s">
        <v>1732</v>
      </c>
      <c r="B190" s="3" t="s">
        <v>1733</v>
      </c>
      <c r="C190" s="3"/>
      <c r="D190" s="39" t="str">
        <f t="shared" si="0"/>
        <v>California</v>
      </c>
      <c r="E190" s="3" t="str">
        <f t="shared" si="1"/>
        <v/>
      </c>
      <c r="F190" s="3" t="str">
        <f t="shared" si="2"/>
        <v>Los Angeles</v>
      </c>
      <c r="G190" s="40" t="str">
        <f t="shared" si="3"/>
        <v/>
      </c>
      <c r="H190" s="3" t="str">
        <f t="shared" si="4"/>
        <v/>
      </c>
      <c r="I190" s="3" t="str">
        <f t="shared" si="5"/>
        <v/>
      </c>
      <c r="J190" s="3" t="str">
        <f t="shared" si="6"/>
        <v>Los Angeles, California</v>
      </c>
      <c r="K190" s="3" t="str" cm="1">
        <f t="array" ref="K190">TRIM(_xlfn.IFS(H190 ="","",H190 ="Thomasville",H190 &amp;" , "&amp; E190, H190 ="Pensacola", H190 &amp; "," &amp;E190,TRUE, H190 &amp;", " &amp; D190))</f>
        <v/>
      </c>
      <c r="L190" s="3" t="str">
        <f t="shared" si="7"/>
        <v/>
      </c>
    </row>
    <row r="191" spans="1:12">
      <c r="A191" s="3" t="s">
        <v>1749</v>
      </c>
      <c r="B191" s="3" t="s">
        <v>1735</v>
      </c>
      <c r="C191" s="3"/>
      <c r="D191" s="39" t="str">
        <f t="shared" si="0"/>
        <v>Florida</v>
      </c>
      <c r="E191" s="3" t="str">
        <f t="shared" si="1"/>
        <v/>
      </c>
      <c r="F191" s="3" t="str">
        <f t="shared" si="2"/>
        <v>Jacksonville</v>
      </c>
      <c r="G191" s="40" t="str">
        <f t="shared" si="3"/>
        <v/>
      </c>
      <c r="H191" s="3" t="str">
        <f t="shared" si="4"/>
        <v/>
      </c>
      <c r="I191" s="3" t="str">
        <f t="shared" si="5"/>
        <v/>
      </c>
      <c r="J191" s="3" t="str">
        <f t="shared" si="6"/>
        <v>Jacksonville, Florida</v>
      </c>
      <c r="K191" s="3" t="str" cm="1">
        <f t="array" ref="K191">TRIM(_xlfn.IFS(H191 ="","",H191 ="Thomasville",H191 &amp;" , "&amp; E191, H191 ="Pensacola", H191 &amp; "," &amp;E191,TRUE, H191 &amp;", " &amp; D191))</f>
        <v/>
      </c>
      <c r="L191" s="3" t="str">
        <f t="shared" si="7"/>
        <v/>
      </c>
    </row>
    <row r="192" spans="1:12">
      <c r="A192" s="3" t="s">
        <v>1741</v>
      </c>
      <c r="B192" s="3" t="s">
        <v>1742</v>
      </c>
      <c r="C192" s="3"/>
      <c r="D192" s="39" t="str">
        <f t="shared" si="0"/>
        <v>Tennessee</v>
      </c>
      <c r="E192" s="3" t="str">
        <f t="shared" si="1"/>
        <v/>
      </c>
      <c r="F192" s="3" t="str">
        <f t="shared" si="2"/>
        <v>Nashville</v>
      </c>
      <c r="G192" s="40" t="str">
        <f t="shared" si="3"/>
        <v/>
      </c>
      <c r="H192" s="3" t="str">
        <f t="shared" si="4"/>
        <v/>
      </c>
      <c r="I192" s="3" t="str">
        <f t="shared" si="5"/>
        <v/>
      </c>
      <c r="J192" s="3" t="str">
        <f t="shared" si="6"/>
        <v>Nashville, Tennessee</v>
      </c>
      <c r="K192" s="3" t="str" cm="1">
        <f t="array" ref="K192">TRIM(_xlfn.IFS(H192 ="","",H192 ="Thomasville",H192 &amp;" , "&amp; E192, H192 ="Pensacola", H192 &amp; "," &amp;E192,TRUE, H192 &amp;", " &amp; D192))</f>
        <v/>
      </c>
      <c r="L192" s="3" t="str">
        <f t="shared" si="7"/>
        <v/>
      </c>
    </row>
    <row r="193" spans="1:12">
      <c r="A193" s="3" t="s">
        <v>1739</v>
      </c>
      <c r="B193" s="3" t="s">
        <v>1740</v>
      </c>
      <c r="C193" s="3"/>
      <c r="D193" s="39" t="str">
        <f t="shared" si="0"/>
        <v>Illinois</v>
      </c>
      <c r="E193" s="3" t="str">
        <f t="shared" si="1"/>
        <v/>
      </c>
      <c r="F193" s="3" t="str">
        <f t="shared" si="2"/>
        <v>Chicago</v>
      </c>
      <c r="G193" s="40" t="str">
        <f t="shared" si="3"/>
        <v/>
      </c>
      <c r="H193" s="3" t="str">
        <f t="shared" si="4"/>
        <v/>
      </c>
      <c r="I193" s="3" t="str">
        <f t="shared" si="5"/>
        <v/>
      </c>
      <c r="J193" s="3" t="str">
        <f t="shared" si="6"/>
        <v>Chicago, Illinois</v>
      </c>
      <c r="K193" s="3" t="str" cm="1">
        <f t="array" ref="K193">TRIM(_xlfn.IFS(H193 ="","",H193 ="Thomasville",H193 &amp;" , "&amp; E193, H193 ="Pensacola", H193 &amp; "," &amp;E193,TRUE, H193 &amp;", " &amp; D193))</f>
        <v/>
      </c>
      <c r="L193" s="3" t="str">
        <f t="shared" si="7"/>
        <v/>
      </c>
    </row>
    <row r="194" spans="1:12">
      <c r="A194" s="3" t="s">
        <v>1739</v>
      </c>
      <c r="B194" s="3" t="s">
        <v>1740</v>
      </c>
      <c r="C194" s="3"/>
      <c r="D194" s="39" t="str">
        <f t="shared" si="0"/>
        <v>Illinois</v>
      </c>
      <c r="E194" s="3" t="str">
        <f t="shared" si="1"/>
        <v/>
      </c>
      <c r="F194" s="3" t="str">
        <f t="shared" si="2"/>
        <v>Chicago</v>
      </c>
      <c r="G194" s="40" t="str">
        <f t="shared" si="3"/>
        <v/>
      </c>
      <c r="H194" s="3" t="str">
        <f t="shared" si="4"/>
        <v/>
      </c>
      <c r="I194" s="3" t="str">
        <f t="shared" si="5"/>
        <v/>
      </c>
      <c r="J194" s="3" t="str">
        <f t="shared" si="6"/>
        <v>Chicago, Illinois</v>
      </c>
      <c r="K194" s="3" t="str" cm="1">
        <f t="array" ref="K194">TRIM(_xlfn.IFS(H194 ="","",H194 ="Thomasville",H194 &amp;" , "&amp; E194, H194 ="Pensacola", H194 &amp; "," &amp;E194,TRUE, H194 &amp;", " &amp; D194))</f>
        <v/>
      </c>
      <c r="L194" s="3" t="str">
        <f t="shared" si="7"/>
        <v/>
      </c>
    </row>
    <row r="195" spans="1:12">
      <c r="A195" s="3" t="s">
        <v>1739</v>
      </c>
      <c r="B195" s="3" t="s">
        <v>1740</v>
      </c>
      <c r="C195" s="3"/>
      <c r="D195" s="39" t="str">
        <f t="shared" si="0"/>
        <v>Illinois</v>
      </c>
      <c r="E195" s="3" t="str">
        <f t="shared" si="1"/>
        <v/>
      </c>
      <c r="F195" s="3" t="str">
        <f t="shared" si="2"/>
        <v>Chicago</v>
      </c>
      <c r="G195" s="40" t="str">
        <f t="shared" si="3"/>
        <v/>
      </c>
      <c r="H195" s="3" t="str">
        <f t="shared" si="4"/>
        <v/>
      </c>
      <c r="I195" s="3" t="str">
        <f t="shared" si="5"/>
        <v/>
      </c>
      <c r="J195" s="3" t="str">
        <f t="shared" si="6"/>
        <v>Chicago, Illinois</v>
      </c>
      <c r="K195" s="3" t="str" cm="1">
        <f t="array" ref="K195">TRIM(_xlfn.IFS(H195 ="","",H195 ="Thomasville",H195 &amp;" , "&amp; E195, H195 ="Pensacola", H195 &amp; "," &amp;E195,TRUE, H195 &amp;", " &amp; D195))</f>
        <v/>
      </c>
      <c r="L195" s="3" t="str">
        <f t="shared" si="7"/>
        <v/>
      </c>
    </row>
    <row r="196" spans="1:12">
      <c r="A196" s="3" t="s">
        <v>1739</v>
      </c>
      <c r="B196" s="3" t="s">
        <v>1740</v>
      </c>
      <c r="C196" s="3"/>
      <c r="D196" s="39" t="str">
        <f t="shared" si="0"/>
        <v>Illinois</v>
      </c>
      <c r="E196" s="3" t="str">
        <f t="shared" si="1"/>
        <v/>
      </c>
      <c r="F196" s="3" t="str">
        <f t="shared" si="2"/>
        <v>Chicago</v>
      </c>
      <c r="G196" s="40" t="str">
        <f t="shared" si="3"/>
        <v/>
      </c>
      <c r="H196" s="3" t="str">
        <f t="shared" si="4"/>
        <v/>
      </c>
      <c r="I196" s="3" t="str">
        <f t="shared" si="5"/>
        <v/>
      </c>
      <c r="J196" s="3" t="str">
        <f t="shared" si="6"/>
        <v>Chicago, Illinois</v>
      </c>
      <c r="K196" s="3" t="str" cm="1">
        <f t="array" ref="K196">TRIM(_xlfn.IFS(H196 ="","",H196 ="Thomasville",H196 &amp;" , "&amp; E196, H196 ="Pensacola", H196 &amp; "," &amp;E196,TRUE, H196 &amp;", " &amp; D196))</f>
        <v/>
      </c>
      <c r="L196" s="3" t="str">
        <f t="shared" si="7"/>
        <v/>
      </c>
    </row>
    <row r="197" spans="1:12">
      <c r="A197" s="3" t="s">
        <v>1732</v>
      </c>
      <c r="B197" s="3" t="s">
        <v>1733</v>
      </c>
      <c r="C197" s="3"/>
      <c r="D197" s="39" t="str">
        <f t="shared" si="0"/>
        <v>California</v>
      </c>
      <c r="E197" s="3" t="str">
        <f t="shared" si="1"/>
        <v/>
      </c>
      <c r="F197" s="3" t="str">
        <f t="shared" si="2"/>
        <v>Los Angeles</v>
      </c>
      <c r="G197" s="40" t="str">
        <f t="shared" si="3"/>
        <v/>
      </c>
      <c r="H197" s="3" t="str">
        <f t="shared" si="4"/>
        <v/>
      </c>
      <c r="I197" s="3" t="str">
        <f t="shared" si="5"/>
        <v/>
      </c>
      <c r="J197" s="3" t="str">
        <f t="shared" si="6"/>
        <v>Los Angeles, California</v>
      </c>
      <c r="K197" s="3" t="str" cm="1">
        <f t="array" ref="K197">TRIM(_xlfn.IFS(H197 ="","",H197 ="Thomasville",H197 &amp;" , "&amp; E197, H197 ="Pensacola", H197 &amp; "," &amp;E197,TRUE, H197 &amp;", " &amp; D197))</f>
        <v/>
      </c>
      <c r="L197" s="3" t="str">
        <f t="shared" si="7"/>
        <v/>
      </c>
    </row>
    <row r="198" spans="1:12">
      <c r="A198" s="3" t="s">
        <v>1737</v>
      </c>
      <c r="B198" s="3" t="s">
        <v>1738</v>
      </c>
      <c r="C198" s="3"/>
      <c r="D198" s="39" t="str">
        <f t="shared" si="0"/>
        <v>Michigan</v>
      </c>
      <c r="E198" s="3" t="str">
        <f t="shared" si="1"/>
        <v/>
      </c>
      <c r="F198" s="3" t="str">
        <f t="shared" si="2"/>
        <v>Grand Rapids</v>
      </c>
      <c r="G198" s="40" t="str">
        <f t="shared" si="3"/>
        <v>Kalamazoo</v>
      </c>
      <c r="H198" s="3" t="str">
        <f t="shared" si="4"/>
        <v>Kalamazoo</v>
      </c>
      <c r="I198" s="3" t="str">
        <f t="shared" si="5"/>
        <v/>
      </c>
      <c r="J198" s="3" t="str">
        <f t="shared" si="6"/>
        <v>Grand Rapids, Michigan</v>
      </c>
      <c r="K198" s="3" t="str" cm="1">
        <f t="array" ref="K198">TRIM(_xlfn.IFS(H198 ="","",H198 ="Thomasville",H198 &amp;" , "&amp; E198, H198 ="Pensacola", H198 &amp; "," &amp;E198,TRUE, H198 &amp;", " &amp; D198))</f>
        <v>Kalamazoo, Michigan</v>
      </c>
      <c r="L198" s="3" t="str">
        <f t="shared" si="7"/>
        <v/>
      </c>
    </row>
    <row r="199" spans="1:12">
      <c r="A199" s="3" t="s">
        <v>1732</v>
      </c>
      <c r="B199" s="3" t="s">
        <v>1733</v>
      </c>
      <c r="C199" s="3"/>
      <c r="D199" s="39" t="str">
        <f t="shared" si="0"/>
        <v>California</v>
      </c>
      <c r="E199" s="3" t="str">
        <f t="shared" si="1"/>
        <v/>
      </c>
      <c r="F199" s="3" t="str">
        <f t="shared" si="2"/>
        <v>Los Angeles</v>
      </c>
      <c r="G199" s="40" t="str">
        <f t="shared" si="3"/>
        <v/>
      </c>
      <c r="H199" s="3" t="str">
        <f t="shared" si="4"/>
        <v/>
      </c>
      <c r="I199" s="3" t="str">
        <f t="shared" si="5"/>
        <v/>
      </c>
      <c r="J199" s="3" t="str">
        <f t="shared" si="6"/>
        <v>Los Angeles, California</v>
      </c>
      <c r="K199" s="3" t="str" cm="1">
        <f t="array" ref="K199">TRIM(_xlfn.IFS(H199 ="","",H199 ="Thomasville",H199 &amp;" , "&amp; E199, H199 ="Pensacola", H199 &amp; "," &amp;E199,TRUE, H199 &amp;", " &amp; D199))</f>
        <v/>
      </c>
      <c r="L199" s="3" t="str">
        <f t="shared" si="7"/>
        <v/>
      </c>
    </row>
    <row r="200" spans="1:12">
      <c r="A200" s="3" t="s">
        <v>1747</v>
      </c>
      <c r="B200" s="3" t="s">
        <v>1748</v>
      </c>
      <c r="C200" s="3"/>
      <c r="D200" s="39" t="str">
        <f t="shared" si="0"/>
        <v>New York</v>
      </c>
      <c r="E200" s="3" t="str">
        <f t="shared" si="1"/>
        <v/>
      </c>
      <c r="F200" s="3" t="str">
        <f t="shared" si="2"/>
        <v>New York City</v>
      </c>
      <c r="G200" s="40" t="str">
        <f t="shared" si="3"/>
        <v/>
      </c>
      <c r="H200" s="3" t="str">
        <f t="shared" si="4"/>
        <v/>
      </c>
      <c r="I200" s="3" t="str">
        <f t="shared" si="5"/>
        <v/>
      </c>
      <c r="J200" s="3" t="str">
        <f t="shared" si="6"/>
        <v>New York City, New York</v>
      </c>
      <c r="K200" s="3" t="str" cm="1">
        <f t="array" ref="K200">TRIM(_xlfn.IFS(H200 ="","",H200 ="Thomasville",H200 &amp;" , "&amp; E200, H200 ="Pensacola", H200 &amp; "," &amp;E200,TRUE, H200 &amp;", " &amp; D200))</f>
        <v/>
      </c>
      <c r="L200" s="3" t="str">
        <f t="shared" si="7"/>
        <v/>
      </c>
    </row>
    <row r="201" spans="1:12">
      <c r="A201" s="3" t="s">
        <v>1761</v>
      </c>
      <c r="B201" s="3" t="s">
        <v>1762</v>
      </c>
      <c r="C201" s="3"/>
      <c r="D201" s="39" t="str">
        <f t="shared" si="0"/>
        <v>Indiana</v>
      </c>
      <c r="E201" s="3" t="str">
        <f t="shared" si="1"/>
        <v/>
      </c>
      <c r="F201" s="3" t="str">
        <f t="shared" si="2"/>
        <v>South Bend</v>
      </c>
      <c r="G201" s="40" t="str">
        <f t="shared" si="3"/>
        <v>Elkhart</v>
      </c>
      <c r="H201" s="3" t="str">
        <f t="shared" si="4"/>
        <v>Elkhart</v>
      </c>
      <c r="I201" s="3" t="str">
        <f t="shared" si="5"/>
        <v/>
      </c>
      <c r="J201" s="3" t="str">
        <f t="shared" si="6"/>
        <v>South Bend, Indiana</v>
      </c>
      <c r="K201" s="3" t="str" cm="1">
        <f t="array" ref="K201">TRIM(_xlfn.IFS(H201 ="","",H201 ="Thomasville",H201 &amp;" , "&amp; E201, H201 ="Pensacola", H201 &amp; "," &amp;E201,TRUE, H201 &amp;", " &amp; D201))</f>
        <v>Elkhart, Indiana</v>
      </c>
      <c r="L201" s="3" t="str">
        <f t="shared" si="7"/>
        <v/>
      </c>
    </row>
    <row r="202" spans="1:12">
      <c r="A202" s="3" t="s">
        <v>1736</v>
      </c>
      <c r="B202" s="3" t="s">
        <v>1733</v>
      </c>
      <c r="C202" s="3"/>
      <c r="D202" s="39" t="str">
        <f t="shared" si="0"/>
        <v>California</v>
      </c>
      <c r="E202" s="3" t="str">
        <f t="shared" si="1"/>
        <v/>
      </c>
      <c r="F202" s="3" t="str">
        <f t="shared" si="2"/>
        <v>San Francisco</v>
      </c>
      <c r="G202" s="40" t="str">
        <f t="shared" si="3"/>
        <v/>
      </c>
      <c r="H202" s="3" t="str">
        <f t="shared" si="4"/>
        <v/>
      </c>
      <c r="I202" s="3" t="str">
        <f t="shared" si="5"/>
        <v/>
      </c>
      <c r="J202" s="3" t="str">
        <f t="shared" si="6"/>
        <v>San Francisco, California</v>
      </c>
      <c r="K202" s="3" t="str" cm="1">
        <f t="array" ref="K202">TRIM(_xlfn.IFS(H202 ="","",H202 ="Thomasville",H202 &amp;" , "&amp; E202, H202 ="Pensacola", H202 &amp; "," &amp;E202,TRUE, H202 &amp;", " &amp; D202))</f>
        <v/>
      </c>
      <c r="L202" s="3" t="str">
        <f t="shared" si="7"/>
        <v/>
      </c>
    </row>
    <row r="203" spans="1:12">
      <c r="A203" s="3" t="s">
        <v>1749</v>
      </c>
      <c r="B203" s="3" t="s">
        <v>1735</v>
      </c>
      <c r="C203" s="3"/>
      <c r="D203" s="39" t="str">
        <f t="shared" si="0"/>
        <v>Florida</v>
      </c>
      <c r="E203" s="3" t="str">
        <f t="shared" si="1"/>
        <v/>
      </c>
      <c r="F203" s="3" t="str">
        <f t="shared" si="2"/>
        <v>Jacksonville</v>
      </c>
      <c r="G203" s="40" t="str">
        <f t="shared" si="3"/>
        <v/>
      </c>
      <c r="H203" s="3" t="str">
        <f t="shared" si="4"/>
        <v/>
      </c>
      <c r="I203" s="3" t="str">
        <f t="shared" si="5"/>
        <v/>
      </c>
      <c r="J203" s="3" t="str">
        <f t="shared" si="6"/>
        <v>Jacksonville, Florida</v>
      </c>
      <c r="K203" s="3" t="str" cm="1">
        <f t="array" ref="K203">TRIM(_xlfn.IFS(H203 ="","",H203 ="Thomasville",H203 &amp;" , "&amp; E203, H203 ="Pensacola", H203 &amp; "," &amp;E203,TRUE, H203 &amp;", " &amp; D203))</f>
        <v/>
      </c>
      <c r="L203" s="3" t="str">
        <f t="shared" si="7"/>
        <v/>
      </c>
    </row>
    <row r="204" spans="1:12">
      <c r="A204" s="3" t="s">
        <v>1739</v>
      </c>
      <c r="B204" s="3" t="s">
        <v>1740</v>
      </c>
      <c r="C204" s="3"/>
      <c r="D204" s="39" t="str">
        <f t="shared" si="0"/>
        <v>Illinois</v>
      </c>
      <c r="E204" s="3" t="str">
        <f t="shared" si="1"/>
        <v/>
      </c>
      <c r="F204" s="3" t="str">
        <f t="shared" si="2"/>
        <v>Chicago</v>
      </c>
      <c r="G204" s="40" t="str">
        <f t="shared" si="3"/>
        <v/>
      </c>
      <c r="H204" s="3" t="str">
        <f t="shared" si="4"/>
        <v/>
      </c>
      <c r="I204" s="3" t="str">
        <f t="shared" si="5"/>
        <v/>
      </c>
      <c r="J204" s="3" t="str">
        <f t="shared" si="6"/>
        <v>Chicago, Illinois</v>
      </c>
      <c r="K204" s="3" t="str" cm="1">
        <f t="array" ref="K204">TRIM(_xlfn.IFS(H204 ="","",H204 ="Thomasville",H204 &amp;" , "&amp; E204, H204 ="Pensacola", H204 &amp; "," &amp;E204,TRUE, H204 &amp;", " &amp; D204))</f>
        <v/>
      </c>
      <c r="L204" s="3" t="str">
        <f t="shared" si="7"/>
        <v/>
      </c>
    </row>
    <row r="205" spans="1:12">
      <c r="A205" s="3" t="s">
        <v>1739</v>
      </c>
      <c r="B205" s="3" t="s">
        <v>1740</v>
      </c>
      <c r="C205" s="3"/>
      <c r="D205" s="39" t="str">
        <f t="shared" si="0"/>
        <v>Illinois</v>
      </c>
      <c r="E205" s="3" t="str">
        <f t="shared" si="1"/>
        <v/>
      </c>
      <c r="F205" s="3" t="str">
        <f t="shared" si="2"/>
        <v>Chicago</v>
      </c>
      <c r="G205" s="40" t="str">
        <f t="shared" si="3"/>
        <v/>
      </c>
      <c r="H205" s="3" t="str">
        <f t="shared" si="4"/>
        <v/>
      </c>
      <c r="I205" s="3" t="str">
        <f t="shared" si="5"/>
        <v/>
      </c>
      <c r="J205" s="3" t="str">
        <f t="shared" si="6"/>
        <v>Chicago, Illinois</v>
      </c>
      <c r="K205" s="3" t="str" cm="1">
        <f t="array" ref="K205">TRIM(_xlfn.IFS(H205 ="","",H205 ="Thomasville",H205 &amp;" , "&amp; E205, H205 ="Pensacola", H205 &amp; "," &amp;E205,TRUE, H205 &amp;", " &amp; D205))</f>
        <v/>
      </c>
      <c r="L205" s="3" t="str">
        <f t="shared" si="7"/>
        <v/>
      </c>
    </row>
    <row r="206" spans="1:12">
      <c r="A206" s="3" t="s">
        <v>1745</v>
      </c>
      <c r="B206" s="3" t="s">
        <v>1735</v>
      </c>
      <c r="C206" s="3"/>
      <c r="D206" s="39" t="str">
        <f t="shared" si="0"/>
        <v>Florida</v>
      </c>
      <c r="E206" s="3" t="str">
        <f t="shared" si="1"/>
        <v/>
      </c>
      <c r="F206" s="3" t="str">
        <f t="shared" si="2"/>
        <v>Miami</v>
      </c>
      <c r="G206" s="40" t="str">
        <f t="shared" si="3"/>
        <v>Ft. Lauderdale</v>
      </c>
      <c r="H206" s="3" t="str">
        <f t="shared" si="4"/>
        <v>Ft. Lauderdale</v>
      </c>
      <c r="I206" s="3" t="str">
        <f t="shared" si="5"/>
        <v/>
      </c>
      <c r="J206" s="3" t="str">
        <f t="shared" si="6"/>
        <v>Miami, Florida</v>
      </c>
      <c r="K206" s="3" t="str" cm="1">
        <f t="array" ref="K206">TRIM(_xlfn.IFS(H206 ="","",H206 ="Thomasville",H206 &amp;" , "&amp; E206, H206 ="Pensacola", H206 &amp; "," &amp;E206,TRUE, H206 &amp;", " &amp; D206))</f>
        <v>Ft. Lauderdale, Florida</v>
      </c>
      <c r="L206" s="3" t="str">
        <f t="shared" si="7"/>
        <v/>
      </c>
    </row>
    <row r="207" spans="1:12">
      <c r="A207" s="3" t="s">
        <v>1736</v>
      </c>
      <c r="B207" s="3" t="s">
        <v>1733</v>
      </c>
      <c r="C207" s="3"/>
      <c r="D207" s="39" t="str">
        <f t="shared" si="0"/>
        <v>California</v>
      </c>
      <c r="E207" s="3" t="str">
        <f t="shared" si="1"/>
        <v/>
      </c>
      <c r="F207" s="3" t="str">
        <f t="shared" si="2"/>
        <v>San Francisco</v>
      </c>
      <c r="G207" s="40" t="str">
        <f t="shared" si="3"/>
        <v/>
      </c>
      <c r="H207" s="3" t="str">
        <f t="shared" si="4"/>
        <v/>
      </c>
      <c r="I207" s="3" t="str">
        <f t="shared" si="5"/>
        <v/>
      </c>
      <c r="J207" s="3" t="str">
        <f t="shared" si="6"/>
        <v>San Francisco, California</v>
      </c>
      <c r="K207" s="3" t="str" cm="1">
        <f t="array" ref="K207">TRIM(_xlfn.IFS(H207 ="","",H207 ="Thomasville",H207 &amp;" , "&amp; E207, H207 ="Pensacola", H207 &amp; "," &amp;E207,TRUE, H207 &amp;", " &amp; D207))</f>
        <v/>
      </c>
      <c r="L207" s="3" t="str">
        <f t="shared" si="7"/>
        <v/>
      </c>
    </row>
    <row r="208" spans="1:12">
      <c r="A208" s="3" t="s">
        <v>1739</v>
      </c>
      <c r="B208" s="3" t="s">
        <v>1740</v>
      </c>
      <c r="C208" s="3"/>
      <c r="D208" s="39" t="str">
        <f t="shared" si="0"/>
        <v>Illinois</v>
      </c>
      <c r="E208" s="3" t="str">
        <f t="shared" si="1"/>
        <v/>
      </c>
      <c r="F208" s="3" t="str">
        <f t="shared" si="2"/>
        <v>Chicago</v>
      </c>
      <c r="G208" s="40" t="str">
        <f t="shared" si="3"/>
        <v/>
      </c>
      <c r="H208" s="3" t="str">
        <f t="shared" si="4"/>
        <v/>
      </c>
      <c r="I208" s="3" t="str">
        <f t="shared" si="5"/>
        <v/>
      </c>
      <c r="J208" s="3" t="str">
        <f t="shared" si="6"/>
        <v>Chicago, Illinois</v>
      </c>
      <c r="K208" s="3" t="str" cm="1">
        <f t="array" ref="K208">TRIM(_xlfn.IFS(H208 ="","",H208 ="Thomasville",H208 &amp;" , "&amp; E208, H208 ="Pensacola", H208 &amp; "," &amp;E208,TRUE, H208 &amp;", " &amp; D208))</f>
        <v/>
      </c>
      <c r="L208" s="3" t="str">
        <f t="shared" si="7"/>
        <v/>
      </c>
    </row>
    <row r="209" spans="1:12">
      <c r="A209" s="3" t="s">
        <v>1734</v>
      </c>
      <c r="B209" s="3" t="s">
        <v>1735</v>
      </c>
      <c r="C209" s="3"/>
      <c r="D209" s="39" t="str">
        <f t="shared" si="0"/>
        <v>Florida</v>
      </c>
      <c r="E209" s="3" t="str">
        <f t="shared" si="1"/>
        <v/>
      </c>
      <c r="F209" s="3" t="str">
        <f t="shared" si="2"/>
        <v>Orlando</v>
      </c>
      <c r="G209" s="40" t="str">
        <f t="shared" si="3"/>
        <v>Daytona Beach</v>
      </c>
      <c r="H209" s="3" t="str">
        <f t="shared" si="4"/>
        <v>Daytona Beach</v>
      </c>
      <c r="I209" s="3" t="str">
        <f t="shared" si="5"/>
        <v/>
      </c>
      <c r="J209" s="3" t="str">
        <f t="shared" si="6"/>
        <v>Orlando, Florida</v>
      </c>
      <c r="K209" s="3" t="str" cm="1">
        <f t="array" ref="K209">TRIM(_xlfn.IFS(H209 ="","",H209 ="Thomasville",H209 &amp;" , "&amp; E209, H209 ="Pensacola", H209 &amp; "," &amp;E209,TRUE, H209 &amp;", " &amp; D209))</f>
        <v>Daytona Beach, Florida</v>
      </c>
      <c r="L209" s="3" t="str">
        <f t="shared" si="7"/>
        <v/>
      </c>
    </row>
    <row r="210" spans="1:12">
      <c r="A210" s="3" t="s">
        <v>1739</v>
      </c>
      <c r="B210" s="3" t="s">
        <v>1740</v>
      </c>
      <c r="C210" s="3"/>
      <c r="D210" s="39" t="str">
        <f t="shared" si="0"/>
        <v>Illinois</v>
      </c>
      <c r="E210" s="3" t="str">
        <f t="shared" si="1"/>
        <v/>
      </c>
      <c r="F210" s="3" t="str">
        <f t="shared" si="2"/>
        <v>Chicago</v>
      </c>
      <c r="G210" s="40" t="str">
        <f t="shared" si="3"/>
        <v/>
      </c>
      <c r="H210" s="3" t="str">
        <f t="shared" si="4"/>
        <v/>
      </c>
      <c r="I210" s="3" t="str">
        <f t="shared" si="5"/>
        <v/>
      </c>
      <c r="J210" s="3" t="str">
        <f t="shared" si="6"/>
        <v>Chicago, Illinois</v>
      </c>
      <c r="K210" s="3" t="str" cm="1">
        <f t="array" ref="K210">TRIM(_xlfn.IFS(H210 ="","",H210 ="Thomasville",H210 &amp;" , "&amp; E210, H210 ="Pensacola", H210 &amp; "," &amp;E210,TRUE, H210 &amp;", " &amp; D210))</f>
        <v/>
      </c>
      <c r="L210" s="3" t="str">
        <f t="shared" si="7"/>
        <v/>
      </c>
    </row>
    <row r="211" spans="1:12">
      <c r="A211" s="3" t="s">
        <v>1732</v>
      </c>
      <c r="B211" s="3" t="s">
        <v>1733</v>
      </c>
      <c r="C211" s="3"/>
      <c r="D211" s="39" t="str">
        <f t="shared" si="0"/>
        <v>California</v>
      </c>
      <c r="E211" s="3" t="str">
        <f t="shared" si="1"/>
        <v/>
      </c>
      <c r="F211" s="3" t="str">
        <f t="shared" si="2"/>
        <v>Los Angeles</v>
      </c>
      <c r="G211" s="40" t="str">
        <f t="shared" si="3"/>
        <v/>
      </c>
      <c r="H211" s="3" t="str">
        <f t="shared" si="4"/>
        <v/>
      </c>
      <c r="I211" s="3" t="str">
        <f t="shared" si="5"/>
        <v/>
      </c>
      <c r="J211" s="3" t="str">
        <f t="shared" si="6"/>
        <v>Los Angeles, California</v>
      </c>
      <c r="K211" s="3" t="str" cm="1">
        <f t="array" ref="K211">TRIM(_xlfn.IFS(H211 ="","",H211 ="Thomasville",H211 &amp;" , "&amp; E211, H211 ="Pensacola", H211 &amp; "," &amp;E211,TRUE, H211 &amp;", " &amp; D211))</f>
        <v/>
      </c>
      <c r="L211" s="3" t="str">
        <f t="shared" si="7"/>
        <v/>
      </c>
    </row>
    <row r="212" spans="1:12">
      <c r="A212" s="3" t="s">
        <v>1774</v>
      </c>
      <c r="B212" s="3" t="s">
        <v>1753</v>
      </c>
      <c r="C212" s="3"/>
      <c r="D212" s="39" t="str">
        <f t="shared" si="0"/>
        <v>Georgia</v>
      </c>
      <c r="E212" s="3" t="str">
        <f t="shared" si="1"/>
        <v/>
      </c>
      <c r="F212" s="3" t="str">
        <f t="shared" si="2"/>
        <v>Savannah</v>
      </c>
      <c r="G212" s="40" t="str">
        <f t="shared" si="3"/>
        <v/>
      </c>
      <c r="H212" s="3" t="str">
        <f t="shared" si="4"/>
        <v/>
      </c>
      <c r="I212" s="3" t="str">
        <f t="shared" si="5"/>
        <v/>
      </c>
      <c r="J212" s="3" t="str">
        <f t="shared" si="6"/>
        <v>Savannah, Georgia</v>
      </c>
      <c r="K212" s="3" t="str" cm="1">
        <f t="array" ref="K212">TRIM(_xlfn.IFS(H212 ="","",H212 ="Thomasville",H212 &amp;" , "&amp; E212, H212 ="Pensacola", H212 &amp; "," &amp;E212,TRUE, H212 &amp;", " &amp; D212))</f>
        <v/>
      </c>
      <c r="L212" s="3" t="str">
        <f t="shared" si="7"/>
        <v/>
      </c>
    </row>
    <row r="213" spans="1:12">
      <c r="A213" s="3" t="s">
        <v>1745</v>
      </c>
      <c r="B213" s="3" t="s">
        <v>1735</v>
      </c>
      <c r="C213" s="3"/>
      <c r="D213" s="39" t="str">
        <f t="shared" si="0"/>
        <v>Florida</v>
      </c>
      <c r="E213" s="3" t="str">
        <f t="shared" si="1"/>
        <v/>
      </c>
      <c r="F213" s="3" t="str">
        <f t="shared" si="2"/>
        <v>Miami</v>
      </c>
      <c r="G213" s="40" t="str">
        <f t="shared" si="3"/>
        <v>Ft. Lauderdale</v>
      </c>
      <c r="H213" s="3" t="str">
        <f t="shared" si="4"/>
        <v>Ft. Lauderdale</v>
      </c>
      <c r="I213" s="3" t="str">
        <f t="shared" si="5"/>
        <v/>
      </c>
      <c r="J213" s="3" t="str">
        <f t="shared" si="6"/>
        <v>Miami, Florida</v>
      </c>
      <c r="K213" s="3" t="str" cm="1">
        <f t="array" ref="K213">TRIM(_xlfn.IFS(H213 ="","",H213 ="Thomasville",H213 &amp;" , "&amp; E213, H213 ="Pensacola", H213 &amp; "," &amp;E213,TRUE, H213 &amp;", " &amp; D213))</f>
        <v>Ft. Lauderdale, Florida</v>
      </c>
      <c r="L213" s="3" t="str">
        <f t="shared" si="7"/>
        <v/>
      </c>
    </row>
    <row r="214" spans="1:12">
      <c r="A214" s="3" t="s">
        <v>1775</v>
      </c>
      <c r="B214" s="3" t="s">
        <v>1740</v>
      </c>
      <c r="C214" s="3"/>
      <c r="D214" s="39" t="str">
        <f t="shared" si="0"/>
        <v>Illinois</v>
      </c>
      <c r="E214" s="3" t="str">
        <f t="shared" si="1"/>
        <v/>
      </c>
      <c r="F214" s="3" t="str">
        <f t="shared" si="2"/>
        <v>Peoria</v>
      </c>
      <c r="G214" s="40" t="str">
        <f t="shared" si="3"/>
        <v>Bloomington</v>
      </c>
      <c r="H214" s="3" t="str">
        <f t="shared" si="4"/>
        <v>Bloomington</v>
      </c>
      <c r="I214" s="3" t="str">
        <f t="shared" si="5"/>
        <v/>
      </c>
      <c r="J214" s="3" t="str">
        <f t="shared" si="6"/>
        <v>Peoria, Illinois</v>
      </c>
      <c r="K214" s="3" t="str" cm="1">
        <f t="array" ref="K214">TRIM(_xlfn.IFS(H214 ="","",H214 ="Thomasville",H214 &amp;" , "&amp; E214, H214 ="Pensacola", H214 &amp; "," &amp;E214,TRUE, H214 &amp;", " &amp; D214))</f>
        <v>Bloomington, Illinois</v>
      </c>
      <c r="L214" s="3" t="str">
        <f t="shared" si="7"/>
        <v/>
      </c>
    </row>
    <row r="215" spans="1:12">
      <c r="A215" s="3" t="s">
        <v>1739</v>
      </c>
      <c r="B215" s="3" t="s">
        <v>1740</v>
      </c>
      <c r="C215" s="3"/>
      <c r="D215" s="39" t="str">
        <f t="shared" si="0"/>
        <v>Illinois</v>
      </c>
      <c r="E215" s="3" t="str">
        <f t="shared" si="1"/>
        <v/>
      </c>
      <c r="F215" s="3" t="str">
        <f t="shared" si="2"/>
        <v>Chicago</v>
      </c>
      <c r="G215" s="40" t="str">
        <f t="shared" si="3"/>
        <v/>
      </c>
      <c r="H215" s="3" t="str">
        <f t="shared" si="4"/>
        <v/>
      </c>
      <c r="I215" s="3" t="str">
        <f t="shared" si="5"/>
        <v/>
      </c>
      <c r="J215" s="3" t="str">
        <f t="shared" si="6"/>
        <v>Chicago, Illinois</v>
      </c>
      <c r="K215" s="3" t="str" cm="1">
        <f t="array" ref="K215">TRIM(_xlfn.IFS(H215 ="","",H215 ="Thomasville",H215 &amp;" , "&amp; E215, H215 ="Pensacola", H215 &amp; "," &amp;E215,TRUE, H215 &amp;", " &amp; D215))</f>
        <v/>
      </c>
      <c r="L215" s="3" t="str">
        <f t="shared" si="7"/>
        <v/>
      </c>
    </row>
    <row r="216" spans="1:12">
      <c r="A216" s="3" t="s">
        <v>1747</v>
      </c>
      <c r="B216" s="3" t="s">
        <v>1748</v>
      </c>
      <c r="C216" s="3"/>
      <c r="D216" s="39" t="str">
        <f t="shared" si="0"/>
        <v>New York</v>
      </c>
      <c r="E216" s="3" t="str">
        <f t="shared" si="1"/>
        <v/>
      </c>
      <c r="F216" s="3" t="str">
        <f t="shared" si="2"/>
        <v>New York City</v>
      </c>
      <c r="G216" s="40" t="str">
        <f t="shared" si="3"/>
        <v/>
      </c>
      <c r="H216" s="3" t="str">
        <f t="shared" si="4"/>
        <v/>
      </c>
      <c r="I216" s="3" t="str">
        <f t="shared" si="5"/>
        <v/>
      </c>
      <c r="J216" s="3" t="str">
        <f t="shared" si="6"/>
        <v>New York City, New York</v>
      </c>
      <c r="K216" s="3" t="str" cm="1">
        <f t="array" ref="K216">TRIM(_xlfn.IFS(H216 ="","",H216 ="Thomasville",H216 &amp;" , "&amp; E216, H216 ="Pensacola", H216 &amp; "," &amp;E216,TRUE, H216 &amp;", " &amp; D216))</f>
        <v/>
      </c>
      <c r="L216" s="3" t="str">
        <f t="shared" si="7"/>
        <v/>
      </c>
    </row>
    <row r="217" spans="1:12">
      <c r="A217" s="3" t="s">
        <v>1739</v>
      </c>
      <c r="B217" s="3" t="s">
        <v>1740</v>
      </c>
      <c r="C217" s="3"/>
      <c r="D217" s="39" t="str">
        <f t="shared" si="0"/>
        <v>Illinois</v>
      </c>
      <c r="E217" s="3" t="str">
        <f t="shared" si="1"/>
        <v/>
      </c>
      <c r="F217" s="3" t="str">
        <f t="shared" si="2"/>
        <v>Chicago</v>
      </c>
      <c r="G217" s="40" t="str">
        <f t="shared" si="3"/>
        <v/>
      </c>
      <c r="H217" s="3" t="str">
        <f t="shared" si="4"/>
        <v/>
      </c>
      <c r="I217" s="3" t="str">
        <f t="shared" si="5"/>
        <v/>
      </c>
      <c r="J217" s="3" t="str">
        <f t="shared" si="6"/>
        <v>Chicago, Illinois</v>
      </c>
      <c r="K217" s="3" t="str" cm="1">
        <f t="array" ref="K217">TRIM(_xlfn.IFS(H217 ="","",H217 ="Thomasville",H217 &amp;" , "&amp; E217, H217 ="Pensacola", H217 &amp; "," &amp;E217,TRUE, H217 &amp;", " &amp; D217))</f>
        <v/>
      </c>
      <c r="L217" s="3" t="str">
        <f t="shared" si="7"/>
        <v/>
      </c>
    </row>
    <row r="218" spans="1:12">
      <c r="A218" s="3" t="s">
        <v>1745</v>
      </c>
      <c r="B218" s="3" t="s">
        <v>1735</v>
      </c>
      <c r="C218" s="3"/>
      <c r="D218" s="39" t="str">
        <f t="shared" si="0"/>
        <v>Florida</v>
      </c>
      <c r="E218" s="3" t="str">
        <f t="shared" si="1"/>
        <v/>
      </c>
      <c r="F218" s="3" t="str">
        <f t="shared" si="2"/>
        <v>Miami</v>
      </c>
      <c r="G218" s="40" t="str">
        <f t="shared" si="3"/>
        <v>Ft. Lauderdale</v>
      </c>
      <c r="H218" s="3" t="str">
        <f t="shared" si="4"/>
        <v>Ft. Lauderdale</v>
      </c>
      <c r="I218" s="3" t="str">
        <f t="shared" si="5"/>
        <v/>
      </c>
      <c r="J218" s="3" t="str">
        <f t="shared" si="6"/>
        <v>Miami, Florida</v>
      </c>
      <c r="K218" s="3" t="str" cm="1">
        <f t="array" ref="K218">TRIM(_xlfn.IFS(H218 ="","",H218 ="Thomasville",H218 &amp;" , "&amp; E218, H218 ="Pensacola", H218 &amp; "," &amp;E218,TRUE, H218 &amp;", " &amp; D218))</f>
        <v>Ft. Lauderdale, Florida</v>
      </c>
      <c r="L218" s="3" t="str">
        <f t="shared" si="7"/>
        <v/>
      </c>
    </row>
    <row r="219" spans="1:12">
      <c r="A219" s="3" t="s">
        <v>1739</v>
      </c>
      <c r="B219" s="3" t="s">
        <v>1740</v>
      </c>
      <c r="C219" s="3"/>
      <c r="D219" s="39" t="str">
        <f t="shared" si="0"/>
        <v>Illinois</v>
      </c>
      <c r="E219" s="3" t="str">
        <f t="shared" si="1"/>
        <v/>
      </c>
      <c r="F219" s="3" t="str">
        <f t="shared" si="2"/>
        <v>Chicago</v>
      </c>
      <c r="G219" s="40" t="str">
        <f t="shared" si="3"/>
        <v/>
      </c>
      <c r="H219" s="3" t="str">
        <f t="shared" si="4"/>
        <v/>
      </c>
      <c r="I219" s="3" t="str">
        <f t="shared" si="5"/>
        <v/>
      </c>
      <c r="J219" s="3" t="str">
        <f t="shared" si="6"/>
        <v>Chicago, Illinois</v>
      </c>
      <c r="K219" s="3" t="str" cm="1">
        <f t="array" ref="K219">TRIM(_xlfn.IFS(H219 ="","",H219 ="Thomasville",H219 &amp;" , "&amp; E219, H219 ="Pensacola", H219 &amp; "," &amp;E219,TRUE, H219 &amp;", " &amp; D219))</f>
        <v/>
      </c>
      <c r="L219" s="3" t="str">
        <f t="shared" si="7"/>
        <v/>
      </c>
    </row>
    <row r="220" spans="1:12">
      <c r="A220" s="3" t="s">
        <v>1739</v>
      </c>
      <c r="B220" s="3" t="s">
        <v>1740</v>
      </c>
      <c r="C220" s="3"/>
      <c r="D220" s="39" t="str">
        <f t="shared" si="0"/>
        <v>Illinois</v>
      </c>
      <c r="E220" s="3" t="str">
        <f t="shared" si="1"/>
        <v/>
      </c>
      <c r="F220" s="3" t="str">
        <f t="shared" si="2"/>
        <v>Chicago</v>
      </c>
      <c r="G220" s="40" t="str">
        <f t="shared" si="3"/>
        <v/>
      </c>
      <c r="H220" s="3" t="str">
        <f t="shared" si="4"/>
        <v/>
      </c>
      <c r="I220" s="3" t="str">
        <f t="shared" si="5"/>
        <v/>
      </c>
      <c r="J220" s="3" t="str">
        <f t="shared" si="6"/>
        <v>Chicago, Illinois</v>
      </c>
      <c r="K220" s="3" t="str" cm="1">
        <f t="array" ref="K220">TRIM(_xlfn.IFS(H220 ="","",H220 ="Thomasville",H220 &amp;" , "&amp; E220, H220 ="Pensacola", H220 &amp; "," &amp;E220,TRUE, H220 &amp;", " &amp; D220))</f>
        <v/>
      </c>
      <c r="L220" s="3" t="str">
        <f t="shared" si="7"/>
        <v/>
      </c>
    </row>
    <row r="221" spans="1:12">
      <c r="A221" s="3" t="s">
        <v>1741</v>
      </c>
      <c r="B221" s="3" t="s">
        <v>1742</v>
      </c>
      <c r="C221" s="3"/>
      <c r="D221" s="39" t="str">
        <f t="shared" si="0"/>
        <v>Tennessee</v>
      </c>
      <c r="E221" s="3" t="str">
        <f t="shared" si="1"/>
        <v/>
      </c>
      <c r="F221" s="3" t="str">
        <f t="shared" si="2"/>
        <v>Nashville</v>
      </c>
      <c r="G221" s="40" t="str">
        <f t="shared" si="3"/>
        <v/>
      </c>
      <c r="H221" s="3" t="str">
        <f t="shared" si="4"/>
        <v/>
      </c>
      <c r="I221" s="3" t="str">
        <f t="shared" si="5"/>
        <v/>
      </c>
      <c r="J221" s="3" t="str">
        <f t="shared" si="6"/>
        <v>Nashville, Tennessee</v>
      </c>
      <c r="K221" s="3" t="str" cm="1">
        <f t="array" ref="K221">TRIM(_xlfn.IFS(H221 ="","",H221 ="Thomasville",H221 &amp;" , "&amp; E221, H221 ="Pensacola", H221 &amp; "," &amp;E221,TRUE, H221 &amp;", " &amp; D221))</f>
        <v/>
      </c>
      <c r="L221" s="3" t="str">
        <f t="shared" si="7"/>
        <v/>
      </c>
    </row>
    <row r="222" spans="1:12">
      <c r="A222" s="3" t="s">
        <v>1747</v>
      </c>
      <c r="B222" s="3" t="s">
        <v>1748</v>
      </c>
      <c r="C222" s="3"/>
      <c r="D222" s="39" t="str">
        <f t="shared" si="0"/>
        <v>New York</v>
      </c>
      <c r="E222" s="3" t="str">
        <f t="shared" si="1"/>
        <v/>
      </c>
      <c r="F222" s="3" t="str">
        <f t="shared" si="2"/>
        <v>New York City</v>
      </c>
      <c r="G222" s="40" t="str">
        <f t="shared" si="3"/>
        <v/>
      </c>
      <c r="H222" s="3" t="str">
        <f t="shared" si="4"/>
        <v/>
      </c>
      <c r="I222" s="3" t="str">
        <f t="shared" si="5"/>
        <v/>
      </c>
      <c r="J222" s="3" t="str">
        <f t="shared" si="6"/>
        <v>New York City, New York</v>
      </c>
      <c r="K222" s="3" t="str" cm="1">
        <f t="array" ref="K222">TRIM(_xlfn.IFS(H222 ="","",H222 ="Thomasville",H222 &amp;" , "&amp; E222, H222 ="Pensacola", H222 &amp; "," &amp;E222,TRUE, H222 &amp;", " &amp; D222))</f>
        <v/>
      </c>
      <c r="L222" s="3" t="str">
        <f t="shared" si="7"/>
        <v/>
      </c>
    </row>
    <row r="223" spans="1:12">
      <c r="A223" s="3" t="s">
        <v>1764</v>
      </c>
      <c r="B223" s="3" t="s">
        <v>1742</v>
      </c>
      <c r="C223" s="3"/>
      <c r="D223" s="39" t="str">
        <f t="shared" si="0"/>
        <v>Tennessee</v>
      </c>
      <c r="E223" s="3" t="str">
        <f t="shared" si="1"/>
        <v/>
      </c>
      <c r="F223" s="3" t="str">
        <f t="shared" si="2"/>
        <v>Knoxville</v>
      </c>
      <c r="G223" s="40" t="str">
        <f t="shared" si="3"/>
        <v/>
      </c>
      <c r="H223" s="3" t="str">
        <f t="shared" si="4"/>
        <v/>
      </c>
      <c r="I223" s="3" t="str">
        <f t="shared" si="5"/>
        <v/>
      </c>
      <c r="J223" s="3" t="str">
        <f t="shared" si="6"/>
        <v>Knoxville, Tennessee</v>
      </c>
      <c r="K223" s="3" t="str" cm="1">
        <f t="array" ref="K223">TRIM(_xlfn.IFS(H223 ="","",H223 ="Thomasville",H223 &amp;" , "&amp; E223, H223 ="Pensacola", H223 &amp; "," &amp;E223,TRUE, H223 &amp;", " &amp; D223))</f>
        <v/>
      </c>
      <c r="L223" s="3" t="str">
        <f t="shared" si="7"/>
        <v/>
      </c>
    </row>
    <row r="224" spans="1:12">
      <c r="A224" s="3" t="s">
        <v>1747</v>
      </c>
      <c r="B224" s="3" t="s">
        <v>1748</v>
      </c>
      <c r="C224" s="3"/>
      <c r="D224" s="39" t="str">
        <f t="shared" si="0"/>
        <v>New York</v>
      </c>
      <c r="E224" s="3" t="str">
        <f t="shared" si="1"/>
        <v/>
      </c>
      <c r="F224" s="3" t="str">
        <f t="shared" si="2"/>
        <v>New York City</v>
      </c>
      <c r="G224" s="40" t="str">
        <f t="shared" si="3"/>
        <v/>
      </c>
      <c r="H224" s="3" t="str">
        <f t="shared" si="4"/>
        <v/>
      </c>
      <c r="I224" s="3" t="str">
        <f t="shared" si="5"/>
        <v/>
      </c>
      <c r="J224" s="3" t="str">
        <f t="shared" si="6"/>
        <v>New York City, New York</v>
      </c>
      <c r="K224" s="3" t="str" cm="1">
        <f t="array" ref="K224">TRIM(_xlfn.IFS(H224 ="","",H224 ="Thomasville",H224 &amp;" , "&amp; E224, H224 ="Pensacola", H224 &amp; "," &amp;E224,TRUE, H224 &amp;", " &amp; D224))</f>
        <v/>
      </c>
      <c r="L224" s="3" t="str">
        <f t="shared" si="7"/>
        <v/>
      </c>
    </row>
    <row r="225" spans="1:12">
      <c r="A225" s="3" t="s">
        <v>1736</v>
      </c>
      <c r="B225" s="3" t="s">
        <v>1733</v>
      </c>
      <c r="C225" s="3"/>
      <c r="D225" s="39" t="str">
        <f t="shared" si="0"/>
        <v>California</v>
      </c>
      <c r="E225" s="3" t="str">
        <f t="shared" si="1"/>
        <v/>
      </c>
      <c r="F225" s="3" t="str">
        <f t="shared" si="2"/>
        <v>San Francisco</v>
      </c>
      <c r="G225" s="40" t="str">
        <f t="shared" si="3"/>
        <v/>
      </c>
      <c r="H225" s="3" t="str">
        <f t="shared" si="4"/>
        <v/>
      </c>
      <c r="I225" s="3" t="str">
        <f t="shared" si="5"/>
        <v/>
      </c>
      <c r="J225" s="3" t="str">
        <f t="shared" si="6"/>
        <v>San Francisco, California</v>
      </c>
      <c r="K225" s="3" t="str" cm="1">
        <f t="array" ref="K225">TRIM(_xlfn.IFS(H225 ="","",H225 ="Thomasville",H225 &amp;" , "&amp; E225, H225 ="Pensacola", H225 &amp; "," &amp;E225,TRUE, H225 &amp;", " &amp; D225))</f>
        <v/>
      </c>
      <c r="L225" s="3" t="str">
        <f t="shared" si="7"/>
        <v/>
      </c>
    </row>
    <row r="226" spans="1:12">
      <c r="A226" s="3" t="s">
        <v>1739</v>
      </c>
      <c r="B226" s="3" t="s">
        <v>1740</v>
      </c>
      <c r="C226" s="3"/>
      <c r="D226" s="39" t="str">
        <f t="shared" si="0"/>
        <v>Illinois</v>
      </c>
      <c r="E226" s="3" t="str">
        <f t="shared" si="1"/>
        <v/>
      </c>
      <c r="F226" s="3" t="str">
        <f t="shared" si="2"/>
        <v>Chicago</v>
      </c>
      <c r="G226" s="40" t="str">
        <f t="shared" si="3"/>
        <v/>
      </c>
      <c r="H226" s="3" t="str">
        <f t="shared" si="4"/>
        <v/>
      </c>
      <c r="I226" s="3" t="str">
        <f t="shared" si="5"/>
        <v/>
      </c>
      <c r="J226" s="3" t="str">
        <f t="shared" si="6"/>
        <v>Chicago, Illinois</v>
      </c>
      <c r="K226" s="3" t="str" cm="1">
        <f t="array" ref="K226">TRIM(_xlfn.IFS(H226 ="","",H226 ="Thomasville",H226 &amp;" , "&amp; E226, H226 ="Pensacola", H226 &amp; "," &amp;E226,TRUE, H226 &amp;", " &amp; D226))</f>
        <v/>
      </c>
      <c r="L226" s="3" t="str">
        <f t="shared" si="7"/>
        <v/>
      </c>
    </row>
    <row r="227" spans="1:12">
      <c r="A227" s="3" t="s">
        <v>1736</v>
      </c>
      <c r="B227" s="3" t="s">
        <v>1733</v>
      </c>
      <c r="C227" s="3"/>
      <c r="D227" s="39" t="str">
        <f t="shared" si="0"/>
        <v>California</v>
      </c>
      <c r="E227" s="3" t="str">
        <f t="shared" si="1"/>
        <v/>
      </c>
      <c r="F227" s="3" t="str">
        <f t="shared" si="2"/>
        <v>San Francisco</v>
      </c>
      <c r="G227" s="40" t="str">
        <f t="shared" si="3"/>
        <v/>
      </c>
      <c r="H227" s="3" t="str">
        <f t="shared" si="4"/>
        <v/>
      </c>
      <c r="I227" s="3" t="str">
        <f t="shared" si="5"/>
        <v/>
      </c>
      <c r="J227" s="3" t="str">
        <f t="shared" si="6"/>
        <v>San Francisco, California</v>
      </c>
      <c r="K227" s="3" t="str" cm="1">
        <f t="array" ref="K227">TRIM(_xlfn.IFS(H227 ="","",H227 ="Thomasville",H227 &amp;" , "&amp; E227, H227 ="Pensacola", H227 &amp; "," &amp;E227,TRUE, H227 &amp;", " &amp; D227))</f>
        <v/>
      </c>
      <c r="L227" s="3" t="str">
        <f t="shared" si="7"/>
        <v/>
      </c>
    </row>
    <row r="228" spans="1:12">
      <c r="A228" s="3" t="s">
        <v>1749</v>
      </c>
      <c r="B228" s="3" t="s">
        <v>1735</v>
      </c>
      <c r="C228" s="3"/>
      <c r="D228" s="39" t="str">
        <f t="shared" si="0"/>
        <v>Florida</v>
      </c>
      <c r="E228" s="3" t="str">
        <f t="shared" si="1"/>
        <v/>
      </c>
      <c r="F228" s="3" t="str">
        <f t="shared" si="2"/>
        <v>Jacksonville</v>
      </c>
      <c r="G228" s="40" t="str">
        <f t="shared" si="3"/>
        <v/>
      </c>
      <c r="H228" s="3" t="str">
        <f t="shared" si="4"/>
        <v/>
      </c>
      <c r="I228" s="3" t="str">
        <f t="shared" si="5"/>
        <v/>
      </c>
      <c r="J228" s="3" t="str">
        <f t="shared" si="6"/>
        <v>Jacksonville, Florida</v>
      </c>
      <c r="K228" s="3" t="str" cm="1">
        <f t="array" ref="K228">TRIM(_xlfn.IFS(H228 ="","",H228 ="Thomasville",H228 &amp;" , "&amp; E228, H228 ="Pensacola", H228 &amp; "," &amp;E228,TRUE, H228 &amp;", " &amp; D228))</f>
        <v/>
      </c>
      <c r="L228" s="3" t="str">
        <f t="shared" si="7"/>
        <v/>
      </c>
    </row>
    <row r="229" spans="1:12">
      <c r="A229" s="3" t="s">
        <v>1739</v>
      </c>
      <c r="B229" s="3" t="s">
        <v>1740</v>
      </c>
      <c r="C229" s="3"/>
      <c r="D229" s="39" t="str">
        <f t="shared" si="0"/>
        <v>Illinois</v>
      </c>
      <c r="E229" s="3" t="str">
        <f t="shared" si="1"/>
        <v/>
      </c>
      <c r="F229" s="3" t="str">
        <f t="shared" si="2"/>
        <v>Chicago</v>
      </c>
      <c r="G229" s="40" t="str">
        <f t="shared" si="3"/>
        <v/>
      </c>
      <c r="H229" s="3" t="str">
        <f t="shared" si="4"/>
        <v/>
      </c>
      <c r="I229" s="3" t="str">
        <f t="shared" si="5"/>
        <v/>
      </c>
      <c r="J229" s="3" t="str">
        <f t="shared" si="6"/>
        <v>Chicago, Illinois</v>
      </c>
      <c r="K229" s="3" t="str" cm="1">
        <f t="array" ref="K229">TRIM(_xlfn.IFS(H229 ="","",H229 ="Thomasville",H229 &amp;" , "&amp; E229, H229 ="Pensacola", H229 &amp; "," &amp;E229,TRUE, H229 &amp;", " &amp; D229))</f>
        <v/>
      </c>
      <c r="L229" s="3" t="str">
        <f t="shared" si="7"/>
        <v/>
      </c>
    </row>
    <row r="230" spans="1:12">
      <c r="A230" s="3" t="s">
        <v>1734</v>
      </c>
      <c r="B230" s="3" t="s">
        <v>1735</v>
      </c>
      <c r="C230" s="3"/>
      <c r="D230" s="39" t="str">
        <f t="shared" si="0"/>
        <v>Florida</v>
      </c>
      <c r="E230" s="3" t="str">
        <f t="shared" si="1"/>
        <v/>
      </c>
      <c r="F230" s="3" t="str">
        <f t="shared" si="2"/>
        <v>Orlando</v>
      </c>
      <c r="G230" s="40" t="str">
        <f t="shared" si="3"/>
        <v>Daytona Beach</v>
      </c>
      <c r="H230" s="3" t="str">
        <f t="shared" si="4"/>
        <v>Daytona Beach</v>
      </c>
      <c r="I230" s="3" t="str">
        <f t="shared" si="5"/>
        <v/>
      </c>
      <c r="J230" s="3" t="str">
        <f t="shared" si="6"/>
        <v>Orlando, Florida</v>
      </c>
      <c r="K230" s="3" t="str" cm="1">
        <f t="array" ref="K230">TRIM(_xlfn.IFS(H230 ="","",H230 ="Thomasville",H230 &amp;" , "&amp; E230, H230 ="Pensacola", H230 &amp; "," &amp;E230,TRUE, H230 &amp;", " &amp; D230))</f>
        <v>Daytona Beach, Florida</v>
      </c>
      <c r="L230" s="3" t="str">
        <f t="shared" si="7"/>
        <v/>
      </c>
    </row>
    <row r="231" spans="1:12">
      <c r="A231" s="3" t="s">
        <v>1747</v>
      </c>
      <c r="B231" s="3" t="s">
        <v>1748</v>
      </c>
      <c r="C231" s="3"/>
      <c r="D231" s="39" t="str">
        <f t="shared" si="0"/>
        <v>New York</v>
      </c>
      <c r="E231" s="3" t="str">
        <f t="shared" si="1"/>
        <v/>
      </c>
      <c r="F231" s="3" t="str">
        <f t="shared" si="2"/>
        <v>New York City</v>
      </c>
      <c r="G231" s="40" t="str">
        <f t="shared" si="3"/>
        <v/>
      </c>
      <c r="H231" s="3" t="str">
        <f t="shared" si="4"/>
        <v/>
      </c>
      <c r="I231" s="3" t="str">
        <f t="shared" si="5"/>
        <v/>
      </c>
      <c r="J231" s="3" t="str">
        <f t="shared" si="6"/>
        <v>New York City, New York</v>
      </c>
      <c r="K231" s="3" t="str" cm="1">
        <f t="array" ref="K231">TRIM(_xlfn.IFS(H231 ="","",H231 ="Thomasville",H231 &amp;" , "&amp; E231, H231 ="Pensacola", H231 &amp; "," &amp;E231,TRUE, H231 &amp;", " &amp; D231))</f>
        <v/>
      </c>
      <c r="L231" s="3" t="str">
        <f t="shared" si="7"/>
        <v/>
      </c>
    </row>
    <row r="232" spans="1:12">
      <c r="A232" s="3" t="s">
        <v>1732</v>
      </c>
      <c r="B232" s="3" t="s">
        <v>1733</v>
      </c>
      <c r="C232" s="3"/>
      <c r="D232" s="39" t="str">
        <f t="shared" si="0"/>
        <v>California</v>
      </c>
      <c r="E232" s="3" t="str">
        <f t="shared" si="1"/>
        <v/>
      </c>
      <c r="F232" s="3" t="str">
        <f t="shared" si="2"/>
        <v>Los Angeles</v>
      </c>
      <c r="G232" s="40" t="str">
        <f t="shared" si="3"/>
        <v/>
      </c>
      <c r="H232" s="3" t="str">
        <f t="shared" si="4"/>
        <v/>
      </c>
      <c r="I232" s="3" t="str">
        <f t="shared" si="5"/>
        <v/>
      </c>
      <c r="J232" s="3" t="str">
        <f t="shared" si="6"/>
        <v>Los Angeles, California</v>
      </c>
      <c r="K232" s="3" t="str" cm="1">
        <f t="array" ref="K232">TRIM(_xlfn.IFS(H232 ="","",H232 ="Thomasville",H232 &amp;" , "&amp; E232, H232 ="Pensacola", H232 &amp; "," &amp;E232,TRUE, H232 &amp;", " &amp; D232))</f>
        <v/>
      </c>
      <c r="L232" s="3" t="str">
        <f t="shared" si="7"/>
        <v/>
      </c>
    </row>
    <row r="233" spans="1:12">
      <c r="A233" s="3" t="s">
        <v>1747</v>
      </c>
      <c r="B233" s="3" t="s">
        <v>1748</v>
      </c>
      <c r="C233" s="3"/>
      <c r="D233" s="39" t="str">
        <f t="shared" si="0"/>
        <v>New York</v>
      </c>
      <c r="E233" s="3" t="str">
        <f t="shared" si="1"/>
        <v/>
      </c>
      <c r="F233" s="3" t="str">
        <f t="shared" si="2"/>
        <v>New York City</v>
      </c>
      <c r="G233" s="40" t="str">
        <f t="shared" si="3"/>
        <v/>
      </c>
      <c r="H233" s="3" t="str">
        <f t="shared" si="4"/>
        <v/>
      </c>
      <c r="I233" s="3" t="str">
        <f t="shared" si="5"/>
        <v/>
      </c>
      <c r="J233" s="3" t="str">
        <f t="shared" si="6"/>
        <v>New York City, New York</v>
      </c>
      <c r="K233" s="3" t="str" cm="1">
        <f t="array" ref="K233">TRIM(_xlfn.IFS(H233 ="","",H233 ="Thomasville",H233 &amp;" , "&amp; E233, H233 ="Pensacola", H233 &amp; "," &amp;E233,TRUE, H233 &amp;", " &amp; D233))</f>
        <v/>
      </c>
      <c r="L233" s="3" t="str">
        <f t="shared" si="7"/>
        <v/>
      </c>
    </row>
    <row r="234" spans="1:12">
      <c r="A234" s="3" t="s">
        <v>1747</v>
      </c>
      <c r="B234" s="3" t="s">
        <v>1748</v>
      </c>
      <c r="C234" s="3"/>
      <c r="D234" s="39" t="str">
        <f t="shared" si="0"/>
        <v>New York</v>
      </c>
      <c r="E234" s="3" t="str">
        <f t="shared" si="1"/>
        <v/>
      </c>
      <c r="F234" s="3" t="str">
        <f t="shared" si="2"/>
        <v>New York City</v>
      </c>
      <c r="G234" s="40" t="str">
        <f t="shared" si="3"/>
        <v/>
      </c>
      <c r="H234" s="3" t="str">
        <f t="shared" si="4"/>
        <v/>
      </c>
      <c r="I234" s="3" t="str">
        <f t="shared" si="5"/>
        <v/>
      </c>
      <c r="J234" s="3" t="str">
        <f t="shared" si="6"/>
        <v>New York City, New York</v>
      </c>
      <c r="K234" s="3" t="str" cm="1">
        <f t="array" ref="K234">TRIM(_xlfn.IFS(H234 ="","",H234 ="Thomasville",H234 &amp;" , "&amp; E234, H234 ="Pensacola", H234 &amp; "," &amp;E234,TRUE, H234 &amp;", " &amp; D234))</f>
        <v/>
      </c>
      <c r="L234" s="3" t="str">
        <f t="shared" si="7"/>
        <v/>
      </c>
    </row>
    <row r="235" spans="1:12">
      <c r="A235" s="3" t="s">
        <v>1741</v>
      </c>
      <c r="B235" s="3" t="s">
        <v>1742</v>
      </c>
      <c r="C235" s="3"/>
      <c r="D235" s="39" t="str">
        <f t="shared" si="0"/>
        <v>Tennessee</v>
      </c>
      <c r="E235" s="3" t="str">
        <f t="shared" si="1"/>
        <v/>
      </c>
      <c r="F235" s="3" t="str">
        <f t="shared" si="2"/>
        <v>Nashville</v>
      </c>
      <c r="G235" s="40" t="str">
        <f t="shared" si="3"/>
        <v/>
      </c>
      <c r="H235" s="3" t="str">
        <f t="shared" si="4"/>
        <v/>
      </c>
      <c r="I235" s="3" t="str">
        <f t="shared" si="5"/>
        <v/>
      </c>
      <c r="J235" s="3" t="str">
        <f t="shared" si="6"/>
        <v>Nashville, Tennessee</v>
      </c>
      <c r="K235" s="3" t="str" cm="1">
        <f t="array" ref="K235">TRIM(_xlfn.IFS(H235 ="","",H235 ="Thomasville",H235 &amp;" , "&amp; E235, H235 ="Pensacola", H235 &amp; "," &amp;E235,TRUE, H235 &amp;", " &amp; D235))</f>
        <v/>
      </c>
      <c r="L235" s="3" t="str">
        <f t="shared" si="7"/>
        <v/>
      </c>
    </row>
    <row r="236" spans="1:12">
      <c r="A236" s="3" t="s">
        <v>1751</v>
      </c>
      <c r="B236" s="3" t="s">
        <v>1735</v>
      </c>
      <c r="C236" s="3"/>
      <c r="D236" s="39" t="str">
        <f t="shared" si="0"/>
        <v>Florida</v>
      </c>
      <c r="E236" s="3" t="str">
        <f t="shared" si="1"/>
        <v/>
      </c>
      <c r="F236" s="3" t="str">
        <f t="shared" si="2"/>
        <v>West Palm Beach</v>
      </c>
      <c r="G236" s="40" t="str">
        <f t="shared" si="3"/>
        <v>Ft. Pierce</v>
      </c>
      <c r="H236" s="3" t="str">
        <f t="shared" si="4"/>
        <v>Ft. Pierce</v>
      </c>
      <c r="I236" s="3" t="str">
        <f t="shared" si="5"/>
        <v/>
      </c>
      <c r="J236" s="3" t="str">
        <f t="shared" si="6"/>
        <v>West Palm Beach, Florida</v>
      </c>
      <c r="K236" s="3" t="str" cm="1">
        <f t="array" ref="K236">TRIM(_xlfn.IFS(H236 ="","",H236 ="Thomasville",H236 &amp;" , "&amp; E236, H236 ="Pensacola", H236 &amp; "," &amp;E236,TRUE, H236 &amp;", " &amp; D236))</f>
        <v>Ft. Pierce, Florida</v>
      </c>
      <c r="L236" s="3" t="str">
        <f t="shared" si="7"/>
        <v/>
      </c>
    </row>
    <row r="237" spans="1:12">
      <c r="A237" s="3" t="s">
        <v>1739</v>
      </c>
      <c r="B237" s="3" t="s">
        <v>1740</v>
      </c>
      <c r="C237" s="3"/>
      <c r="D237" s="39" t="str">
        <f t="shared" si="0"/>
        <v>Illinois</v>
      </c>
      <c r="E237" s="3" t="str">
        <f t="shared" si="1"/>
        <v/>
      </c>
      <c r="F237" s="3" t="str">
        <f t="shared" si="2"/>
        <v>Chicago</v>
      </c>
      <c r="G237" s="40" t="str">
        <f t="shared" si="3"/>
        <v/>
      </c>
      <c r="H237" s="3" t="str">
        <f t="shared" si="4"/>
        <v/>
      </c>
      <c r="I237" s="3" t="str">
        <f t="shared" si="5"/>
        <v/>
      </c>
      <c r="J237" s="3" t="str">
        <f t="shared" si="6"/>
        <v>Chicago, Illinois</v>
      </c>
      <c r="K237" s="3" t="str" cm="1">
        <f t="array" ref="K237">TRIM(_xlfn.IFS(H237 ="","",H237 ="Thomasville",H237 &amp;" , "&amp; E237, H237 ="Pensacola", H237 &amp; "," &amp;E237,TRUE, H237 &amp;", " &amp; D237))</f>
        <v/>
      </c>
      <c r="L237" s="3" t="str">
        <f t="shared" si="7"/>
        <v/>
      </c>
    </row>
    <row r="238" spans="1:12">
      <c r="A238" s="3" t="s">
        <v>1739</v>
      </c>
      <c r="B238" s="3" t="s">
        <v>1740</v>
      </c>
      <c r="C238" s="3"/>
      <c r="D238" s="39" t="str">
        <f t="shared" si="0"/>
        <v>Illinois</v>
      </c>
      <c r="E238" s="3" t="str">
        <f t="shared" si="1"/>
        <v/>
      </c>
      <c r="F238" s="3" t="str">
        <f t="shared" si="2"/>
        <v>Chicago</v>
      </c>
      <c r="G238" s="40" t="str">
        <f t="shared" si="3"/>
        <v/>
      </c>
      <c r="H238" s="3" t="str">
        <f t="shared" si="4"/>
        <v/>
      </c>
      <c r="I238" s="3" t="str">
        <f t="shared" si="5"/>
        <v/>
      </c>
      <c r="J238" s="3" t="str">
        <f t="shared" si="6"/>
        <v>Chicago, Illinois</v>
      </c>
      <c r="K238" s="3" t="str" cm="1">
        <f t="array" ref="K238">TRIM(_xlfn.IFS(H238 ="","",H238 ="Thomasville",H238 &amp;" , "&amp; E238, H238 ="Pensacola", H238 &amp; "," &amp;E238,TRUE, H238 &amp;", " &amp; D238))</f>
        <v/>
      </c>
      <c r="L238" s="3" t="str">
        <f t="shared" si="7"/>
        <v/>
      </c>
    </row>
    <row r="239" spans="1:12">
      <c r="A239" s="3" t="s">
        <v>1739</v>
      </c>
      <c r="B239" s="3" t="s">
        <v>1740</v>
      </c>
      <c r="C239" s="3"/>
      <c r="D239" s="39" t="str">
        <f t="shared" si="0"/>
        <v>Illinois</v>
      </c>
      <c r="E239" s="3" t="str">
        <f t="shared" si="1"/>
        <v/>
      </c>
      <c r="F239" s="3" t="str">
        <f t="shared" si="2"/>
        <v>Chicago</v>
      </c>
      <c r="G239" s="40" t="str">
        <f t="shared" si="3"/>
        <v/>
      </c>
      <c r="H239" s="3" t="str">
        <f t="shared" si="4"/>
        <v/>
      </c>
      <c r="I239" s="3" t="str">
        <f t="shared" si="5"/>
        <v/>
      </c>
      <c r="J239" s="3" t="str">
        <f t="shared" si="6"/>
        <v>Chicago, Illinois</v>
      </c>
      <c r="K239" s="3" t="str" cm="1">
        <f t="array" ref="K239">TRIM(_xlfn.IFS(H239 ="","",H239 ="Thomasville",H239 &amp;" , "&amp; E239, H239 ="Pensacola", H239 &amp; "," &amp;E239,TRUE, H239 &amp;", " &amp; D239))</f>
        <v/>
      </c>
      <c r="L239" s="3" t="str">
        <f t="shared" si="7"/>
        <v/>
      </c>
    </row>
    <row r="240" spans="1:12">
      <c r="A240" s="3" t="s">
        <v>1741</v>
      </c>
      <c r="B240" s="3" t="s">
        <v>1742</v>
      </c>
      <c r="C240" s="3"/>
      <c r="D240" s="39" t="str">
        <f t="shared" si="0"/>
        <v>Tennessee</v>
      </c>
      <c r="E240" s="3" t="str">
        <f t="shared" si="1"/>
        <v/>
      </c>
      <c r="F240" s="3" t="str">
        <f t="shared" si="2"/>
        <v>Nashville</v>
      </c>
      <c r="G240" s="40" t="str">
        <f t="shared" si="3"/>
        <v/>
      </c>
      <c r="H240" s="3" t="str">
        <f t="shared" si="4"/>
        <v/>
      </c>
      <c r="I240" s="3" t="str">
        <f t="shared" si="5"/>
        <v/>
      </c>
      <c r="J240" s="3" t="str">
        <f t="shared" si="6"/>
        <v>Nashville, Tennessee</v>
      </c>
      <c r="K240" s="3" t="str" cm="1">
        <f t="array" ref="K240">TRIM(_xlfn.IFS(H240 ="","",H240 ="Thomasville",H240 &amp;" , "&amp; E240, H240 ="Pensacola", H240 &amp; "," &amp;E240,TRUE, H240 &amp;", " &amp; D240))</f>
        <v/>
      </c>
      <c r="L240" s="3" t="str">
        <f t="shared" si="7"/>
        <v/>
      </c>
    </row>
    <row r="241" spans="1:12">
      <c r="A241" s="3" t="s">
        <v>1739</v>
      </c>
      <c r="B241" s="3" t="s">
        <v>1740</v>
      </c>
      <c r="C241" s="3"/>
      <c r="D241" s="39" t="str">
        <f t="shared" si="0"/>
        <v>Illinois</v>
      </c>
      <c r="E241" s="3" t="str">
        <f t="shared" si="1"/>
        <v/>
      </c>
      <c r="F241" s="3" t="str">
        <f t="shared" si="2"/>
        <v>Chicago</v>
      </c>
      <c r="G241" s="40" t="str">
        <f t="shared" si="3"/>
        <v/>
      </c>
      <c r="H241" s="3" t="str">
        <f t="shared" si="4"/>
        <v/>
      </c>
      <c r="I241" s="3" t="str">
        <f t="shared" si="5"/>
        <v/>
      </c>
      <c r="J241" s="3" t="str">
        <f t="shared" si="6"/>
        <v>Chicago, Illinois</v>
      </c>
      <c r="K241" s="3" t="str" cm="1">
        <f t="array" ref="K241">TRIM(_xlfn.IFS(H241 ="","",H241 ="Thomasville",H241 &amp;" , "&amp; E241, H241 ="Pensacola", H241 &amp; "," &amp;E241,TRUE, H241 &amp;", " &amp; D241))</f>
        <v/>
      </c>
      <c r="L241" s="3" t="str">
        <f t="shared" si="7"/>
        <v/>
      </c>
    </row>
    <row r="242" spans="1:12">
      <c r="A242" s="3" t="s">
        <v>1745</v>
      </c>
      <c r="B242" s="3" t="s">
        <v>1735</v>
      </c>
      <c r="C242" s="3"/>
      <c r="D242" s="39" t="str">
        <f t="shared" si="0"/>
        <v>Florida</v>
      </c>
      <c r="E242" s="3" t="str">
        <f t="shared" si="1"/>
        <v/>
      </c>
      <c r="F242" s="3" t="str">
        <f t="shared" si="2"/>
        <v>Miami</v>
      </c>
      <c r="G242" s="40" t="str">
        <f t="shared" si="3"/>
        <v>Ft. Lauderdale</v>
      </c>
      <c r="H242" s="3" t="str">
        <f t="shared" si="4"/>
        <v>Ft. Lauderdale</v>
      </c>
      <c r="I242" s="3" t="str">
        <f t="shared" si="5"/>
        <v/>
      </c>
      <c r="J242" s="3" t="str">
        <f t="shared" si="6"/>
        <v>Miami, Florida</v>
      </c>
      <c r="K242" s="3" t="str" cm="1">
        <f t="array" ref="K242">TRIM(_xlfn.IFS(H242 ="","",H242 ="Thomasville",H242 &amp;" , "&amp; E242, H242 ="Pensacola", H242 &amp; "," &amp;E242,TRUE, H242 &amp;", " &amp; D242))</f>
        <v>Ft. Lauderdale, Florida</v>
      </c>
      <c r="L242" s="3" t="str">
        <f t="shared" si="7"/>
        <v/>
      </c>
    </row>
    <row r="243" spans="1:12">
      <c r="A243" s="3" t="s">
        <v>1761</v>
      </c>
      <c r="B243" s="3" t="s">
        <v>1762</v>
      </c>
      <c r="C243" s="3"/>
      <c r="D243" s="39" t="str">
        <f t="shared" si="0"/>
        <v>Indiana</v>
      </c>
      <c r="E243" s="3" t="str">
        <f t="shared" si="1"/>
        <v/>
      </c>
      <c r="F243" s="3" t="str">
        <f t="shared" si="2"/>
        <v>South Bend</v>
      </c>
      <c r="G243" s="40" t="str">
        <f t="shared" si="3"/>
        <v>Elkhart</v>
      </c>
      <c r="H243" s="3" t="str">
        <f t="shared" si="4"/>
        <v>Elkhart</v>
      </c>
      <c r="I243" s="3" t="str">
        <f t="shared" si="5"/>
        <v/>
      </c>
      <c r="J243" s="3" t="str">
        <f t="shared" si="6"/>
        <v>South Bend, Indiana</v>
      </c>
      <c r="K243" s="3" t="str" cm="1">
        <f t="array" ref="K243">TRIM(_xlfn.IFS(H243 ="","",H243 ="Thomasville",H243 &amp;" , "&amp; E243, H243 ="Pensacola", H243 &amp; "," &amp;E243,TRUE, H243 &amp;", " &amp; D243))</f>
        <v>Elkhart, Indiana</v>
      </c>
      <c r="L243" s="3" t="str">
        <f t="shared" si="7"/>
        <v/>
      </c>
    </row>
    <row r="244" spans="1:12">
      <c r="A244" s="3" t="s">
        <v>1751</v>
      </c>
      <c r="B244" s="3" t="s">
        <v>1735</v>
      </c>
      <c r="C244" s="3"/>
      <c r="D244" s="39" t="str">
        <f t="shared" si="0"/>
        <v>Florida</v>
      </c>
      <c r="E244" s="3" t="str">
        <f t="shared" si="1"/>
        <v/>
      </c>
      <c r="F244" s="3" t="str">
        <f t="shared" si="2"/>
        <v>West Palm Beach</v>
      </c>
      <c r="G244" s="40" t="str">
        <f t="shared" si="3"/>
        <v>Ft. Pierce</v>
      </c>
      <c r="H244" s="3" t="str">
        <f t="shared" si="4"/>
        <v>Ft. Pierce</v>
      </c>
      <c r="I244" s="3" t="str">
        <f t="shared" si="5"/>
        <v/>
      </c>
      <c r="J244" s="3" t="str">
        <f t="shared" si="6"/>
        <v>West Palm Beach, Florida</v>
      </c>
      <c r="K244" s="3" t="str" cm="1">
        <f t="array" ref="K244">TRIM(_xlfn.IFS(H244 ="","",H244 ="Thomasville",H244 &amp;" , "&amp; E244, H244 ="Pensacola", H244 &amp; "," &amp;E244,TRUE, H244 &amp;", " &amp; D244))</f>
        <v>Ft. Pierce, Florida</v>
      </c>
      <c r="L244" s="3" t="str">
        <f t="shared" si="7"/>
        <v/>
      </c>
    </row>
    <row r="245" spans="1:12">
      <c r="A245" s="3" t="s">
        <v>1747</v>
      </c>
      <c r="B245" s="3" t="s">
        <v>1748</v>
      </c>
      <c r="C245" s="3"/>
      <c r="D245" s="39" t="str">
        <f t="shared" si="0"/>
        <v>New York</v>
      </c>
      <c r="E245" s="3" t="str">
        <f t="shared" si="1"/>
        <v/>
      </c>
      <c r="F245" s="3" t="str">
        <f t="shared" si="2"/>
        <v>New York City</v>
      </c>
      <c r="G245" s="40" t="str">
        <f t="shared" si="3"/>
        <v/>
      </c>
      <c r="H245" s="3" t="str">
        <f t="shared" si="4"/>
        <v/>
      </c>
      <c r="I245" s="3" t="str">
        <f t="shared" si="5"/>
        <v/>
      </c>
      <c r="J245" s="3" t="str">
        <f t="shared" si="6"/>
        <v>New York City, New York</v>
      </c>
      <c r="K245" s="3" t="str" cm="1">
        <f t="array" ref="K245">TRIM(_xlfn.IFS(H245 ="","",H245 ="Thomasville",H245 &amp;" , "&amp; E245, H245 ="Pensacola", H245 &amp; "," &amp;E245,TRUE, H245 &amp;", " &amp; D245))</f>
        <v/>
      </c>
      <c r="L245" s="3" t="str">
        <f t="shared" si="7"/>
        <v/>
      </c>
    </row>
    <row r="246" spans="1:12">
      <c r="A246" s="3" t="s">
        <v>1741</v>
      </c>
      <c r="B246" s="3" t="s">
        <v>1742</v>
      </c>
      <c r="C246" s="3"/>
      <c r="D246" s="39" t="str">
        <f t="shared" si="0"/>
        <v>Tennessee</v>
      </c>
      <c r="E246" s="3" t="str">
        <f t="shared" si="1"/>
        <v/>
      </c>
      <c r="F246" s="3" t="str">
        <f t="shared" si="2"/>
        <v>Nashville</v>
      </c>
      <c r="G246" s="40" t="str">
        <f t="shared" si="3"/>
        <v/>
      </c>
      <c r="H246" s="3" t="str">
        <f t="shared" si="4"/>
        <v/>
      </c>
      <c r="I246" s="3" t="str">
        <f t="shared" si="5"/>
        <v/>
      </c>
      <c r="J246" s="3" t="str">
        <f t="shared" si="6"/>
        <v>Nashville, Tennessee</v>
      </c>
      <c r="K246" s="3" t="str" cm="1">
        <f t="array" ref="K246">TRIM(_xlfn.IFS(H246 ="","",H246 ="Thomasville",H246 &amp;" , "&amp; E246, H246 ="Pensacola", H246 &amp; "," &amp;E246,TRUE, H246 &amp;", " &amp; D246))</f>
        <v/>
      </c>
      <c r="L246" s="3" t="str">
        <f t="shared" si="7"/>
        <v/>
      </c>
    </row>
    <row r="247" spans="1:12">
      <c r="A247" s="3" t="s">
        <v>1776</v>
      </c>
      <c r="B247" s="3" t="s">
        <v>1762</v>
      </c>
      <c r="C247" s="3"/>
      <c r="D247" s="39" t="str">
        <f t="shared" si="0"/>
        <v>Indiana</v>
      </c>
      <c r="E247" s="3" t="str">
        <f t="shared" si="1"/>
        <v/>
      </c>
      <c r="F247" s="3" t="str">
        <f t="shared" si="2"/>
        <v>Lafayette</v>
      </c>
      <c r="G247" s="40" t="str">
        <f t="shared" si="3"/>
        <v/>
      </c>
      <c r="H247" s="3" t="str">
        <f t="shared" si="4"/>
        <v/>
      </c>
      <c r="I247" s="3" t="str">
        <f t="shared" si="5"/>
        <v/>
      </c>
      <c r="J247" s="3" t="str">
        <f t="shared" si="6"/>
        <v>Lafayette, Indiana</v>
      </c>
      <c r="K247" s="3" t="str" cm="1">
        <f t="array" ref="K247">TRIM(_xlfn.IFS(H247 ="","",H247 ="Thomasville",H247 &amp;" , "&amp; E247, H247 ="Pensacola", H247 &amp; "," &amp;E247,TRUE, H247 &amp;", " &amp; D247))</f>
        <v/>
      </c>
      <c r="L247" s="3" t="str">
        <f t="shared" si="7"/>
        <v/>
      </c>
    </row>
    <row r="248" spans="1:12">
      <c r="A248" s="3" t="s">
        <v>1747</v>
      </c>
      <c r="B248" s="3" t="s">
        <v>1748</v>
      </c>
      <c r="C248" s="3"/>
      <c r="D248" s="39" t="str">
        <f t="shared" si="0"/>
        <v>New York</v>
      </c>
      <c r="E248" s="3" t="str">
        <f t="shared" si="1"/>
        <v/>
      </c>
      <c r="F248" s="3" t="str">
        <f t="shared" si="2"/>
        <v>New York City</v>
      </c>
      <c r="G248" s="40" t="str">
        <f t="shared" si="3"/>
        <v/>
      </c>
      <c r="H248" s="3" t="str">
        <f t="shared" si="4"/>
        <v/>
      </c>
      <c r="I248" s="3" t="str">
        <f t="shared" si="5"/>
        <v/>
      </c>
      <c r="J248" s="3" t="str">
        <f t="shared" si="6"/>
        <v>New York City, New York</v>
      </c>
      <c r="K248" s="3" t="str" cm="1">
        <f t="array" ref="K248">TRIM(_xlfn.IFS(H248 ="","",H248 ="Thomasville",H248 &amp;" , "&amp; E248, H248 ="Pensacola", H248 &amp; "," &amp;E248,TRUE, H248 &amp;", " &amp; D248))</f>
        <v/>
      </c>
      <c r="L248" s="3" t="str">
        <f t="shared" si="7"/>
        <v/>
      </c>
    </row>
    <row r="249" spans="1:12">
      <c r="A249" s="3" t="s">
        <v>1752</v>
      </c>
      <c r="B249" s="3" t="s">
        <v>1753</v>
      </c>
      <c r="C249" s="3"/>
      <c r="D249" s="39" t="str">
        <f t="shared" si="0"/>
        <v>Georgia</v>
      </c>
      <c r="E249" s="3" t="str">
        <f t="shared" si="1"/>
        <v/>
      </c>
      <c r="F249" s="3" t="str">
        <f t="shared" si="2"/>
        <v>Augusta</v>
      </c>
      <c r="G249" s="40" t="str">
        <f t="shared" si="3"/>
        <v/>
      </c>
      <c r="H249" s="3" t="str">
        <f t="shared" si="4"/>
        <v/>
      </c>
      <c r="I249" s="3" t="str">
        <f t="shared" si="5"/>
        <v/>
      </c>
      <c r="J249" s="3" t="str">
        <f t="shared" si="6"/>
        <v>Augusta, Georgia</v>
      </c>
      <c r="K249" s="3" t="str" cm="1">
        <f t="array" ref="K249">TRIM(_xlfn.IFS(H249 ="","",H249 ="Thomasville",H249 &amp;" , "&amp; E249, H249 ="Pensacola", H249 &amp; "," &amp;E249,TRUE, H249 &amp;", " &amp; D249))</f>
        <v/>
      </c>
      <c r="L249" s="3" t="str">
        <f t="shared" si="7"/>
        <v/>
      </c>
    </row>
    <row r="250" spans="1:12">
      <c r="A250" s="3" t="s">
        <v>1747</v>
      </c>
      <c r="B250" s="3" t="s">
        <v>1748</v>
      </c>
      <c r="C250" s="3"/>
      <c r="D250" s="39" t="str">
        <f t="shared" si="0"/>
        <v>New York</v>
      </c>
      <c r="E250" s="3" t="str">
        <f t="shared" si="1"/>
        <v/>
      </c>
      <c r="F250" s="3" t="str">
        <f t="shared" si="2"/>
        <v>New York City</v>
      </c>
      <c r="G250" s="40" t="str">
        <f t="shared" si="3"/>
        <v/>
      </c>
      <c r="H250" s="3" t="str">
        <f t="shared" si="4"/>
        <v/>
      </c>
      <c r="I250" s="3" t="str">
        <f t="shared" si="5"/>
        <v/>
      </c>
      <c r="J250" s="3" t="str">
        <f t="shared" si="6"/>
        <v>New York City, New York</v>
      </c>
      <c r="K250" s="3" t="str" cm="1">
        <f t="array" ref="K250">TRIM(_xlfn.IFS(H250 ="","",H250 ="Thomasville",H250 &amp;" , "&amp; E250, H250 ="Pensacola", H250 &amp; "," &amp;E250,TRUE, H250 &amp;", " &amp; D250))</f>
        <v/>
      </c>
      <c r="L250" s="3" t="str">
        <f t="shared" si="7"/>
        <v/>
      </c>
    </row>
    <row r="251" spans="1:12">
      <c r="A251" s="3" t="s">
        <v>1747</v>
      </c>
      <c r="B251" s="3" t="s">
        <v>1748</v>
      </c>
      <c r="C251" s="3"/>
      <c r="D251" s="39" t="str">
        <f t="shared" si="0"/>
        <v>New York</v>
      </c>
      <c r="E251" s="3" t="str">
        <f t="shared" si="1"/>
        <v/>
      </c>
      <c r="F251" s="3" t="str">
        <f t="shared" si="2"/>
        <v>New York City</v>
      </c>
      <c r="G251" s="40" t="str">
        <f t="shared" si="3"/>
        <v/>
      </c>
      <c r="H251" s="3" t="str">
        <f t="shared" si="4"/>
        <v/>
      </c>
      <c r="I251" s="3" t="str">
        <f t="shared" si="5"/>
        <v/>
      </c>
      <c r="J251" s="3" t="str">
        <f t="shared" si="6"/>
        <v>New York City, New York</v>
      </c>
      <c r="K251" s="3" t="str" cm="1">
        <f t="array" ref="K251">TRIM(_xlfn.IFS(H251 ="","",H251 ="Thomasville",H251 &amp;" , "&amp; E251, H251 ="Pensacola", H251 &amp; "," &amp;E251,TRUE, H251 &amp;", " &amp; D251))</f>
        <v/>
      </c>
      <c r="L251" s="3" t="str">
        <f t="shared" si="7"/>
        <v/>
      </c>
    </row>
    <row r="252" spans="1:12">
      <c r="A252" s="3" t="s">
        <v>1749</v>
      </c>
      <c r="B252" s="3" t="s">
        <v>1735</v>
      </c>
      <c r="C252" s="3"/>
      <c r="D252" s="39" t="str">
        <f t="shared" si="0"/>
        <v>Florida</v>
      </c>
      <c r="E252" s="3" t="str">
        <f t="shared" si="1"/>
        <v/>
      </c>
      <c r="F252" s="3" t="str">
        <f t="shared" si="2"/>
        <v>Jacksonville</v>
      </c>
      <c r="G252" s="40" t="str">
        <f t="shared" si="3"/>
        <v/>
      </c>
      <c r="H252" s="3" t="str">
        <f t="shared" si="4"/>
        <v/>
      </c>
      <c r="I252" s="3" t="str">
        <f t="shared" si="5"/>
        <v/>
      </c>
      <c r="J252" s="3" t="str">
        <f t="shared" si="6"/>
        <v>Jacksonville, Florida</v>
      </c>
      <c r="K252" s="3" t="str" cm="1">
        <f t="array" ref="K252">TRIM(_xlfn.IFS(H252 ="","",H252 ="Thomasville",H252 &amp;" , "&amp; E252, H252 ="Pensacola", H252 &amp; "," &amp;E252,TRUE, H252 &amp;", " &amp; D252))</f>
        <v/>
      </c>
      <c r="L252" s="3" t="str">
        <f t="shared" si="7"/>
        <v/>
      </c>
    </row>
    <row r="253" spans="1:12">
      <c r="A253" s="3" t="s">
        <v>1764</v>
      </c>
      <c r="B253" s="3" t="s">
        <v>1742</v>
      </c>
      <c r="C253" s="3"/>
      <c r="D253" s="39" t="str">
        <f t="shared" si="0"/>
        <v>Tennessee</v>
      </c>
      <c r="E253" s="3" t="str">
        <f t="shared" si="1"/>
        <v/>
      </c>
      <c r="F253" s="3" t="str">
        <f t="shared" si="2"/>
        <v>Knoxville</v>
      </c>
      <c r="G253" s="40" t="str">
        <f t="shared" si="3"/>
        <v/>
      </c>
      <c r="H253" s="3" t="str">
        <f t="shared" si="4"/>
        <v/>
      </c>
      <c r="I253" s="3" t="str">
        <f t="shared" si="5"/>
        <v/>
      </c>
      <c r="J253" s="3" t="str">
        <f t="shared" si="6"/>
        <v>Knoxville, Tennessee</v>
      </c>
      <c r="K253" s="3" t="str" cm="1">
        <f t="array" ref="K253">TRIM(_xlfn.IFS(H253 ="","",H253 ="Thomasville",H253 &amp;" , "&amp; E253, H253 ="Pensacola", H253 &amp; "," &amp;E253,TRUE, H253 &amp;", " &amp; D253))</f>
        <v/>
      </c>
      <c r="L253" s="3" t="str">
        <f t="shared" si="7"/>
        <v/>
      </c>
    </row>
    <row r="254" spans="1:12">
      <c r="A254" s="3" t="s">
        <v>1741</v>
      </c>
      <c r="B254" s="3" t="s">
        <v>1742</v>
      </c>
      <c r="C254" s="3"/>
      <c r="D254" s="39" t="str">
        <f t="shared" si="0"/>
        <v>Tennessee</v>
      </c>
      <c r="E254" s="3" t="str">
        <f t="shared" si="1"/>
        <v/>
      </c>
      <c r="F254" s="3" t="str">
        <f t="shared" si="2"/>
        <v>Nashville</v>
      </c>
      <c r="G254" s="40" t="str">
        <f t="shared" si="3"/>
        <v/>
      </c>
      <c r="H254" s="3" t="str">
        <f t="shared" si="4"/>
        <v/>
      </c>
      <c r="I254" s="3" t="str">
        <f t="shared" si="5"/>
        <v/>
      </c>
      <c r="J254" s="3" t="str">
        <f t="shared" si="6"/>
        <v>Nashville, Tennessee</v>
      </c>
      <c r="K254" s="3" t="str" cm="1">
        <f t="array" ref="K254">TRIM(_xlfn.IFS(H254 ="","",H254 ="Thomasville",H254 &amp;" , "&amp; E254, H254 ="Pensacola", H254 &amp; "," &amp;E254,TRUE, H254 &amp;", " &amp; D254))</f>
        <v/>
      </c>
      <c r="L254" s="3" t="str">
        <f t="shared" si="7"/>
        <v/>
      </c>
    </row>
    <row r="255" spans="1:12">
      <c r="A255" s="3" t="s">
        <v>1739</v>
      </c>
      <c r="B255" s="3" t="s">
        <v>1740</v>
      </c>
      <c r="C255" s="3"/>
      <c r="D255" s="39" t="str">
        <f t="shared" si="0"/>
        <v>Illinois</v>
      </c>
      <c r="E255" s="3" t="str">
        <f t="shared" si="1"/>
        <v/>
      </c>
      <c r="F255" s="3" t="str">
        <f t="shared" si="2"/>
        <v>Chicago</v>
      </c>
      <c r="G255" s="40" t="str">
        <f t="shared" si="3"/>
        <v/>
      </c>
      <c r="H255" s="3" t="str">
        <f t="shared" si="4"/>
        <v/>
      </c>
      <c r="I255" s="3" t="str">
        <f t="shared" si="5"/>
        <v/>
      </c>
      <c r="J255" s="3" t="str">
        <f t="shared" si="6"/>
        <v>Chicago, Illinois</v>
      </c>
      <c r="K255" s="3" t="str" cm="1">
        <f t="array" ref="K255">TRIM(_xlfn.IFS(H255 ="","",H255 ="Thomasville",H255 &amp;" , "&amp; E255, H255 ="Pensacola", H255 &amp; "," &amp;E255,TRUE, H255 &amp;", " &amp; D255))</f>
        <v/>
      </c>
      <c r="L255" s="3" t="str">
        <f t="shared" si="7"/>
        <v/>
      </c>
    </row>
    <row r="256" spans="1:12">
      <c r="A256" s="3" t="s">
        <v>1746</v>
      </c>
      <c r="B256" s="3" t="s">
        <v>1735</v>
      </c>
      <c r="C256" s="3"/>
      <c r="D256" s="39" t="str">
        <f t="shared" si="0"/>
        <v>Florida</v>
      </c>
      <c r="E256" s="3" t="str">
        <f t="shared" si="1"/>
        <v/>
      </c>
      <c r="F256" s="3" t="str">
        <f t="shared" si="2"/>
        <v>Tampa</v>
      </c>
      <c r="G256" s="40" t="str">
        <f t="shared" si="3"/>
        <v>St Petersburg (Sarasota)</v>
      </c>
      <c r="H256" s="3" t="str">
        <f t="shared" si="4"/>
        <v xml:space="preserve">St Petersburg </v>
      </c>
      <c r="I256" s="3" t="str">
        <f t="shared" si="5"/>
        <v>Sarasota</v>
      </c>
      <c r="J256" s="3" t="str">
        <f t="shared" si="6"/>
        <v>Tampa, Florida</v>
      </c>
      <c r="K256" s="3" t="str" cm="1">
        <f t="array" ref="K256">TRIM(_xlfn.IFS(H256 ="","",H256 ="Thomasville",H256 &amp;" , "&amp; E256, H256 ="Pensacola", H256 &amp; "," &amp;E256,TRUE, H256 &amp;", " &amp; D256))</f>
        <v>St Petersburg , Florida</v>
      </c>
      <c r="L256" s="3" t="str">
        <f t="shared" si="7"/>
        <v>Sarasota, Florida</v>
      </c>
    </row>
    <row r="257" spans="1:12">
      <c r="A257" s="3" t="s">
        <v>1741</v>
      </c>
      <c r="B257" s="3" t="s">
        <v>1742</v>
      </c>
      <c r="C257" s="3"/>
      <c r="D257" s="39" t="str">
        <f t="shared" ref="D257:D511" si="8">IFERROR(TRIM(LEFT(B257, SEARCH("-", B257) - 1)), B257)</f>
        <v>Tennessee</v>
      </c>
      <c r="E257" s="3" t="str">
        <f t="shared" ref="E257:E511" si="9">IFERROR(IF(SEARCH("Virginia",B257),"Virginia"),IFERROR(IF(SEARCH("Pensacola",B257),C257),IFERROR(IF(SEARCH("Thomasville", B257), C257),IFERROR(TRIM(RIGHT(B257, LEN(B257) - SEARCH("-", B257))), ""))))</f>
        <v/>
      </c>
      <c r="F257" s="3" t="str">
        <f t="shared" ref="F257:F378" si="10">IF(A257="Tri-Cities","Tri-Cities",IFERROR(LEFT(A257,SEARCH("&amp;",A257)-1),IFERROR(LEFT(A257,SEARCH("-",A257)-1),A257)))</f>
        <v>Nashville</v>
      </c>
      <c r="G257" s="40" t="str">
        <f t="shared" ref="G257:G511" si="11">IF(F257="Tri-Cities", "",IFERROR(MID(A257, SEARCH("-", A257) + 1, LEN(A257) - SEARCH("-", A257)), ""))</f>
        <v/>
      </c>
      <c r="H257" s="3" t="str">
        <f t="shared" ref="H257:H511" si="12">IFERROR(IF(SEARCH("Virginia",B257),""),IFERROR(LEFT(G257,SEARCH("(",G257)-1),IFERROR(LEFT(G257, SEARCH("-", G257)-1), IFERROR(RIGHT(B257, LEN(B257) - SEARCH("-", B257)), G257)))
)</f>
        <v/>
      </c>
      <c r="I257" s="3" t="str">
        <f t="shared" ref="I257:I511" si="13">IF(F257="Tri-Cities", "",IFERROR(MID(A257, SEARCH("(", A257) + 1,SEARCH(")",A257)-SEARCH("(",A257)-1),""))</f>
        <v/>
      </c>
      <c r="J257" s="3" t="str">
        <f t="shared" ref="J257:J511" si="14">TRIM(F257 &amp;", "&amp; D257)</f>
        <v>Nashville, Tennessee</v>
      </c>
      <c r="K257" s="3" t="str" cm="1">
        <f t="array" ref="K257">TRIM(_xlfn.IFS(H257 ="","",H257 ="Thomasville",H257 &amp;" , "&amp; E257, H257 ="Pensacola", H257 &amp; "," &amp;E257,TRUE, H257 &amp;", " &amp; D257))</f>
        <v/>
      </c>
      <c r="L257" s="3" t="str">
        <f t="shared" ref="L257:L511" si="15">TRIM(IF(I257="","",I257&amp;", "&amp;D257))</f>
        <v/>
      </c>
    </row>
    <row r="258" spans="1:12">
      <c r="A258" s="3" t="s">
        <v>1744</v>
      </c>
      <c r="B258" s="3" t="s">
        <v>1735</v>
      </c>
      <c r="C258" s="3"/>
      <c r="D258" s="39" t="str">
        <f t="shared" si="8"/>
        <v>Florida</v>
      </c>
      <c r="E258" s="3" t="str">
        <f t="shared" si="9"/>
        <v/>
      </c>
      <c r="F258" s="3" t="str">
        <f t="shared" si="10"/>
        <v>Ft. Myers</v>
      </c>
      <c r="G258" s="40" t="str">
        <f t="shared" si="11"/>
        <v>Naples</v>
      </c>
      <c r="H258" s="3" t="str">
        <f t="shared" si="12"/>
        <v>Naples</v>
      </c>
      <c r="I258" s="3" t="str">
        <f t="shared" si="13"/>
        <v/>
      </c>
      <c r="J258" s="3" t="str">
        <f t="shared" si="14"/>
        <v>Ft. Myers, Florida</v>
      </c>
      <c r="K258" s="3" t="str" cm="1">
        <f t="array" ref="K258">TRIM(_xlfn.IFS(H258 ="","",H258 ="Thomasville",H258 &amp;" , "&amp; E258, H258 ="Pensacola", H258 &amp; "," &amp;E258,TRUE, H258 &amp;", " &amp; D258))</f>
        <v>Naples, Florida</v>
      </c>
      <c r="L258" s="3" t="str">
        <f t="shared" si="15"/>
        <v/>
      </c>
    </row>
    <row r="259" spans="1:12">
      <c r="A259" s="3" t="s">
        <v>1764</v>
      </c>
      <c r="B259" s="3" t="s">
        <v>1742</v>
      </c>
      <c r="C259" s="3"/>
      <c r="D259" s="39" t="str">
        <f t="shared" si="8"/>
        <v>Tennessee</v>
      </c>
      <c r="E259" s="3" t="str">
        <f t="shared" si="9"/>
        <v/>
      </c>
      <c r="F259" s="3" t="str">
        <f t="shared" si="10"/>
        <v>Knoxville</v>
      </c>
      <c r="G259" s="40" t="str">
        <f t="shared" si="11"/>
        <v/>
      </c>
      <c r="H259" s="3" t="str">
        <f t="shared" si="12"/>
        <v/>
      </c>
      <c r="I259" s="3" t="str">
        <f t="shared" si="13"/>
        <v/>
      </c>
      <c r="J259" s="3" t="str">
        <f t="shared" si="14"/>
        <v>Knoxville, Tennessee</v>
      </c>
      <c r="K259" s="3" t="str" cm="1">
        <f t="array" ref="K259">TRIM(_xlfn.IFS(H259 ="","",H259 ="Thomasville",H259 &amp;" , "&amp; E259, H259 ="Pensacola", H259 &amp; "," &amp;E259,TRUE, H259 &amp;", " &amp; D259))</f>
        <v/>
      </c>
      <c r="L259" s="3" t="str">
        <f t="shared" si="15"/>
        <v/>
      </c>
    </row>
    <row r="260" spans="1:12">
      <c r="A260" s="3" t="s">
        <v>1732</v>
      </c>
      <c r="B260" s="3" t="s">
        <v>1733</v>
      </c>
      <c r="C260" s="3"/>
      <c r="D260" s="39" t="str">
        <f t="shared" si="8"/>
        <v>California</v>
      </c>
      <c r="E260" s="3" t="str">
        <f t="shared" si="9"/>
        <v/>
      </c>
      <c r="F260" s="3" t="str">
        <f t="shared" si="10"/>
        <v>Los Angeles</v>
      </c>
      <c r="G260" s="40" t="str">
        <f t="shared" si="11"/>
        <v/>
      </c>
      <c r="H260" s="3" t="str">
        <f t="shared" si="12"/>
        <v/>
      </c>
      <c r="I260" s="3" t="str">
        <f t="shared" si="13"/>
        <v/>
      </c>
      <c r="J260" s="3" t="str">
        <f t="shared" si="14"/>
        <v>Los Angeles, California</v>
      </c>
      <c r="K260" s="3" t="str" cm="1">
        <f t="array" ref="K260">TRIM(_xlfn.IFS(H260 ="","",H260 ="Thomasville",H260 &amp;" , "&amp; E260, H260 ="Pensacola", H260 &amp; "," &amp;E260,TRUE, H260 &amp;", " &amp; D260))</f>
        <v/>
      </c>
      <c r="L260" s="3" t="str">
        <f t="shared" si="15"/>
        <v/>
      </c>
    </row>
    <row r="261" spans="1:12">
      <c r="A261" s="3" t="s">
        <v>1746</v>
      </c>
      <c r="B261" s="3" t="s">
        <v>1735</v>
      </c>
      <c r="C261" s="3"/>
      <c r="D261" s="39" t="str">
        <f t="shared" si="8"/>
        <v>Florida</v>
      </c>
      <c r="E261" s="3" t="str">
        <f t="shared" si="9"/>
        <v/>
      </c>
      <c r="F261" s="3" t="str">
        <f t="shared" si="10"/>
        <v>Tampa</v>
      </c>
      <c r="G261" s="40" t="str">
        <f t="shared" si="11"/>
        <v>St Petersburg (Sarasota)</v>
      </c>
      <c r="H261" s="3" t="str">
        <f t="shared" si="12"/>
        <v xml:space="preserve">St Petersburg </v>
      </c>
      <c r="I261" s="3" t="str">
        <f t="shared" si="13"/>
        <v>Sarasota</v>
      </c>
      <c r="J261" s="3" t="str">
        <f t="shared" si="14"/>
        <v>Tampa, Florida</v>
      </c>
      <c r="K261" s="3" t="str" cm="1">
        <f t="array" ref="K261">TRIM(_xlfn.IFS(H261 ="","",H261 ="Thomasville",H261 &amp;" , "&amp; E261, H261 ="Pensacola", H261 &amp; "," &amp;E261,TRUE, H261 &amp;", " &amp; D261))</f>
        <v>St Petersburg , Florida</v>
      </c>
      <c r="L261" s="3" t="str">
        <f t="shared" si="15"/>
        <v>Sarasota, Florida</v>
      </c>
    </row>
    <row r="262" spans="1:12">
      <c r="A262" s="3" t="s">
        <v>1772</v>
      </c>
      <c r="B262" s="3" t="s">
        <v>1742</v>
      </c>
      <c r="C262" s="3"/>
      <c r="D262" s="39" t="str">
        <f t="shared" si="8"/>
        <v>Tennessee</v>
      </c>
      <c r="E262" s="3" t="str">
        <f t="shared" si="9"/>
        <v/>
      </c>
      <c r="F262" s="3" t="str">
        <f t="shared" si="10"/>
        <v>Chattanooga</v>
      </c>
      <c r="G262" s="40" t="str">
        <f t="shared" si="11"/>
        <v/>
      </c>
      <c r="H262" s="3" t="str">
        <f t="shared" si="12"/>
        <v/>
      </c>
      <c r="I262" s="3" t="str">
        <f t="shared" si="13"/>
        <v/>
      </c>
      <c r="J262" s="3" t="str">
        <f t="shared" si="14"/>
        <v>Chattanooga, Tennessee</v>
      </c>
      <c r="K262" s="3" t="str" cm="1">
        <f t="array" ref="K262">TRIM(_xlfn.IFS(H262 ="","",H262 ="Thomasville",H262 &amp;" , "&amp; E262, H262 ="Pensacola", H262 &amp; "," &amp;E262,TRUE, H262 &amp;", " &amp; D262))</f>
        <v/>
      </c>
      <c r="L262" s="3" t="str">
        <f t="shared" si="15"/>
        <v/>
      </c>
    </row>
    <row r="263" spans="1:12">
      <c r="A263" s="3" t="s">
        <v>1751</v>
      </c>
      <c r="B263" s="3" t="s">
        <v>1735</v>
      </c>
      <c r="C263" s="3"/>
      <c r="D263" s="39" t="str">
        <f t="shared" si="8"/>
        <v>Florida</v>
      </c>
      <c r="E263" s="3" t="str">
        <f t="shared" si="9"/>
        <v/>
      </c>
      <c r="F263" s="3" t="str">
        <f t="shared" si="10"/>
        <v>West Palm Beach</v>
      </c>
      <c r="G263" s="40" t="str">
        <f t="shared" si="11"/>
        <v>Ft. Pierce</v>
      </c>
      <c r="H263" s="3" t="str">
        <f t="shared" si="12"/>
        <v>Ft. Pierce</v>
      </c>
      <c r="I263" s="3" t="str">
        <f t="shared" si="13"/>
        <v/>
      </c>
      <c r="J263" s="3" t="str">
        <f t="shared" si="14"/>
        <v>West Palm Beach, Florida</v>
      </c>
      <c r="K263" s="3" t="str" cm="1">
        <f t="array" ref="K263">TRIM(_xlfn.IFS(H263 ="","",H263 ="Thomasville",H263 &amp;" , "&amp; E263, H263 ="Pensacola", H263 &amp; "," &amp;E263,TRUE, H263 &amp;", " &amp; D263))</f>
        <v>Ft. Pierce, Florida</v>
      </c>
      <c r="L263" s="3" t="str">
        <f t="shared" si="15"/>
        <v/>
      </c>
    </row>
    <row r="264" spans="1:12">
      <c r="A264" s="3" t="s">
        <v>1751</v>
      </c>
      <c r="B264" s="3" t="s">
        <v>1735</v>
      </c>
      <c r="C264" s="3"/>
      <c r="D264" s="39" t="str">
        <f t="shared" si="8"/>
        <v>Florida</v>
      </c>
      <c r="E264" s="3" t="str">
        <f t="shared" si="9"/>
        <v/>
      </c>
      <c r="F264" s="3" t="str">
        <f t="shared" si="10"/>
        <v>West Palm Beach</v>
      </c>
      <c r="G264" s="40" t="str">
        <f t="shared" si="11"/>
        <v>Ft. Pierce</v>
      </c>
      <c r="H264" s="3" t="str">
        <f t="shared" si="12"/>
        <v>Ft. Pierce</v>
      </c>
      <c r="I264" s="3" t="str">
        <f t="shared" si="13"/>
        <v/>
      </c>
      <c r="J264" s="3" t="str">
        <f t="shared" si="14"/>
        <v>West Palm Beach, Florida</v>
      </c>
      <c r="K264" s="3" t="str" cm="1">
        <f t="array" ref="K264">TRIM(_xlfn.IFS(H264 ="","",H264 ="Thomasville",H264 &amp;" , "&amp; E264, H264 ="Pensacola", H264 &amp; "," &amp;E264,TRUE, H264 &amp;", " &amp; D264))</f>
        <v>Ft. Pierce, Florida</v>
      </c>
      <c r="L264" s="3" t="str">
        <f t="shared" si="15"/>
        <v/>
      </c>
    </row>
    <row r="265" spans="1:12">
      <c r="A265" s="3" t="s">
        <v>1747</v>
      </c>
      <c r="B265" s="3" t="s">
        <v>1748</v>
      </c>
      <c r="C265" s="3"/>
      <c r="D265" s="39" t="str">
        <f t="shared" si="8"/>
        <v>New York</v>
      </c>
      <c r="E265" s="3" t="str">
        <f t="shared" si="9"/>
        <v/>
      </c>
      <c r="F265" s="3" t="str">
        <f t="shared" si="10"/>
        <v>New York City</v>
      </c>
      <c r="G265" s="40" t="str">
        <f t="shared" si="11"/>
        <v/>
      </c>
      <c r="H265" s="3" t="str">
        <f t="shared" si="12"/>
        <v/>
      </c>
      <c r="I265" s="3" t="str">
        <f t="shared" si="13"/>
        <v/>
      </c>
      <c r="J265" s="3" t="str">
        <f t="shared" si="14"/>
        <v>New York City, New York</v>
      </c>
      <c r="K265" s="3" t="str" cm="1">
        <f t="array" ref="K265">TRIM(_xlfn.IFS(H265 ="","",H265 ="Thomasville",H265 &amp;" , "&amp; E265, H265 ="Pensacola", H265 &amp; "," &amp;E265,TRUE, H265 &amp;", " &amp; D265))</f>
        <v/>
      </c>
      <c r="L265" s="3" t="str">
        <f t="shared" si="15"/>
        <v/>
      </c>
    </row>
    <row r="266" spans="1:12">
      <c r="A266" s="3" t="s">
        <v>1741</v>
      </c>
      <c r="B266" s="3" t="s">
        <v>1742</v>
      </c>
      <c r="C266" s="3"/>
      <c r="D266" s="39" t="str">
        <f t="shared" si="8"/>
        <v>Tennessee</v>
      </c>
      <c r="E266" s="3" t="str">
        <f t="shared" si="9"/>
        <v/>
      </c>
      <c r="F266" s="3" t="str">
        <f t="shared" si="10"/>
        <v>Nashville</v>
      </c>
      <c r="G266" s="40" t="str">
        <f t="shared" si="11"/>
        <v/>
      </c>
      <c r="H266" s="3" t="str">
        <f t="shared" si="12"/>
        <v/>
      </c>
      <c r="I266" s="3" t="str">
        <f t="shared" si="13"/>
        <v/>
      </c>
      <c r="J266" s="3" t="str">
        <f t="shared" si="14"/>
        <v>Nashville, Tennessee</v>
      </c>
      <c r="K266" s="3" t="str" cm="1">
        <f t="array" ref="K266">TRIM(_xlfn.IFS(H266 ="","",H266 ="Thomasville",H266 &amp;" , "&amp; E266, H266 ="Pensacola", H266 &amp; "," &amp;E266,TRUE, H266 &amp;", " &amp; D266))</f>
        <v/>
      </c>
      <c r="L266" s="3" t="str">
        <f t="shared" si="15"/>
        <v/>
      </c>
    </row>
    <row r="267" spans="1:12">
      <c r="A267" s="3" t="s">
        <v>1739</v>
      </c>
      <c r="B267" s="3" t="s">
        <v>1740</v>
      </c>
      <c r="C267" s="3"/>
      <c r="D267" s="39" t="str">
        <f t="shared" si="8"/>
        <v>Illinois</v>
      </c>
      <c r="E267" s="3" t="str">
        <f t="shared" si="9"/>
        <v/>
      </c>
      <c r="F267" s="3" t="str">
        <f t="shared" si="10"/>
        <v>Chicago</v>
      </c>
      <c r="G267" s="40" t="str">
        <f t="shared" si="11"/>
        <v/>
      </c>
      <c r="H267" s="3" t="str">
        <f t="shared" si="12"/>
        <v/>
      </c>
      <c r="I267" s="3" t="str">
        <f t="shared" si="13"/>
        <v/>
      </c>
      <c r="J267" s="3" t="str">
        <f t="shared" si="14"/>
        <v>Chicago, Illinois</v>
      </c>
      <c r="K267" s="3" t="str" cm="1">
        <f t="array" ref="K267">TRIM(_xlfn.IFS(H267 ="","",H267 ="Thomasville",H267 &amp;" , "&amp; E267, H267 ="Pensacola", H267 &amp; "," &amp;E267,TRUE, H267 &amp;", " &amp; D267))</f>
        <v/>
      </c>
      <c r="L267" s="3" t="str">
        <f t="shared" si="15"/>
        <v/>
      </c>
    </row>
    <row r="268" spans="1:12">
      <c r="A268" s="3" t="s">
        <v>1747</v>
      </c>
      <c r="B268" s="3" t="s">
        <v>1748</v>
      </c>
      <c r="C268" s="3"/>
      <c r="D268" s="39" t="str">
        <f t="shared" si="8"/>
        <v>New York</v>
      </c>
      <c r="E268" s="3" t="str">
        <f t="shared" si="9"/>
        <v/>
      </c>
      <c r="F268" s="3" t="str">
        <f t="shared" si="10"/>
        <v>New York City</v>
      </c>
      <c r="G268" s="40" t="str">
        <f t="shared" si="11"/>
        <v/>
      </c>
      <c r="H268" s="3" t="str">
        <f t="shared" si="12"/>
        <v/>
      </c>
      <c r="I268" s="3" t="str">
        <f t="shared" si="13"/>
        <v/>
      </c>
      <c r="J268" s="3" t="str">
        <f t="shared" si="14"/>
        <v>New York City, New York</v>
      </c>
      <c r="K268" s="3" t="str" cm="1">
        <f t="array" ref="K268">TRIM(_xlfn.IFS(H268 ="","",H268 ="Thomasville",H268 &amp;" , "&amp; E268, H268 ="Pensacola", H268 &amp; "," &amp;E268,TRUE, H268 &amp;", " &amp; D268))</f>
        <v/>
      </c>
      <c r="L268" s="3" t="str">
        <f t="shared" si="15"/>
        <v/>
      </c>
    </row>
    <row r="269" spans="1:12">
      <c r="A269" s="3" t="s">
        <v>1739</v>
      </c>
      <c r="B269" s="3" t="s">
        <v>1740</v>
      </c>
      <c r="C269" s="3"/>
      <c r="D269" s="39" t="str">
        <f t="shared" si="8"/>
        <v>Illinois</v>
      </c>
      <c r="E269" s="3" t="str">
        <f t="shared" si="9"/>
        <v/>
      </c>
      <c r="F269" s="3" t="str">
        <f t="shared" si="10"/>
        <v>Chicago</v>
      </c>
      <c r="G269" s="40" t="str">
        <f t="shared" si="11"/>
        <v/>
      </c>
      <c r="H269" s="3" t="str">
        <f t="shared" si="12"/>
        <v/>
      </c>
      <c r="I269" s="3" t="str">
        <f t="shared" si="13"/>
        <v/>
      </c>
      <c r="J269" s="3" t="str">
        <f t="shared" si="14"/>
        <v>Chicago, Illinois</v>
      </c>
      <c r="K269" s="3" t="str" cm="1">
        <f t="array" ref="K269">TRIM(_xlfn.IFS(H269 ="","",H269 ="Thomasville",H269 &amp;" , "&amp; E269, H269 ="Pensacola", H269 &amp; "," &amp;E269,TRUE, H269 &amp;", " &amp; D269))</f>
        <v/>
      </c>
      <c r="L269" s="3" t="str">
        <f t="shared" si="15"/>
        <v/>
      </c>
    </row>
    <row r="270" spans="1:12">
      <c r="A270" s="3" t="s">
        <v>1732</v>
      </c>
      <c r="B270" s="3" t="s">
        <v>1733</v>
      </c>
      <c r="C270" s="3"/>
      <c r="D270" s="39" t="str">
        <f t="shared" si="8"/>
        <v>California</v>
      </c>
      <c r="E270" s="3" t="str">
        <f t="shared" si="9"/>
        <v/>
      </c>
      <c r="F270" s="3" t="str">
        <f t="shared" si="10"/>
        <v>Los Angeles</v>
      </c>
      <c r="G270" s="40" t="str">
        <f t="shared" si="11"/>
        <v/>
      </c>
      <c r="H270" s="3" t="str">
        <f t="shared" si="12"/>
        <v/>
      </c>
      <c r="I270" s="3" t="str">
        <f t="shared" si="13"/>
        <v/>
      </c>
      <c r="J270" s="3" t="str">
        <f t="shared" si="14"/>
        <v>Los Angeles, California</v>
      </c>
      <c r="K270" s="3" t="str" cm="1">
        <f t="array" ref="K270">TRIM(_xlfn.IFS(H270 ="","",H270 ="Thomasville",H270 &amp;" , "&amp; E270, H270 ="Pensacola", H270 &amp; "," &amp;E270,TRUE, H270 &amp;", " &amp; D270))</f>
        <v/>
      </c>
      <c r="L270" s="3" t="str">
        <f t="shared" si="15"/>
        <v/>
      </c>
    </row>
    <row r="271" spans="1:12">
      <c r="A271" s="3" t="s">
        <v>1750</v>
      </c>
      <c r="B271" s="3" t="s">
        <v>1740</v>
      </c>
      <c r="C271" s="3"/>
      <c r="D271" s="39" t="str">
        <f t="shared" si="8"/>
        <v>Illinois</v>
      </c>
      <c r="E271" s="3" t="str">
        <f t="shared" si="9"/>
        <v/>
      </c>
      <c r="F271" s="3" t="str">
        <f t="shared" si="10"/>
        <v xml:space="preserve">Champaign </v>
      </c>
      <c r="G271" s="40" t="str">
        <f t="shared" si="11"/>
        <v>Decatur</v>
      </c>
      <c r="H271" s="3" t="str">
        <f t="shared" si="12"/>
        <v>Decatur</v>
      </c>
      <c r="I271" s="3" t="str">
        <f t="shared" si="13"/>
        <v/>
      </c>
      <c r="J271" s="3" t="str">
        <f t="shared" si="14"/>
        <v>Champaign , Illinois</v>
      </c>
      <c r="K271" s="3" t="str" cm="1">
        <f t="array" ref="K271">TRIM(_xlfn.IFS(H271 ="","",H271 ="Thomasville",H271 &amp;" , "&amp; E271, H271 ="Pensacola", H271 &amp; "," &amp;E271,TRUE, H271 &amp;", " &amp; D271))</f>
        <v>Decatur, Illinois</v>
      </c>
      <c r="L271" s="3" t="str">
        <f t="shared" si="15"/>
        <v/>
      </c>
    </row>
    <row r="272" spans="1:12">
      <c r="A272" s="3" t="s">
        <v>1777</v>
      </c>
      <c r="B272" s="3" t="s">
        <v>1778</v>
      </c>
      <c r="C272" s="3"/>
      <c r="D272" s="39" t="str">
        <f t="shared" si="8"/>
        <v>Mississippi</v>
      </c>
      <c r="E272" s="3" t="str">
        <f t="shared" si="9"/>
        <v/>
      </c>
      <c r="F272" s="3" t="str">
        <f t="shared" si="10"/>
        <v>Jackson</v>
      </c>
      <c r="G272" s="40" t="str">
        <f t="shared" si="11"/>
        <v/>
      </c>
      <c r="H272" s="3" t="str">
        <f t="shared" si="12"/>
        <v/>
      </c>
      <c r="I272" s="3" t="str">
        <f t="shared" si="13"/>
        <v/>
      </c>
      <c r="J272" s="3" t="str">
        <f t="shared" si="14"/>
        <v>Jackson, Mississippi</v>
      </c>
      <c r="K272" s="3" t="str" cm="1">
        <f t="array" ref="K272">TRIM(_xlfn.IFS(H272 ="","",H272 ="Thomasville",H272 &amp;" , "&amp; E272, H272 ="Pensacola", H272 &amp; "," &amp;E272,TRUE, H272 &amp;", " &amp; D272))</f>
        <v/>
      </c>
      <c r="L272" s="3" t="str">
        <f t="shared" si="15"/>
        <v/>
      </c>
    </row>
    <row r="273" spans="1:12">
      <c r="A273" s="3" t="s">
        <v>1732</v>
      </c>
      <c r="B273" s="3" t="s">
        <v>1733</v>
      </c>
      <c r="C273" s="3"/>
      <c r="D273" s="39" t="str">
        <f t="shared" si="8"/>
        <v>California</v>
      </c>
      <c r="E273" s="3" t="str">
        <f t="shared" si="9"/>
        <v/>
      </c>
      <c r="F273" s="3" t="str">
        <f t="shared" si="10"/>
        <v>Los Angeles</v>
      </c>
      <c r="G273" s="40" t="str">
        <f t="shared" si="11"/>
        <v/>
      </c>
      <c r="H273" s="3" t="str">
        <f t="shared" si="12"/>
        <v/>
      </c>
      <c r="I273" s="3" t="str">
        <f t="shared" si="13"/>
        <v/>
      </c>
      <c r="J273" s="3" t="str">
        <f t="shared" si="14"/>
        <v>Los Angeles, California</v>
      </c>
      <c r="K273" s="3" t="str" cm="1">
        <f t="array" ref="K273">TRIM(_xlfn.IFS(H273 ="","",H273 ="Thomasville",H273 &amp;" , "&amp; E273, H273 ="Pensacola", H273 &amp; "," &amp;E273,TRUE, H273 &amp;", " &amp; D273))</f>
        <v/>
      </c>
      <c r="L273" s="3" t="str">
        <f t="shared" si="15"/>
        <v/>
      </c>
    </row>
    <row r="274" spans="1:12">
      <c r="A274" s="3" t="s">
        <v>1747</v>
      </c>
      <c r="B274" s="3" t="s">
        <v>1748</v>
      </c>
      <c r="C274" s="3"/>
      <c r="D274" s="39" t="str">
        <f t="shared" si="8"/>
        <v>New York</v>
      </c>
      <c r="E274" s="3" t="str">
        <f t="shared" si="9"/>
        <v/>
      </c>
      <c r="F274" s="3" t="str">
        <f t="shared" si="10"/>
        <v>New York City</v>
      </c>
      <c r="G274" s="40" t="str">
        <f t="shared" si="11"/>
        <v/>
      </c>
      <c r="H274" s="3" t="str">
        <f t="shared" si="12"/>
        <v/>
      </c>
      <c r="I274" s="3" t="str">
        <f t="shared" si="13"/>
        <v/>
      </c>
      <c r="J274" s="3" t="str">
        <f t="shared" si="14"/>
        <v>New York City, New York</v>
      </c>
      <c r="K274" s="3" t="str" cm="1">
        <f t="array" ref="K274">TRIM(_xlfn.IFS(H274 ="","",H274 ="Thomasville",H274 &amp;" , "&amp; E274, H274 ="Pensacola", H274 &amp; "," &amp;E274,TRUE, H274 &amp;", " &amp; D274))</f>
        <v/>
      </c>
      <c r="L274" s="3" t="str">
        <f t="shared" si="15"/>
        <v/>
      </c>
    </row>
    <row r="275" spans="1:12">
      <c r="A275" s="3" t="s">
        <v>1749</v>
      </c>
      <c r="B275" s="3" t="s">
        <v>1735</v>
      </c>
      <c r="C275" s="3"/>
      <c r="D275" s="39" t="str">
        <f t="shared" si="8"/>
        <v>Florida</v>
      </c>
      <c r="E275" s="3" t="str">
        <f t="shared" si="9"/>
        <v/>
      </c>
      <c r="F275" s="3" t="str">
        <f t="shared" si="10"/>
        <v>Jacksonville</v>
      </c>
      <c r="G275" s="40" t="str">
        <f t="shared" si="11"/>
        <v/>
      </c>
      <c r="H275" s="3" t="str">
        <f t="shared" si="12"/>
        <v/>
      </c>
      <c r="I275" s="3" t="str">
        <f t="shared" si="13"/>
        <v/>
      </c>
      <c r="J275" s="3" t="str">
        <f t="shared" si="14"/>
        <v>Jacksonville, Florida</v>
      </c>
      <c r="K275" s="3" t="str" cm="1">
        <f t="array" ref="K275">TRIM(_xlfn.IFS(H275 ="","",H275 ="Thomasville",H275 &amp;" , "&amp; E275, H275 ="Pensacola", H275 &amp; "," &amp;E275,TRUE, H275 &amp;", " &amp; D275))</f>
        <v/>
      </c>
      <c r="L275" s="3" t="str">
        <f t="shared" si="15"/>
        <v/>
      </c>
    </row>
    <row r="276" spans="1:12">
      <c r="A276" s="3" t="s">
        <v>1732</v>
      </c>
      <c r="B276" s="3" t="s">
        <v>1733</v>
      </c>
      <c r="C276" s="3"/>
      <c r="D276" s="39" t="str">
        <f t="shared" si="8"/>
        <v>California</v>
      </c>
      <c r="E276" s="3" t="str">
        <f t="shared" si="9"/>
        <v/>
      </c>
      <c r="F276" s="3" t="str">
        <f t="shared" si="10"/>
        <v>Los Angeles</v>
      </c>
      <c r="G276" s="40" t="str">
        <f t="shared" si="11"/>
        <v/>
      </c>
      <c r="H276" s="3" t="str">
        <f t="shared" si="12"/>
        <v/>
      </c>
      <c r="I276" s="3" t="str">
        <f t="shared" si="13"/>
        <v/>
      </c>
      <c r="J276" s="3" t="str">
        <f t="shared" si="14"/>
        <v>Los Angeles, California</v>
      </c>
      <c r="K276" s="3" t="str" cm="1">
        <f t="array" ref="K276">TRIM(_xlfn.IFS(H276 ="","",H276 ="Thomasville",H276 &amp;" , "&amp; E276, H276 ="Pensacola", H276 &amp; "," &amp;E276,TRUE, H276 &amp;", " &amp; D276))</f>
        <v/>
      </c>
      <c r="L276" s="3" t="str">
        <f t="shared" si="15"/>
        <v/>
      </c>
    </row>
    <row r="277" spans="1:12">
      <c r="A277" s="3" t="s">
        <v>1732</v>
      </c>
      <c r="B277" s="3" t="s">
        <v>1733</v>
      </c>
      <c r="C277" s="3"/>
      <c r="D277" s="39" t="str">
        <f t="shared" si="8"/>
        <v>California</v>
      </c>
      <c r="E277" s="3" t="str">
        <f t="shared" si="9"/>
        <v/>
      </c>
      <c r="F277" s="3" t="str">
        <f t="shared" si="10"/>
        <v>Los Angeles</v>
      </c>
      <c r="G277" s="40" t="str">
        <f t="shared" si="11"/>
        <v/>
      </c>
      <c r="H277" s="3" t="str">
        <f t="shared" si="12"/>
        <v/>
      </c>
      <c r="I277" s="3" t="str">
        <f t="shared" si="13"/>
        <v/>
      </c>
      <c r="J277" s="3" t="str">
        <f t="shared" si="14"/>
        <v>Los Angeles, California</v>
      </c>
      <c r="K277" s="3" t="str" cm="1">
        <f t="array" ref="K277">TRIM(_xlfn.IFS(H277 ="","",H277 ="Thomasville",H277 &amp;" , "&amp; E277, H277 ="Pensacola", H277 &amp; "," &amp;E277,TRUE, H277 &amp;", " &amp; D277))</f>
        <v/>
      </c>
      <c r="L277" s="3" t="str">
        <f t="shared" si="15"/>
        <v/>
      </c>
    </row>
    <row r="278" spans="1:12">
      <c r="A278" s="3" t="s">
        <v>1774</v>
      </c>
      <c r="B278" s="3" t="s">
        <v>1753</v>
      </c>
      <c r="C278" s="3"/>
      <c r="D278" s="39" t="str">
        <f t="shared" si="8"/>
        <v>Georgia</v>
      </c>
      <c r="E278" s="3" t="str">
        <f t="shared" si="9"/>
        <v/>
      </c>
      <c r="F278" s="3" t="str">
        <f t="shared" si="10"/>
        <v>Savannah</v>
      </c>
      <c r="G278" s="40" t="str">
        <f t="shared" si="11"/>
        <v/>
      </c>
      <c r="H278" s="3" t="str">
        <f t="shared" si="12"/>
        <v/>
      </c>
      <c r="I278" s="3" t="str">
        <f t="shared" si="13"/>
        <v/>
      </c>
      <c r="J278" s="3" t="str">
        <f t="shared" si="14"/>
        <v>Savannah, Georgia</v>
      </c>
      <c r="K278" s="3" t="str" cm="1">
        <f t="array" ref="K278">TRIM(_xlfn.IFS(H278 ="","",H278 ="Thomasville",H278 &amp;" , "&amp; E278, H278 ="Pensacola", H278 &amp; "," &amp;E278,TRUE, H278 &amp;", " &amp; D278))</f>
        <v/>
      </c>
      <c r="L278" s="3" t="str">
        <f t="shared" si="15"/>
        <v/>
      </c>
    </row>
    <row r="279" spans="1:12">
      <c r="A279" s="3" t="s">
        <v>1751</v>
      </c>
      <c r="B279" s="3" t="s">
        <v>1735</v>
      </c>
      <c r="C279" s="3"/>
      <c r="D279" s="39" t="str">
        <f t="shared" si="8"/>
        <v>Florida</v>
      </c>
      <c r="E279" s="3" t="str">
        <f t="shared" si="9"/>
        <v/>
      </c>
      <c r="F279" s="3" t="str">
        <f t="shared" si="10"/>
        <v>West Palm Beach</v>
      </c>
      <c r="G279" s="40" t="str">
        <f t="shared" si="11"/>
        <v>Ft. Pierce</v>
      </c>
      <c r="H279" s="3" t="str">
        <f t="shared" si="12"/>
        <v>Ft. Pierce</v>
      </c>
      <c r="I279" s="3" t="str">
        <f t="shared" si="13"/>
        <v/>
      </c>
      <c r="J279" s="3" t="str">
        <f t="shared" si="14"/>
        <v>West Palm Beach, Florida</v>
      </c>
      <c r="K279" s="3" t="str" cm="1">
        <f t="array" ref="K279">TRIM(_xlfn.IFS(H279 ="","",H279 ="Thomasville",H279 &amp;" , "&amp; E279, H279 ="Pensacola", H279 &amp; "," &amp;E279,TRUE, H279 &amp;", " &amp; D279))</f>
        <v>Ft. Pierce, Florida</v>
      </c>
      <c r="L279" s="3" t="str">
        <f t="shared" si="15"/>
        <v/>
      </c>
    </row>
    <row r="280" spans="1:12">
      <c r="A280" s="3" t="s">
        <v>1732</v>
      </c>
      <c r="B280" s="3" t="s">
        <v>1733</v>
      </c>
      <c r="C280" s="3"/>
      <c r="D280" s="39" t="str">
        <f t="shared" si="8"/>
        <v>California</v>
      </c>
      <c r="E280" s="3" t="str">
        <f t="shared" si="9"/>
        <v/>
      </c>
      <c r="F280" s="3" t="str">
        <f t="shared" si="10"/>
        <v>Los Angeles</v>
      </c>
      <c r="G280" s="40" t="str">
        <f t="shared" si="11"/>
        <v/>
      </c>
      <c r="H280" s="3" t="str">
        <f t="shared" si="12"/>
        <v/>
      </c>
      <c r="I280" s="3" t="str">
        <f t="shared" si="13"/>
        <v/>
      </c>
      <c r="J280" s="3" t="str">
        <f t="shared" si="14"/>
        <v>Los Angeles, California</v>
      </c>
      <c r="K280" s="3" t="str" cm="1">
        <f t="array" ref="K280">TRIM(_xlfn.IFS(H280 ="","",H280 ="Thomasville",H280 &amp;" , "&amp; E280, H280 ="Pensacola", H280 &amp; "," &amp;E280,TRUE, H280 &amp;", " &amp; D280))</f>
        <v/>
      </c>
      <c r="L280" s="3" t="str">
        <f t="shared" si="15"/>
        <v/>
      </c>
    </row>
    <row r="281" spans="1:12">
      <c r="A281" s="3" t="s">
        <v>1747</v>
      </c>
      <c r="B281" s="3" t="s">
        <v>1748</v>
      </c>
      <c r="C281" s="3"/>
      <c r="D281" s="39" t="str">
        <f t="shared" si="8"/>
        <v>New York</v>
      </c>
      <c r="E281" s="3" t="str">
        <f t="shared" si="9"/>
        <v/>
      </c>
      <c r="F281" s="3" t="str">
        <f t="shared" si="10"/>
        <v>New York City</v>
      </c>
      <c r="G281" s="40" t="str">
        <f t="shared" si="11"/>
        <v/>
      </c>
      <c r="H281" s="3" t="str">
        <f t="shared" si="12"/>
        <v/>
      </c>
      <c r="I281" s="3" t="str">
        <f t="shared" si="13"/>
        <v/>
      </c>
      <c r="J281" s="3" t="str">
        <f t="shared" si="14"/>
        <v>New York City, New York</v>
      </c>
      <c r="K281" s="3" t="str" cm="1">
        <f t="array" ref="K281">TRIM(_xlfn.IFS(H281 ="","",H281 ="Thomasville",H281 &amp;" , "&amp; E281, H281 ="Pensacola", H281 &amp; "," &amp;E281,TRUE, H281 &amp;", " &amp; D281))</f>
        <v/>
      </c>
      <c r="L281" s="3" t="str">
        <f t="shared" si="15"/>
        <v/>
      </c>
    </row>
    <row r="282" spans="1:12">
      <c r="A282" s="3" t="s">
        <v>1747</v>
      </c>
      <c r="B282" s="3" t="s">
        <v>1748</v>
      </c>
      <c r="C282" s="3"/>
      <c r="D282" s="39" t="str">
        <f t="shared" si="8"/>
        <v>New York</v>
      </c>
      <c r="E282" s="3" t="str">
        <f t="shared" si="9"/>
        <v/>
      </c>
      <c r="F282" s="3" t="str">
        <f t="shared" si="10"/>
        <v>New York City</v>
      </c>
      <c r="G282" s="40" t="str">
        <f t="shared" si="11"/>
        <v/>
      </c>
      <c r="H282" s="3" t="str">
        <f t="shared" si="12"/>
        <v/>
      </c>
      <c r="I282" s="3" t="str">
        <f t="shared" si="13"/>
        <v/>
      </c>
      <c r="J282" s="3" t="str">
        <f t="shared" si="14"/>
        <v>New York City, New York</v>
      </c>
      <c r="K282" s="3" t="str" cm="1">
        <f t="array" ref="K282">TRIM(_xlfn.IFS(H282 ="","",H282 ="Thomasville",H282 &amp;" , "&amp; E282, H282 ="Pensacola", H282 &amp; "," &amp;E282,TRUE, H282 &amp;", " &amp; D282))</f>
        <v/>
      </c>
      <c r="L282" s="3" t="str">
        <f t="shared" si="15"/>
        <v/>
      </c>
    </row>
    <row r="283" spans="1:12">
      <c r="A283" s="3" t="s">
        <v>1745</v>
      </c>
      <c r="B283" s="3" t="s">
        <v>1735</v>
      </c>
      <c r="C283" s="3"/>
      <c r="D283" s="39" t="str">
        <f t="shared" si="8"/>
        <v>Florida</v>
      </c>
      <c r="E283" s="3" t="str">
        <f t="shared" si="9"/>
        <v/>
      </c>
      <c r="F283" s="3" t="str">
        <f t="shared" si="10"/>
        <v>Miami</v>
      </c>
      <c r="G283" s="40" t="str">
        <f t="shared" si="11"/>
        <v>Ft. Lauderdale</v>
      </c>
      <c r="H283" s="3" t="str">
        <f t="shared" si="12"/>
        <v>Ft. Lauderdale</v>
      </c>
      <c r="I283" s="3" t="str">
        <f t="shared" si="13"/>
        <v/>
      </c>
      <c r="J283" s="3" t="str">
        <f t="shared" si="14"/>
        <v>Miami, Florida</v>
      </c>
      <c r="K283" s="3" t="str" cm="1">
        <f t="array" ref="K283">TRIM(_xlfn.IFS(H283 ="","",H283 ="Thomasville",H283 &amp;" , "&amp; E283, H283 ="Pensacola", H283 &amp; "," &amp;E283,TRUE, H283 &amp;", " &amp; D283))</f>
        <v>Ft. Lauderdale, Florida</v>
      </c>
      <c r="L283" s="3" t="str">
        <f t="shared" si="15"/>
        <v/>
      </c>
    </row>
    <row r="284" spans="1:12">
      <c r="A284" s="3" t="s">
        <v>1745</v>
      </c>
      <c r="B284" s="3" t="s">
        <v>1735</v>
      </c>
      <c r="C284" s="3"/>
      <c r="D284" s="39" t="str">
        <f t="shared" si="8"/>
        <v>Florida</v>
      </c>
      <c r="E284" s="3" t="str">
        <f t="shared" si="9"/>
        <v/>
      </c>
      <c r="F284" s="3" t="str">
        <f t="shared" si="10"/>
        <v>Miami</v>
      </c>
      <c r="G284" s="40" t="str">
        <f t="shared" si="11"/>
        <v>Ft. Lauderdale</v>
      </c>
      <c r="H284" s="3" t="str">
        <f t="shared" si="12"/>
        <v>Ft. Lauderdale</v>
      </c>
      <c r="I284" s="3" t="str">
        <f t="shared" si="13"/>
        <v/>
      </c>
      <c r="J284" s="3" t="str">
        <f t="shared" si="14"/>
        <v>Miami, Florida</v>
      </c>
      <c r="K284" s="3" t="str" cm="1">
        <f t="array" ref="K284">TRIM(_xlfn.IFS(H284 ="","",H284 ="Thomasville",H284 &amp;" , "&amp; E284, H284 ="Pensacola", H284 &amp; "," &amp;E284,TRUE, H284 &amp;", " &amp; D284))</f>
        <v>Ft. Lauderdale, Florida</v>
      </c>
      <c r="L284" s="3" t="str">
        <f t="shared" si="15"/>
        <v/>
      </c>
    </row>
    <row r="285" spans="1:12">
      <c r="A285" s="3" t="s">
        <v>1750</v>
      </c>
      <c r="B285" s="3" t="s">
        <v>1740</v>
      </c>
      <c r="C285" s="3"/>
      <c r="D285" s="39" t="str">
        <f t="shared" si="8"/>
        <v>Illinois</v>
      </c>
      <c r="E285" s="3" t="str">
        <f t="shared" si="9"/>
        <v/>
      </c>
      <c r="F285" s="3" t="str">
        <f t="shared" si="10"/>
        <v xml:space="preserve">Champaign </v>
      </c>
      <c r="G285" s="40" t="str">
        <f t="shared" si="11"/>
        <v>Decatur</v>
      </c>
      <c r="H285" s="3" t="str">
        <f t="shared" si="12"/>
        <v>Decatur</v>
      </c>
      <c r="I285" s="3" t="str">
        <f t="shared" si="13"/>
        <v/>
      </c>
      <c r="J285" s="3" t="str">
        <f t="shared" si="14"/>
        <v>Champaign , Illinois</v>
      </c>
      <c r="K285" s="3" t="str" cm="1">
        <f t="array" ref="K285">TRIM(_xlfn.IFS(H285 ="","",H285 ="Thomasville",H285 &amp;" , "&amp; E285, H285 ="Pensacola", H285 &amp; "," &amp;E285,TRUE, H285 &amp;", " &amp; D285))</f>
        <v>Decatur, Illinois</v>
      </c>
      <c r="L285" s="3" t="str">
        <f t="shared" si="15"/>
        <v/>
      </c>
    </row>
    <row r="286" spans="1:12">
      <c r="A286" s="3" t="s">
        <v>1747</v>
      </c>
      <c r="B286" s="3" t="s">
        <v>1748</v>
      </c>
      <c r="C286" s="3"/>
      <c r="D286" s="39" t="str">
        <f t="shared" si="8"/>
        <v>New York</v>
      </c>
      <c r="E286" s="3" t="str">
        <f t="shared" si="9"/>
        <v/>
      </c>
      <c r="F286" s="3" t="str">
        <f t="shared" si="10"/>
        <v>New York City</v>
      </c>
      <c r="G286" s="40" t="str">
        <f t="shared" si="11"/>
        <v/>
      </c>
      <c r="H286" s="3" t="str">
        <f t="shared" si="12"/>
        <v/>
      </c>
      <c r="I286" s="3" t="str">
        <f t="shared" si="13"/>
        <v/>
      </c>
      <c r="J286" s="3" t="str">
        <f t="shared" si="14"/>
        <v>New York City, New York</v>
      </c>
      <c r="K286" s="3" t="str" cm="1">
        <f t="array" ref="K286">TRIM(_xlfn.IFS(H286 ="","",H286 ="Thomasville",H286 &amp;" , "&amp; E286, H286 ="Pensacola", H286 &amp; "," &amp;E286,TRUE, H286 &amp;", " &amp; D286))</f>
        <v/>
      </c>
      <c r="L286" s="3" t="str">
        <f t="shared" si="15"/>
        <v/>
      </c>
    </row>
    <row r="287" spans="1:12">
      <c r="A287" s="3" t="s">
        <v>1736</v>
      </c>
      <c r="B287" s="3" t="s">
        <v>1733</v>
      </c>
      <c r="C287" s="3"/>
      <c r="D287" s="39" t="str">
        <f t="shared" si="8"/>
        <v>California</v>
      </c>
      <c r="E287" s="3" t="str">
        <f t="shared" si="9"/>
        <v/>
      </c>
      <c r="F287" s="3" t="str">
        <f t="shared" si="10"/>
        <v>San Francisco</v>
      </c>
      <c r="G287" s="40" t="str">
        <f t="shared" si="11"/>
        <v/>
      </c>
      <c r="H287" s="3" t="str">
        <f t="shared" si="12"/>
        <v/>
      </c>
      <c r="I287" s="3" t="str">
        <f t="shared" si="13"/>
        <v/>
      </c>
      <c r="J287" s="3" t="str">
        <f t="shared" si="14"/>
        <v>San Francisco, California</v>
      </c>
      <c r="K287" s="3" t="str" cm="1">
        <f t="array" ref="K287">TRIM(_xlfn.IFS(H287 ="","",H287 ="Thomasville",H287 &amp;" , "&amp; E287, H287 ="Pensacola", H287 &amp; "," &amp;E287,TRUE, H287 &amp;", " &amp; D287))</f>
        <v/>
      </c>
      <c r="L287" s="3" t="str">
        <f t="shared" si="15"/>
        <v/>
      </c>
    </row>
    <row r="288" spans="1:12">
      <c r="A288" s="3" t="s">
        <v>1747</v>
      </c>
      <c r="B288" s="3" t="s">
        <v>1748</v>
      </c>
      <c r="C288" s="3"/>
      <c r="D288" s="39" t="str">
        <f t="shared" si="8"/>
        <v>New York</v>
      </c>
      <c r="E288" s="3" t="str">
        <f t="shared" si="9"/>
        <v/>
      </c>
      <c r="F288" s="3" t="str">
        <f t="shared" si="10"/>
        <v>New York City</v>
      </c>
      <c r="G288" s="40" t="str">
        <f t="shared" si="11"/>
        <v/>
      </c>
      <c r="H288" s="3" t="str">
        <f t="shared" si="12"/>
        <v/>
      </c>
      <c r="I288" s="3" t="str">
        <f t="shared" si="13"/>
        <v/>
      </c>
      <c r="J288" s="3" t="str">
        <f t="shared" si="14"/>
        <v>New York City, New York</v>
      </c>
      <c r="K288" s="3" t="str" cm="1">
        <f t="array" ref="K288">TRIM(_xlfn.IFS(H288 ="","",H288 ="Thomasville",H288 &amp;" , "&amp; E288, H288 ="Pensacola", H288 &amp; "," &amp;E288,TRUE, H288 &amp;", " &amp; D288))</f>
        <v/>
      </c>
      <c r="L288" s="3" t="str">
        <f t="shared" si="15"/>
        <v/>
      </c>
    </row>
    <row r="289" spans="1:12">
      <c r="A289" s="3" t="s">
        <v>1734</v>
      </c>
      <c r="B289" s="3" t="s">
        <v>1735</v>
      </c>
      <c r="C289" s="3"/>
      <c r="D289" s="39" t="str">
        <f t="shared" si="8"/>
        <v>Florida</v>
      </c>
      <c r="E289" s="3" t="str">
        <f t="shared" si="9"/>
        <v/>
      </c>
      <c r="F289" s="3" t="str">
        <f t="shared" si="10"/>
        <v>Orlando</v>
      </c>
      <c r="G289" s="40" t="str">
        <f t="shared" si="11"/>
        <v>Daytona Beach</v>
      </c>
      <c r="H289" s="3" t="str">
        <f t="shared" si="12"/>
        <v>Daytona Beach</v>
      </c>
      <c r="I289" s="3" t="str">
        <f t="shared" si="13"/>
        <v/>
      </c>
      <c r="J289" s="3" t="str">
        <f t="shared" si="14"/>
        <v>Orlando, Florida</v>
      </c>
      <c r="K289" s="3" t="str" cm="1">
        <f t="array" ref="K289">TRIM(_xlfn.IFS(H289 ="","",H289 ="Thomasville",H289 &amp;" , "&amp; E289, H289 ="Pensacola", H289 &amp; "," &amp;E289,TRUE, H289 &amp;", " &amp; D289))</f>
        <v>Daytona Beach, Florida</v>
      </c>
      <c r="L289" s="3" t="str">
        <f t="shared" si="15"/>
        <v/>
      </c>
    </row>
    <row r="290" spans="1:12">
      <c r="A290" s="3" t="s">
        <v>1756</v>
      </c>
      <c r="B290" s="3" t="s">
        <v>1738</v>
      </c>
      <c r="C290" s="3"/>
      <c r="D290" s="39" t="str">
        <f t="shared" si="8"/>
        <v>Michigan</v>
      </c>
      <c r="E290" s="3" t="str">
        <f t="shared" si="9"/>
        <v/>
      </c>
      <c r="F290" s="3" t="str">
        <f t="shared" si="10"/>
        <v>Flint</v>
      </c>
      <c r="G290" s="40" t="str">
        <f t="shared" si="11"/>
        <v>Saginaw-Bay City</v>
      </c>
      <c r="H290" s="3" t="str">
        <f t="shared" si="12"/>
        <v>Saginaw</v>
      </c>
      <c r="I290" s="3" t="str">
        <f t="shared" si="13"/>
        <v/>
      </c>
      <c r="J290" s="3" t="str">
        <f t="shared" si="14"/>
        <v>Flint, Michigan</v>
      </c>
      <c r="K290" s="3" t="str" cm="1">
        <f t="array" ref="K290">TRIM(_xlfn.IFS(H290 ="","",H290 ="Thomasville",H290 &amp;" , "&amp; E290, H290 ="Pensacola", H290 &amp; "," &amp;E290,TRUE, H290 &amp;", " &amp; D290))</f>
        <v>Saginaw, Michigan</v>
      </c>
      <c r="L290" s="3" t="str">
        <f t="shared" si="15"/>
        <v/>
      </c>
    </row>
    <row r="291" spans="1:12">
      <c r="A291" s="3" t="s">
        <v>1745</v>
      </c>
      <c r="B291" s="3" t="s">
        <v>1735</v>
      </c>
      <c r="C291" s="3"/>
      <c r="D291" s="39" t="str">
        <f t="shared" si="8"/>
        <v>Florida</v>
      </c>
      <c r="E291" s="3" t="str">
        <f t="shared" si="9"/>
        <v/>
      </c>
      <c r="F291" s="3" t="str">
        <f t="shared" si="10"/>
        <v>Miami</v>
      </c>
      <c r="G291" s="40" t="str">
        <f t="shared" si="11"/>
        <v>Ft. Lauderdale</v>
      </c>
      <c r="H291" s="3" t="str">
        <f t="shared" si="12"/>
        <v>Ft. Lauderdale</v>
      </c>
      <c r="I291" s="3" t="str">
        <f t="shared" si="13"/>
        <v/>
      </c>
      <c r="J291" s="3" t="str">
        <f t="shared" si="14"/>
        <v>Miami, Florida</v>
      </c>
      <c r="K291" s="3" t="str" cm="1">
        <f t="array" ref="K291">TRIM(_xlfn.IFS(H291 ="","",H291 ="Thomasville",H291 &amp;" , "&amp; E291, H291 ="Pensacola", H291 &amp; "," &amp;E291,TRUE, H291 &amp;", " &amp; D291))</f>
        <v>Ft. Lauderdale, Florida</v>
      </c>
      <c r="L291" s="3" t="str">
        <f t="shared" si="15"/>
        <v/>
      </c>
    </row>
    <row r="292" spans="1:12">
      <c r="A292" s="3" t="s">
        <v>1732</v>
      </c>
      <c r="B292" s="3" t="s">
        <v>1733</v>
      </c>
      <c r="C292" s="3"/>
      <c r="D292" s="39" t="str">
        <f t="shared" si="8"/>
        <v>California</v>
      </c>
      <c r="E292" s="3" t="str">
        <f t="shared" si="9"/>
        <v/>
      </c>
      <c r="F292" s="3" t="str">
        <f t="shared" si="10"/>
        <v>Los Angeles</v>
      </c>
      <c r="G292" s="40" t="str">
        <f t="shared" si="11"/>
        <v/>
      </c>
      <c r="H292" s="3" t="str">
        <f t="shared" si="12"/>
        <v/>
      </c>
      <c r="I292" s="3" t="str">
        <f t="shared" si="13"/>
        <v/>
      </c>
      <c r="J292" s="3" t="str">
        <f t="shared" si="14"/>
        <v>Los Angeles, California</v>
      </c>
      <c r="K292" s="3" t="str" cm="1">
        <f t="array" ref="K292">TRIM(_xlfn.IFS(H292 ="","",H292 ="Thomasville",H292 &amp;" , "&amp; E292, H292 ="Pensacola", H292 &amp; "," &amp;E292,TRUE, H292 &amp;", " &amp; D292))</f>
        <v/>
      </c>
      <c r="L292" s="3" t="str">
        <f t="shared" si="15"/>
        <v/>
      </c>
    </row>
    <row r="293" spans="1:12">
      <c r="A293" s="3" t="s">
        <v>1779</v>
      </c>
      <c r="B293" s="3" t="s">
        <v>1735</v>
      </c>
      <c r="C293" s="3"/>
      <c r="D293" s="39" t="str">
        <f t="shared" si="8"/>
        <v>Florida</v>
      </c>
      <c r="E293" s="3" t="str">
        <f t="shared" si="9"/>
        <v/>
      </c>
      <c r="F293" s="3" t="str">
        <f t="shared" si="10"/>
        <v>Panama City</v>
      </c>
      <c r="G293" s="40" t="str">
        <f t="shared" si="11"/>
        <v/>
      </c>
      <c r="H293" s="3" t="str">
        <f t="shared" si="12"/>
        <v/>
      </c>
      <c r="I293" s="3" t="str">
        <f t="shared" si="13"/>
        <v/>
      </c>
      <c r="J293" s="3" t="str">
        <f t="shared" si="14"/>
        <v>Panama City, Florida</v>
      </c>
      <c r="K293" s="3" t="str" cm="1">
        <f t="array" ref="K293">TRIM(_xlfn.IFS(H293 ="","",H293 ="Thomasville",H293 &amp;" , "&amp; E293, H293 ="Pensacola", H293 &amp; "," &amp;E293,TRUE, H293 &amp;", " &amp; D293))</f>
        <v/>
      </c>
      <c r="L293" s="3" t="str">
        <f t="shared" si="15"/>
        <v/>
      </c>
    </row>
    <row r="294" spans="1:12">
      <c r="A294" s="3" t="s">
        <v>1775</v>
      </c>
      <c r="B294" s="3" t="s">
        <v>1740</v>
      </c>
      <c r="C294" s="3"/>
      <c r="D294" s="39" t="str">
        <f t="shared" si="8"/>
        <v>Illinois</v>
      </c>
      <c r="E294" s="3" t="str">
        <f t="shared" si="9"/>
        <v/>
      </c>
      <c r="F294" s="3" t="str">
        <f t="shared" si="10"/>
        <v>Peoria</v>
      </c>
      <c r="G294" s="40" t="str">
        <f t="shared" si="11"/>
        <v>Bloomington</v>
      </c>
      <c r="H294" s="3" t="str">
        <f t="shared" si="12"/>
        <v>Bloomington</v>
      </c>
      <c r="I294" s="3" t="str">
        <f t="shared" si="13"/>
        <v/>
      </c>
      <c r="J294" s="3" t="str">
        <f t="shared" si="14"/>
        <v>Peoria, Illinois</v>
      </c>
      <c r="K294" s="3" t="str" cm="1">
        <f t="array" ref="K294">TRIM(_xlfn.IFS(H294 ="","",H294 ="Thomasville",H294 &amp;" , "&amp; E294, H294 ="Pensacola", H294 &amp; "," &amp;E294,TRUE, H294 &amp;", " &amp; D294))</f>
        <v>Bloomington, Illinois</v>
      </c>
      <c r="L294" s="3" t="str">
        <f t="shared" si="15"/>
        <v/>
      </c>
    </row>
    <row r="295" spans="1:12">
      <c r="A295" s="3" t="s">
        <v>1751</v>
      </c>
      <c r="B295" s="3" t="s">
        <v>1735</v>
      </c>
      <c r="C295" s="3"/>
      <c r="D295" s="39" t="str">
        <f t="shared" si="8"/>
        <v>Florida</v>
      </c>
      <c r="E295" s="3" t="str">
        <f t="shared" si="9"/>
        <v/>
      </c>
      <c r="F295" s="3" t="str">
        <f t="shared" si="10"/>
        <v>West Palm Beach</v>
      </c>
      <c r="G295" s="40" t="str">
        <f t="shared" si="11"/>
        <v>Ft. Pierce</v>
      </c>
      <c r="H295" s="3" t="str">
        <f t="shared" si="12"/>
        <v>Ft. Pierce</v>
      </c>
      <c r="I295" s="3" t="str">
        <f t="shared" si="13"/>
        <v/>
      </c>
      <c r="J295" s="3" t="str">
        <f t="shared" si="14"/>
        <v>West Palm Beach, Florida</v>
      </c>
      <c r="K295" s="3" t="str" cm="1">
        <f t="array" ref="K295">TRIM(_xlfn.IFS(H295 ="","",H295 ="Thomasville",H295 &amp;" , "&amp; E295, H295 ="Pensacola", H295 &amp; "," &amp;E295,TRUE, H295 &amp;", " &amp; D295))</f>
        <v>Ft. Pierce, Florida</v>
      </c>
      <c r="L295" s="3" t="str">
        <f t="shared" si="15"/>
        <v/>
      </c>
    </row>
    <row r="296" spans="1:12">
      <c r="A296" s="3" t="s">
        <v>1747</v>
      </c>
      <c r="B296" s="3" t="s">
        <v>1748</v>
      </c>
      <c r="C296" s="3"/>
      <c r="D296" s="39" t="str">
        <f t="shared" si="8"/>
        <v>New York</v>
      </c>
      <c r="E296" s="3" t="str">
        <f t="shared" si="9"/>
        <v/>
      </c>
      <c r="F296" s="3" t="str">
        <f t="shared" si="10"/>
        <v>New York City</v>
      </c>
      <c r="G296" s="40" t="str">
        <f t="shared" si="11"/>
        <v/>
      </c>
      <c r="H296" s="3" t="str">
        <f t="shared" si="12"/>
        <v/>
      </c>
      <c r="I296" s="3" t="str">
        <f t="shared" si="13"/>
        <v/>
      </c>
      <c r="J296" s="3" t="str">
        <f t="shared" si="14"/>
        <v>New York City, New York</v>
      </c>
      <c r="K296" s="3" t="str" cm="1">
        <f t="array" ref="K296">TRIM(_xlfn.IFS(H296 ="","",H296 ="Thomasville",H296 &amp;" , "&amp; E296, H296 ="Pensacola", H296 &amp; "," &amp;E296,TRUE, H296 &amp;", " &amp; D296))</f>
        <v/>
      </c>
      <c r="L296" s="3" t="str">
        <f t="shared" si="15"/>
        <v/>
      </c>
    </row>
    <row r="297" spans="1:12">
      <c r="A297" s="3" t="s">
        <v>1750</v>
      </c>
      <c r="B297" s="3" t="s">
        <v>1740</v>
      </c>
      <c r="C297" s="3"/>
      <c r="D297" s="39" t="str">
        <f t="shared" si="8"/>
        <v>Illinois</v>
      </c>
      <c r="E297" s="3" t="str">
        <f t="shared" si="9"/>
        <v/>
      </c>
      <c r="F297" s="3" t="str">
        <f t="shared" si="10"/>
        <v xml:space="preserve">Champaign </v>
      </c>
      <c r="G297" s="40" t="str">
        <f t="shared" si="11"/>
        <v>Decatur</v>
      </c>
      <c r="H297" s="3" t="str">
        <f t="shared" si="12"/>
        <v>Decatur</v>
      </c>
      <c r="I297" s="3" t="str">
        <f t="shared" si="13"/>
        <v/>
      </c>
      <c r="J297" s="3" t="str">
        <f t="shared" si="14"/>
        <v>Champaign , Illinois</v>
      </c>
      <c r="K297" s="3" t="str" cm="1">
        <f t="array" ref="K297">TRIM(_xlfn.IFS(H297 ="","",H297 ="Thomasville",H297 &amp;" , "&amp; E297, H297 ="Pensacola", H297 &amp; "," &amp;E297,TRUE, H297 &amp;", " &amp; D297))</f>
        <v>Decatur, Illinois</v>
      </c>
      <c r="L297" s="3" t="str">
        <f t="shared" si="15"/>
        <v/>
      </c>
    </row>
    <row r="298" spans="1:12">
      <c r="A298" s="3" t="s">
        <v>1745</v>
      </c>
      <c r="B298" s="3" t="s">
        <v>1735</v>
      </c>
      <c r="C298" s="3"/>
      <c r="D298" s="39" t="str">
        <f t="shared" si="8"/>
        <v>Florida</v>
      </c>
      <c r="E298" s="3" t="str">
        <f t="shared" si="9"/>
        <v/>
      </c>
      <c r="F298" s="3" t="str">
        <f t="shared" si="10"/>
        <v>Miami</v>
      </c>
      <c r="G298" s="40" t="str">
        <f t="shared" si="11"/>
        <v>Ft. Lauderdale</v>
      </c>
      <c r="H298" s="3" t="str">
        <f t="shared" si="12"/>
        <v>Ft. Lauderdale</v>
      </c>
      <c r="I298" s="3" t="str">
        <f t="shared" si="13"/>
        <v/>
      </c>
      <c r="J298" s="3" t="str">
        <f t="shared" si="14"/>
        <v>Miami, Florida</v>
      </c>
      <c r="K298" s="3" t="str" cm="1">
        <f t="array" ref="K298">TRIM(_xlfn.IFS(H298 ="","",H298 ="Thomasville",H298 &amp;" , "&amp; E298, H298 ="Pensacola", H298 &amp; "," &amp;E298,TRUE, H298 &amp;", " &amp; D298))</f>
        <v>Ft. Lauderdale, Florida</v>
      </c>
      <c r="L298" s="3" t="str">
        <f t="shared" si="15"/>
        <v/>
      </c>
    </row>
    <row r="299" spans="1:12">
      <c r="A299" s="3" t="s">
        <v>1739</v>
      </c>
      <c r="B299" s="3" t="s">
        <v>1740</v>
      </c>
      <c r="C299" s="3"/>
      <c r="D299" s="39" t="str">
        <f t="shared" si="8"/>
        <v>Illinois</v>
      </c>
      <c r="E299" s="3" t="str">
        <f t="shared" si="9"/>
        <v/>
      </c>
      <c r="F299" s="3" t="str">
        <f t="shared" si="10"/>
        <v>Chicago</v>
      </c>
      <c r="G299" s="40" t="str">
        <f t="shared" si="11"/>
        <v/>
      </c>
      <c r="H299" s="3" t="str">
        <f t="shared" si="12"/>
        <v/>
      </c>
      <c r="I299" s="3" t="str">
        <f t="shared" si="13"/>
        <v/>
      </c>
      <c r="J299" s="3" t="str">
        <f t="shared" si="14"/>
        <v>Chicago, Illinois</v>
      </c>
      <c r="K299" s="3" t="str" cm="1">
        <f t="array" ref="K299">TRIM(_xlfn.IFS(H299 ="","",H299 ="Thomasville",H299 &amp;" , "&amp; E299, H299 ="Pensacola", H299 &amp; "," &amp;E299,TRUE, H299 &amp;", " &amp; D299))</f>
        <v/>
      </c>
      <c r="L299" s="3" t="str">
        <f t="shared" si="15"/>
        <v/>
      </c>
    </row>
    <row r="300" spans="1:12">
      <c r="A300" s="3" t="s">
        <v>1739</v>
      </c>
      <c r="B300" s="3" t="s">
        <v>1740</v>
      </c>
      <c r="C300" s="3"/>
      <c r="D300" s="39" t="str">
        <f t="shared" si="8"/>
        <v>Illinois</v>
      </c>
      <c r="E300" s="3" t="str">
        <f t="shared" si="9"/>
        <v/>
      </c>
      <c r="F300" s="3" t="str">
        <f t="shared" si="10"/>
        <v>Chicago</v>
      </c>
      <c r="G300" s="40" t="str">
        <f t="shared" si="11"/>
        <v/>
      </c>
      <c r="H300" s="3" t="str">
        <f t="shared" si="12"/>
        <v/>
      </c>
      <c r="I300" s="3" t="str">
        <f t="shared" si="13"/>
        <v/>
      </c>
      <c r="J300" s="3" t="str">
        <f t="shared" si="14"/>
        <v>Chicago, Illinois</v>
      </c>
      <c r="K300" s="3" t="str" cm="1">
        <f t="array" ref="K300">TRIM(_xlfn.IFS(H300 ="","",H300 ="Thomasville",H300 &amp;" , "&amp; E300, H300 ="Pensacola", H300 &amp; "," &amp;E300,TRUE, H300 &amp;", " &amp; D300))</f>
        <v/>
      </c>
      <c r="L300" s="3" t="str">
        <f t="shared" si="15"/>
        <v/>
      </c>
    </row>
    <row r="301" spans="1:12">
      <c r="A301" s="3" t="s">
        <v>1736</v>
      </c>
      <c r="B301" s="3" t="s">
        <v>1733</v>
      </c>
      <c r="C301" s="3"/>
      <c r="D301" s="39" t="str">
        <f t="shared" si="8"/>
        <v>California</v>
      </c>
      <c r="E301" s="3" t="str">
        <f t="shared" si="9"/>
        <v/>
      </c>
      <c r="F301" s="3" t="str">
        <f t="shared" si="10"/>
        <v>San Francisco</v>
      </c>
      <c r="G301" s="40" t="str">
        <f t="shared" si="11"/>
        <v/>
      </c>
      <c r="H301" s="3" t="str">
        <f t="shared" si="12"/>
        <v/>
      </c>
      <c r="I301" s="3" t="str">
        <f t="shared" si="13"/>
        <v/>
      </c>
      <c r="J301" s="3" t="str">
        <f t="shared" si="14"/>
        <v>San Francisco, California</v>
      </c>
      <c r="K301" s="3" t="str" cm="1">
        <f t="array" ref="K301">TRIM(_xlfn.IFS(H301 ="","",H301 ="Thomasville",H301 &amp;" , "&amp; E301, H301 ="Pensacola", H301 &amp; "," &amp;E301,TRUE, H301 &amp;", " &amp; D301))</f>
        <v/>
      </c>
      <c r="L301" s="3" t="str">
        <f t="shared" si="15"/>
        <v/>
      </c>
    </row>
    <row r="302" spans="1:12">
      <c r="A302" s="3" t="s">
        <v>1745</v>
      </c>
      <c r="B302" s="3" t="s">
        <v>1735</v>
      </c>
      <c r="C302" s="3"/>
      <c r="D302" s="39" t="str">
        <f t="shared" si="8"/>
        <v>Florida</v>
      </c>
      <c r="E302" s="3" t="str">
        <f t="shared" si="9"/>
        <v/>
      </c>
      <c r="F302" s="3" t="str">
        <f t="shared" si="10"/>
        <v>Miami</v>
      </c>
      <c r="G302" s="40" t="str">
        <f t="shared" si="11"/>
        <v>Ft. Lauderdale</v>
      </c>
      <c r="H302" s="3" t="str">
        <f t="shared" si="12"/>
        <v>Ft. Lauderdale</v>
      </c>
      <c r="I302" s="3" t="str">
        <f t="shared" si="13"/>
        <v/>
      </c>
      <c r="J302" s="3" t="str">
        <f t="shared" si="14"/>
        <v>Miami, Florida</v>
      </c>
      <c r="K302" s="3" t="str" cm="1">
        <f t="array" ref="K302">TRIM(_xlfn.IFS(H302 ="","",H302 ="Thomasville",H302 &amp;" , "&amp; E302, H302 ="Pensacola", H302 &amp; "," &amp;E302,TRUE, H302 &amp;", " &amp; D302))</f>
        <v>Ft. Lauderdale, Florida</v>
      </c>
      <c r="L302" s="3" t="str">
        <f t="shared" si="15"/>
        <v/>
      </c>
    </row>
    <row r="303" spans="1:12">
      <c r="A303" s="3" t="s">
        <v>1749</v>
      </c>
      <c r="B303" s="3" t="s">
        <v>1735</v>
      </c>
      <c r="C303" s="3"/>
      <c r="D303" s="39" t="str">
        <f t="shared" si="8"/>
        <v>Florida</v>
      </c>
      <c r="E303" s="3" t="str">
        <f t="shared" si="9"/>
        <v/>
      </c>
      <c r="F303" s="3" t="str">
        <f t="shared" si="10"/>
        <v>Jacksonville</v>
      </c>
      <c r="G303" s="40" t="str">
        <f t="shared" si="11"/>
        <v/>
      </c>
      <c r="H303" s="3" t="str">
        <f t="shared" si="12"/>
        <v/>
      </c>
      <c r="I303" s="3" t="str">
        <f t="shared" si="13"/>
        <v/>
      </c>
      <c r="J303" s="3" t="str">
        <f t="shared" si="14"/>
        <v>Jacksonville, Florida</v>
      </c>
      <c r="K303" s="3" t="str" cm="1">
        <f t="array" ref="K303">TRIM(_xlfn.IFS(H303 ="","",H303 ="Thomasville",H303 &amp;" , "&amp; E303, H303 ="Pensacola", H303 &amp; "," &amp;E303,TRUE, H303 &amp;", " &amp; D303))</f>
        <v/>
      </c>
      <c r="L303" s="3" t="str">
        <f t="shared" si="15"/>
        <v/>
      </c>
    </row>
    <row r="304" spans="1:12">
      <c r="A304" s="3" t="s">
        <v>1734</v>
      </c>
      <c r="B304" s="3" t="s">
        <v>1735</v>
      </c>
      <c r="C304" s="3"/>
      <c r="D304" s="39" t="str">
        <f t="shared" si="8"/>
        <v>Florida</v>
      </c>
      <c r="E304" s="3" t="str">
        <f t="shared" si="9"/>
        <v/>
      </c>
      <c r="F304" s="3" t="str">
        <f t="shared" si="10"/>
        <v>Orlando</v>
      </c>
      <c r="G304" s="40" t="str">
        <f t="shared" si="11"/>
        <v>Daytona Beach</v>
      </c>
      <c r="H304" s="3" t="str">
        <f t="shared" si="12"/>
        <v>Daytona Beach</v>
      </c>
      <c r="I304" s="3" t="str">
        <f t="shared" si="13"/>
        <v/>
      </c>
      <c r="J304" s="3" t="str">
        <f t="shared" si="14"/>
        <v>Orlando, Florida</v>
      </c>
      <c r="K304" s="3" t="str" cm="1">
        <f t="array" ref="K304">TRIM(_xlfn.IFS(H304 ="","",H304 ="Thomasville",H304 &amp;" , "&amp; E304, H304 ="Pensacola", H304 &amp; "," &amp;E304,TRUE, H304 &amp;", " &amp; D304))</f>
        <v>Daytona Beach, Florida</v>
      </c>
      <c r="L304" s="3" t="str">
        <f t="shared" si="15"/>
        <v/>
      </c>
    </row>
    <row r="305" spans="1:12">
      <c r="A305" s="3" t="s">
        <v>1747</v>
      </c>
      <c r="B305" s="3" t="s">
        <v>1748</v>
      </c>
      <c r="C305" s="3"/>
      <c r="D305" s="39" t="str">
        <f t="shared" si="8"/>
        <v>New York</v>
      </c>
      <c r="E305" s="3" t="str">
        <f t="shared" si="9"/>
        <v/>
      </c>
      <c r="F305" s="3" t="str">
        <f t="shared" si="10"/>
        <v>New York City</v>
      </c>
      <c r="G305" s="40" t="str">
        <f t="shared" si="11"/>
        <v/>
      </c>
      <c r="H305" s="3" t="str">
        <f t="shared" si="12"/>
        <v/>
      </c>
      <c r="I305" s="3" t="str">
        <f t="shared" si="13"/>
        <v/>
      </c>
      <c r="J305" s="3" t="str">
        <f t="shared" si="14"/>
        <v>New York City, New York</v>
      </c>
      <c r="K305" s="3" t="str" cm="1">
        <f t="array" ref="K305">TRIM(_xlfn.IFS(H305 ="","",H305 ="Thomasville",H305 &amp;" , "&amp; E305, H305 ="Pensacola", H305 &amp; "," &amp;E305,TRUE, H305 &amp;", " &amp; D305))</f>
        <v/>
      </c>
      <c r="L305" s="3" t="str">
        <f t="shared" si="15"/>
        <v/>
      </c>
    </row>
    <row r="306" spans="1:12">
      <c r="A306" s="3" t="s">
        <v>1732</v>
      </c>
      <c r="B306" s="3" t="s">
        <v>1733</v>
      </c>
      <c r="C306" s="3"/>
      <c r="D306" s="39" t="str">
        <f t="shared" si="8"/>
        <v>California</v>
      </c>
      <c r="E306" s="3" t="str">
        <f t="shared" si="9"/>
        <v/>
      </c>
      <c r="F306" s="3" t="str">
        <f t="shared" si="10"/>
        <v>Los Angeles</v>
      </c>
      <c r="G306" s="40" t="str">
        <f t="shared" si="11"/>
        <v/>
      </c>
      <c r="H306" s="3" t="str">
        <f t="shared" si="12"/>
        <v/>
      </c>
      <c r="I306" s="3" t="str">
        <f t="shared" si="13"/>
        <v/>
      </c>
      <c r="J306" s="3" t="str">
        <f t="shared" si="14"/>
        <v>Los Angeles, California</v>
      </c>
      <c r="K306" s="3" t="str" cm="1">
        <f t="array" ref="K306">TRIM(_xlfn.IFS(H306 ="","",H306 ="Thomasville",H306 &amp;" , "&amp; E306, H306 ="Pensacola", H306 &amp; "," &amp;E306,TRUE, H306 &amp;", " &amp; D306))</f>
        <v/>
      </c>
      <c r="L306" s="3" t="str">
        <f t="shared" si="15"/>
        <v/>
      </c>
    </row>
    <row r="307" spans="1:12">
      <c r="A307" s="3" t="s">
        <v>1734</v>
      </c>
      <c r="B307" s="3" t="s">
        <v>1735</v>
      </c>
      <c r="C307" s="3"/>
      <c r="D307" s="39" t="str">
        <f t="shared" si="8"/>
        <v>Florida</v>
      </c>
      <c r="E307" s="3" t="str">
        <f t="shared" si="9"/>
        <v/>
      </c>
      <c r="F307" s="3" t="str">
        <f t="shared" si="10"/>
        <v>Orlando</v>
      </c>
      <c r="G307" s="40" t="str">
        <f t="shared" si="11"/>
        <v>Daytona Beach</v>
      </c>
      <c r="H307" s="3" t="str">
        <f t="shared" si="12"/>
        <v>Daytona Beach</v>
      </c>
      <c r="I307" s="3" t="str">
        <f t="shared" si="13"/>
        <v/>
      </c>
      <c r="J307" s="3" t="str">
        <f t="shared" si="14"/>
        <v>Orlando, Florida</v>
      </c>
      <c r="K307" s="3" t="str" cm="1">
        <f t="array" ref="K307">TRIM(_xlfn.IFS(H307 ="","",H307 ="Thomasville",H307 &amp;" , "&amp; E307, H307 ="Pensacola", H307 &amp; "," &amp;E307,TRUE, H307 &amp;", " &amp; D307))</f>
        <v>Daytona Beach, Florida</v>
      </c>
      <c r="L307" s="3" t="str">
        <f t="shared" si="15"/>
        <v/>
      </c>
    </row>
    <row r="308" spans="1:12">
      <c r="A308" s="3" t="s">
        <v>1747</v>
      </c>
      <c r="B308" s="3" t="s">
        <v>1748</v>
      </c>
      <c r="C308" s="3"/>
      <c r="D308" s="39" t="str">
        <f t="shared" si="8"/>
        <v>New York</v>
      </c>
      <c r="E308" s="3" t="str">
        <f t="shared" si="9"/>
        <v/>
      </c>
      <c r="F308" s="3" t="str">
        <f t="shared" si="10"/>
        <v>New York City</v>
      </c>
      <c r="G308" s="40" t="str">
        <f t="shared" si="11"/>
        <v/>
      </c>
      <c r="H308" s="3" t="str">
        <f t="shared" si="12"/>
        <v/>
      </c>
      <c r="I308" s="3" t="str">
        <f t="shared" si="13"/>
        <v/>
      </c>
      <c r="J308" s="3" t="str">
        <f t="shared" si="14"/>
        <v>New York City, New York</v>
      </c>
      <c r="K308" s="3" t="str" cm="1">
        <f t="array" ref="K308">TRIM(_xlfn.IFS(H308 ="","",H308 ="Thomasville",H308 &amp;" , "&amp; E308, H308 ="Pensacola", H308 &amp; "," &amp;E308,TRUE, H308 &amp;", " &amp; D308))</f>
        <v/>
      </c>
      <c r="L308" s="3" t="str">
        <f t="shared" si="15"/>
        <v/>
      </c>
    </row>
    <row r="309" spans="1:12">
      <c r="A309" s="3" t="s">
        <v>1736</v>
      </c>
      <c r="B309" s="3" t="s">
        <v>1733</v>
      </c>
      <c r="C309" s="3"/>
      <c r="D309" s="39" t="str">
        <f t="shared" si="8"/>
        <v>California</v>
      </c>
      <c r="E309" s="3" t="str">
        <f t="shared" si="9"/>
        <v/>
      </c>
      <c r="F309" s="3" t="str">
        <f t="shared" si="10"/>
        <v>San Francisco</v>
      </c>
      <c r="G309" s="40" t="str">
        <f t="shared" si="11"/>
        <v/>
      </c>
      <c r="H309" s="3" t="str">
        <f t="shared" si="12"/>
        <v/>
      </c>
      <c r="I309" s="3" t="str">
        <f t="shared" si="13"/>
        <v/>
      </c>
      <c r="J309" s="3" t="str">
        <f t="shared" si="14"/>
        <v>San Francisco, California</v>
      </c>
      <c r="K309" s="3" t="str" cm="1">
        <f t="array" ref="K309">TRIM(_xlfn.IFS(H309 ="","",H309 ="Thomasville",H309 &amp;" , "&amp; E309, H309 ="Pensacola", H309 &amp; "," &amp;E309,TRUE, H309 &amp;", " &amp; D309))</f>
        <v/>
      </c>
      <c r="L309" s="3" t="str">
        <f t="shared" si="15"/>
        <v/>
      </c>
    </row>
    <row r="310" spans="1:12">
      <c r="A310" s="3" t="s">
        <v>1747</v>
      </c>
      <c r="B310" s="3" t="s">
        <v>1748</v>
      </c>
      <c r="C310" s="3"/>
      <c r="D310" s="39" t="str">
        <f t="shared" si="8"/>
        <v>New York</v>
      </c>
      <c r="E310" s="3" t="str">
        <f t="shared" si="9"/>
        <v/>
      </c>
      <c r="F310" s="3" t="str">
        <f t="shared" si="10"/>
        <v>New York City</v>
      </c>
      <c r="G310" s="40" t="str">
        <f t="shared" si="11"/>
        <v/>
      </c>
      <c r="H310" s="3" t="str">
        <f t="shared" si="12"/>
        <v/>
      </c>
      <c r="I310" s="3" t="str">
        <f t="shared" si="13"/>
        <v/>
      </c>
      <c r="J310" s="3" t="str">
        <f t="shared" si="14"/>
        <v>New York City, New York</v>
      </c>
      <c r="K310" s="3" t="str" cm="1">
        <f t="array" ref="K310">TRIM(_xlfn.IFS(H310 ="","",H310 ="Thomasville",H310 &amp;" , "&amp; E310, H310 ="Pensacola", H310 &amp; "," &amp;E310,TRUE, H310 &amp;", " &amp; D310))</f>
        <v/>
      </c>
      <c r="L310" s="3" t="str">
        <f t="shared" si="15"/>
        <v/>
      </c>
    </row>
    <row r="311" spans="1:12">
      <c r="A311" s="3" t="s">
        <v>1739</v>
      </c>
      <c r="B311" s="3" t="s">
        <v>1740</v>
      </c>
      <c r="C311" s="3"/>
      <c r="D311" s="39" t="str">
        <f t="shared" si="8"/>
        <v>Illinois</v>
      </c>
      <c r="E311" s="3" t="str">
        <f t="shared" si="9"/>
        <v/>
      </c>
      <c r="F311" s="3" t="str">
        <f t="shared" si="10"/>
        <v>Chicago</v>
      </c>
      <c r="G311" s="40" t="str">
        <f t="shared" si="11"/>
        <v/>
      </c>
      <c r="H311" s="3" t="str">
        <f t="shared" si="12"/>
        <v/>
      </c>
      <c r="I311" s="3" t="str">
        <f t="shared" si="13"/>
        <v/>
      </c>
      <c r="J311" s="3" t="str">
        <f t="shared" si="14"/>
        <v>Chicago, Illinois</v>
      </c>
      <c r="K311" s="3" t="str" cm="1">
        <f t="array" ref="K311">TRIM(_xlfn.IFS(H311 ="","",H311 ="Thomasville",H311 &amp;" , "&amp; E311, H311 ="Pensacola", H311 &amp; "," &amp;E311,TRUE, H311 &amp;", " &amp; D311))</f>
        <v/>
      </c>
      <c r="L311" s="3" t="str">
        <f t="shared" si="15"/>
        <v/>
      </c>
    </row>
    <row r="312" spans="1:12">
      <c r="A312" s="3" t="s">
        <v>1777</v>
      </c>
      <c r="B312" s="3" t="s">
        <v>1778</v>
      </c>
      <c r="C312" s="3"/>
      <c r="D312" s="39" t="str">
        <f t="shared" si="8"/>
        <v>Mississippi</v>
      </c>
      <c r="E312" s="3" t="str">
        <f t="shared" si="9"/>
        <v/>
      </c>
      <c r="F312" s="3" t="str">
        <f t="shared" si="10"/>
        <v>Jackson</v>
      </c>
      <c r="G312" s="40" t="str">
        <f t="shared" si="11"/>
        <v/>
      </c>
      <c r="H312" s="3" t="str">
        <f t="shared" si="12"/>
        <v/>
      </c>
      <c r="I312" s="3" t="str">
        <f t="shared" si="13"/>
        <v/>
      </c>
      <c r="J312" s="3" t="str">
        <f t="shared" si="14"/>
        <v>Jackson, Mississippi</v>
      </c>
      <c r="K312" s="3" t="str" cm="1">
        <f t="array" ref="K312">TRIM(_xlfn.IFS(H312 ="","",H312 ="Thomasville",H312 &amp;" , "&amp; E312, H312 ="Pensacola", H312 &amp; "," &amp;E312,TRUE, H312 &amp;", " &amp; D312))</f>
        <v/>
      </c>
      <c r="L312" s="3" t="str">
        <f t="shared" si="15"/>
        <v/>
      </c>
    </row>
    <row r="313" spans="1:12">
      <c r="A313" s="3" t="s">
        <v>1751</v>
      </c>
      <c r="B313" s="3" t="s">
        <v>1735</v>
      </c>
      <c r="C313" s="3"/>
      <c r="D313" s="39" t="str">
        <f t="shared" si="8"/>
        <v>Florida</v>
      </c>
      <c r="E313" s="3" t="str">
        <f t="shared" si="9"/>
        <v/>
      </c>
      <c r="F313" s="3" t="str">
        <f t="shared" si="10"/>
        <v>West Palm Beach</v>
      </c>
      <c r="G313" s="40" t="str">
        <f t="shared" si="11"/>
        <v>Ft. Pierce</v>
      </c>
      <c r="H313" s="3" t="str">
        <f t="shared" si="12"/>
        <v>Ft. Pierce</v>
      </c>
      <c r="I313" s="3" t="str">
        <f t="shared" si="13"/>
        <v/>
      </c>
      <c r="J313" s="3" t="str">
        <f t="shared" si="14"/>
        <v>West Palm Beach, Florida</v>
      </c>
      <c r="K313" s="3" t="str" cm="1">
        <f t="array" ref="K313">TRIM(_xlfn.IFS(H313 ="","",H313 ="Thomasville",H313 &amp;" , "&amp; E313, H313 ="Pensacola", H313 &amp; "," &amp;E313,TRUE, H313 &amp;", " &amp; D313))</f>
        <v>Ft. Pierce, Florida</v>
      </c>
      <c r="L313" s="3" t="str">
        <f t="shared" si="15"/>
        <v/>
      </c>
    </row>
    <row r="314" spans="1:12">
      <c r="A314" s="3" t="s">
        <v>1756</v>
      </c>
      <c r="B314" s="3" t="s">
        <v>1738</v>
      </c>
      <c r="C314" s="3"/>
      <c r="D314" s="39" t="str">
        <f t="shared" si="8"/>
        <v>Michigan</v>
      </c>
      <c r="E314" s="3" t="str">
        <f t="shared" si="9"/>
        <v/>
      </c>
      <c r="F314" s="3" t="str">
        <f t="shared" si="10"/>
        <v>Flint</v>
      </c>
      <c r="G314" s="40" t="str">
        <f t="shared" si="11"/>
        <v>Saginaw-Bay City</v>
      </c>
      <c r="H314" s="3" t="str">
        <f t="shared" si="12"/>
        <v>Saginaw</v>
      </c>
      <c r="I314" s="3" t="str">
        <f t="shared" si="13"/>
        <v/>
      </c>
      <c r="J314" s="3" t="str">
        <f t="shared" si="14"/>
        <v>Flint, Michigan</v>
      </c>
      <c r="K314" s="3" t="str" cm="1">
        <f t="array" ref="K314">TRIM(_xlfn.IFS(H314 ="","",H314 ="Thomasville",H314 &amp;" , "&amp; E314, H314 ="Pensacola", H314 &amp; "," &amp;E314,TRUE, H314 &amp;", " &amp; D314))</f>
        <v>Saginaw, Michigan</v>
      </c>
      <c r="L314" s="3" t="str">
        <f t="shared" si="15"/>
        <v/>
      </c>
    </row>
    <row r="315" spans="1:12">
      <c r="A315" s="3" t="s">
        <v>1739</v>
      </c>
      <c r="B315" s="3" t="s">
        <v>1740</v>
      </c>
      <c r="C315" s="3"/>
      <c r="D315" s="39" t="str">
        <f t="shared" si="8"/>
        <v>Illinois</v>
      </c>
      <c r="E315" s="3" t="str">
        <f t="shared" si="9"/>
        <v/>
      </c>
      <c r="F315" s="3" t="str">
        <f t="shared" si="10"/>
        <v>Chicago</v>
      </c>
      <c r="G315" s="40" t="str">
        <f t="shared" si="11"/>
        <v/>
      </c>
      <c r="H315" s="3" t="str">
        <f t="shared" si="12"/>
        <v/>
      </c>
      <c r="I315" s="3" t="str">
        <f t="shared" si="13"/>
        <v/>
      </c>
      <c r="J315" s="3" t="str">
        <f t="shared" si="14"/>
        <v>Chicago, Illinois</v>
      </c>
      <c r="K315" s="3" t="str" cm="1">
        <f t="array" ref="K315">TRIM(_xlfn.IFS(H315 ="","",H315 ="Thomasville",H315 &amp;" , "&amp; E315, H315 ="Pensacola", H315 &amp; "," &amp;E315,TRUE, H315 &amp;", " &amp; D315))</f>
        <v/>
      </c>
      <c r="L315" s="3" t="str">
        <f t="shared" si="15"/>
        <v/>
      </c>
    </row>
    <row r="316" spans="1:12">
      <c r="A316" s="3" t="s">
        <v>1772</v>
      </c>
      <c r="B316" s="3" t="s">
        <v>1742</v>
      </c>
      <c r="C316" s="3"/>
      <c r="D316" s="39" t="str">
        <f t="shared" si="8"/>
        <v>Tennessee</v>
      </c>
      <c r="E316" s="3" t="str">
        <f t="shared" si="9"/>
        <v/>
      </c>
      <c r="F316" s="3" t="str">
        <f t="shared" si="10"/>
        <v>Chattanooga</v>
      </c>
      <c r="G316" s="40" t="str">
        <f t="shared" si="11"/>
        <v/>
      </c>
      <c r="H316" s="3" t="str">
        <f t="shared" si="12"/>
        <v/>
      </c>
      <c r="I316" s="3" t="str">
        <f t="shared" si="13"/>
        <v/>
      </c>
      <c r="J316" s="3" t="str">
        <f t="shared" si="14"/>
        <v>Chattanooga, Tennessee</v>
      </c>
      <c r="K316" s="3" t="str" cm="1">
        <f t="array" ref="K316">TRIM(_xlfn.IFS(H316 ="","",H316 ="Thomasville",H316 &amp;" , "&amp; E316, H316 ="Pensacola", H316 &amp; "," &amp;E316,TRUE, H316 &amp;", " &amp; D316))</f>
        <v/>
      </c>
      <c r="L316" s="3" t="str">
        <f t="shared" si="15"/>
        <v/>
      </c>
    </row>
    <row r="317" spans="1:12">
      <c r="A317" s="3" t="s">
        <v>1764</v>
      </c>
      <c r="B317" s="3" t="s">
        <v>1742</v>
      </c>
      <c r="C317" s="3"/>
      <c r="D317" s="39" t="str">
        <f t="shared" si="8"/>
        <v>Tennessee</v>
      </c>
      <c r="E317" s="3" t="str">
        <f t="shared" si="9"/>
        <v/>
      </c>
      <c r="F317" s="3" t="str">
        <f t="shared" si="10"/>
        <v>Knoxville</v>
      </c>
      <c r="G317" s="40" t="str">
        <f t="shared" si="11"/>
        <v/>
      </c>
      <c r="H317" s="3" t="str">
        <f t="shared" si="12"/>
        <v/>
      </c>
      <c r="I317" s="3" t="str">
        <f t="shared" si="13"/>
        <v/>
      </c>
      <c r="J317" s="3" t="str">
        <f t="shared" si="14"/>
        <v>Knoxville, Tennessee</v>
      </c>
      <c r="K317" s="3" t="str" cm="1">
        <f t="array" ref="K317">TRIM(_xlfn.IFS(H317 ="","",H317 ="Thomasville",H317 &amp;" , "&amp; E317, H317 ="Pensacola", H317 &amp; "," &amp;E317,TRUE, H317 &amp;", " &amp; D317))</f>
        <v/>
      </c>
      <c r="L317" s="3" t="str">
        <f t="shared" si="15"/>
        <v/>
      </c>
    </row>
    <row r="318" spans="1:12">
      <c r="A318" s="3" t="s">
        <v>1749</v>
      </c>
      <c r="B318" s="3" t="s">
        <v>1735</v>
      </c>
      <c r="C318" s="3"/>
      <c r="D318" s="39" t="str">
        <f t="shared" si="8"/>
        <v>Florida</v>
      </c>
      <c r="E318" s="3" t="str">
        <f t="shared" si="9"/>
        <v/>
      </c>
      <c r="F318" s="3" t="str">
        <f t="shared" si="10"/>
        <v>Jacksonville</v>
      </c>
      <c r="G318" s="40" t="str">
        <f t="shared" si="11"/>
        <v/>
      </c>
      <c r="H318" s="3" t="str">
        <f t="shared" si="12"/>
        <v/>
      </c>
      <c r="I318" s="3" t="str">
        <f t="shared" si="13"/>
        <v/>
      </c>
      <c r="J318" s="3" t="str">
        <f t="shared" si="14"/>
        <v>Jacksonville, Florida</v>
      </c>
      <c r="K318" s="3" t="str" cm="1">
        <f t="array" ref="K318">TRIM(_xlfn.IFS(H318 ="","",H318 ="Thomasville",H318 &amp;" , "&amp; E318, H318 ="Pensacola", H318 &amp; "," &amp;E318,TRUE, H318 &amp;", " &amp; D318))</f>
        <v/>
      </c>
      <c r="L318" s="3" t="str">
        <f t="shared" si="15"/>
        <v/>
      </c>
    </row>
    <row r="319" spans="1:12">
      <c r="A319" s="3" t="s">
        <v>1764</v>
      </c>
      <c r="B319" s="3" t="s">
        <v>1742</v>
      </c>
      <c r="C319" s="3"/>
      <c r="D319" s="39" t="str">
        <f t="shared" si="8"/>
        <v>Tennessee</v>
      </c>
      <c r="E319" s="3" t="str">
        <f t="shared" si="9"/>
        <v/>
      </c>
      <c r="F319" s="3" t="str">
        <f t="shared" si="10"/>
        <v>Knoxville</v>
      </c>
      <c r="G319" s="40" t="str">
        <f t="shared" si="11"/>
        <v/>
      </c>
      <c r="H319" s="3" t="str">
        <f t="shared" si="12"/>
        <v/>
      </c>
      <c r="I319" s="3" t="str">
        <f t="shared" si="13"/>
        <v/>
      </c>
      <c r="J319" s="3" t="str">
        <f t="shared" si="14"/>
        <v>Knoxville, Tennessee</v>
      </c>
      <c r="K319" s="3" t="str" cm="1">
        <f t="array" ref="K319">TRIM(_xlfn.IFS(H319 ="","",H319 ="Thomasville",H319 &amp;" , "&amp; E319, H319 ="Pensacola", H319 &amp; "," &amp;E319,TRUE, H319 &amp;", " &amp; D319))</f>
        <v/>
      </c>
      <c r="L319" s="3" t="str">
        <f t="shared" si="15"/>
        <v/>
      </c>
    </row>
    <row r="320" spans="1:12">
      <c r="A320" s="3" t="s">
        <v>1779</v>
      </c>
      <c r="B320" s="3" t="s">
        <v>1735</v>
      </c>
      <c r="C320" s="3"/>
      <c r="D320" s="39" t="str">
        <f t="shared" si="8"/>
        <v>Florida</v>
      </c>
      <c r="E320" s="3" t="str">
        <f t="shared" si="9"/>
        <v/>
      </c>
      <c r="F320" s="3" t="str">
        <f t="shared" si="10"/>
        <v>Panama City</v>
      </c>
      <c r="G320" s="40" t="str">
        <f t="shared" si="11"/>
        <v/>
      </c>
      <c r="H320" s="3" t="str">
        <f t="shared" si="12"/>
        <v/>
      </c>
      <c r="I320" s="3" t="str">
        <f t="shared" si="13"/>
        <v/>
      </c>
      <c r="J320" s="3" t="str">
        <f t="shared" si="14"/>
        <v>Panama City, Florida</v>
      </c>
      <c r="K320" s="3" t="str" cm="1">
        <f t="array" ref="K320">TRIM(_xlfn.IFS(H320 ="","",H320 ="Thomasville",H320 &amp;" , "&amp; E320, H320 ="Pensacola", H320 &amp; "," &amp;E320,TRUE, H320 &amp;", " &amp; D320))</f>
        <v/>
      </c>
      <c r="L320" s="3" t="str">
        <f t="shared" si="15"/>
        <v/>
      </c>
    </row>
    <row r="321" spans="1:12">
      <c r="A321" s="3" t="s">
        <v>1739</v>
      </c>
      <c r="B321" s="3" t="s">
        <v>1740</v>
      </c>
      <c r="C321" s="3"/>
      <c r="D321" s="39" t="str">
        <f t="shared" si="8"/>
        <v>Illinois</v>
      </c>
      <c r="E321" s="3" t="str">
        <f t="shared" si="9"/>
        <v/>
      </c>
      <c r="F321" s="3" t="str">
        <f t="shared" si="10"/>
        <v>Chicago</v>
      </c>
      <c r="G321" s="40" t="str">
        <f t="shared" si="11"/>
        <v/>
      </c>
      <c r="H321" s="3" t="str">
        <f t="shared" si="12"/>
        <v/>
      </c>
      <c r="I321" s="3" t="str">
        <f t="shared" si="13"/>
        <v/>
      </c>
      <c r="J321" s="3" t="str">
        <f t="shared" si="14"/>
        <v>Chicago, Illinois</v>
      </c>
      <c r="K321" s="3" t="str" cm="1">
        <f t="array" ref="K321">TRIM(_xlfn.IFS(H321 ="","",H321 ="Thomasville",H321 &amp;" , "&amp; E321, H321 ="Pensacola", H321 &amp; "," &amp;E321,TRUE, H321 &amp;", " &amp; D321))</f>
        <v/>
      </c>
      <c r="L321" s="3" t="str">
        <f t="shared" si="15"/>
        <v/>
      </c>
    </row>
    <row r="322" spans="1:12">
      <c r="A322" s="3" t="s">
        <v>1736</v>
      </c>
      <c r="B322" s="3" t="s">
        <v>1733</v>
      </c>
      <c r="C322" s="3"/>
      <c r="D322" s="39" t="str">
        <f t="shared" si="8"/>
        <v>California</v>
      </c>
      <c r="E322" s="3" t="str">
        <f t="shared" si="9"/>
        <v/>
      </c>
      <c r="F322" s="3" t="str">
        <f t="shared" si="10"/>
        <v>San Francisco</v>
      </c>
      <c r="G322" s="40" t="str">
        <f t="shared" si="11"/>
        <v/>
      </c>
      <c r="H322" s="3" t="str">
        <f t="shared" si="12"/>
        <v/>
      </c>
      <c r="I322" s="3" t="str">
        <f t="shared" si="13"/>
        <v/>
      </c>
      <c r="J322" s="3" t="str">
        <f t="shared" si="14"/>
        <v>San Francisco, California</v>
      </c>
      <c r="K322" s="3" t="str" cm="1">
        <f t="array" ref="K322">TRIM(_xlfn.IFS(H322 ="","",H322 ="Thomasville",H322 &amp;" , "&amp; E322, H322 ="Pensacola", H322 &amp; "," &amp;E322,TRUE, H322 &amp;", " &amp; D322))</f>
        <v/>
      </c>
      <c r="L322" s="3" t="str">
        <f t="shared" si="15"/>
        <v/>
      </c>
    </row>
    <row r="323" spans="1:12">
      <c r="A323" s="3" t="s">
        <v>1744</v>
      </c>
      <c r="B323" s="3" t="s">
        <v>1735</v>
      </c>
      <c r="C323" s="3"/>
      <c r="D323" s="39" t="str">
        <f t="shared" si="8"/>
        <v>Florida</v>
      </c>
      <c r="E323" s="3" t="str">
        <f t="shared" si="9"/>
        <v/>
      </c>
      <c r="F323" s="3" t="str">
        <f t="shared" si="10"/>
        <v>Ft. Myers</v>
      </c>
      <c r="G323" s="40" t="str">
        <f t="shared" si="11"/>
        <v>Naples</v>
      </c>
      <c r="H323" s="3" t="str">
        <f t="shared" si="12"/>
        <v>Naples</v>
      </c>
      <c r="I323" s="3" t="str">
        <f t="shared" si="13"/>
        <v/>
      </c>
      <c r="J323" s="3" t="str">
        <f t="shared" si="14"/>
        <v>Ft. Myers, Florida</v>
      </c>
      <c r="K323" s="3" t="str" cm="1">
        <f t="array" ref="K323">TRIM(_xlfn.IFS(H323 ="","",H323 ="Thomasville",H323 &amp;" , "&amp; E323, H323 ="Pensacola", H323 &amp; "," &amp;E323,TRUE, H323 &amp;", " &amp; D323))</f>
        <v>Naples, Florida</v>
      </c>
      <c r="L323" s="3" t="str">
        <f t="shared" si="15"/>
        <v/>
      </c>
    </row>
    <row r="324" spans="1:12">
      <c r="A324" s="3" t="s">
        <v>1739</v>
      </c>
      <c r="B324" s="3" t="s">
        <v>1740</v>
      </c>
      <c r="C324" s="3"/>
      <c r="D324" s="39" t="str">
        <f t="shared" si="8"/>
        <v>Illinois</v>
      </c>
      <c r="E324" s="3" t="str">
        <f t="shared" si="9"/>
        <v/>
      </c>
      <c r="F324" s="3" t="str">
        <f t="shared" si="10"/>
        <v>Chicago</v>
      </c>
      <c r="G324" s="40" t="str">
        <f t="shared" si="11"/>
        <v/>
      </c>
      <c r="H324" s="3" t="str">
        <f t="shared" si="12"/>
        <v/>
      </c>
      <c r="I324" s="3" t="str">
        <f t="shared" si="13"/>
        <v/>
      </c>
      <c r="J324" s="3" t="str">
        <f t="shared" si="14"/>
        <v>Chicago, Illinois</v>
      </c>
      <c r="K324" s="3" t="str" cm="1">
        <f t="array" ref="K324">TRIM(_xlfn.IFS(H324 ="","",H324 ="Thomasville",H324 &amp;" , "&amp; E324, H324 ="Pensacola", H324 &amp; "," &amp;E324,TRUE, H324 &amp;", " &amp; D324))</f>
        <v/>
      </c>
      <c r="L324" s="3" t="str">
        <f t="shared" si="15"/>
        <v/>
      </c>
    </row>
    <row r="325" spans="1:12">
      <c r="A325" s="3" t="s">
        <v>1764</v>
      </c>
      <c r="B325" s="3" t="s">
        <v>1742</v>
      </c>
      <c r="C325" s="3"/>
      <c r="D325" s="39" t="str">
        <f t="shared" si="8"/>
        <v>Tennessee</v>
      </c>
      <c r="E325" s="3" t="str">
        <f t="shared" si="9"/>
        <v/>
      </c>
      <c r="F325" s="3" t="str">
        <f t="shared" si="10"/>
        <v>Knoxville</v>
      </c>
      <c r="G325" s="40" t="str">
        <f t="shared" si="11"/>
        <v/>
      </c>
      <c r="H325" s="3" t="str">
        <f t="shared" si="12"/>
        <v/>
      </c>
      <c r="I325" s="3" t="str">
        <f t="shared" si="13"/>
        <v/>
      </c>
      <c r="J325" s="3" t="str">
        <f t="shared" si="14"/>
        <v>Knoxville, Tennessee</v>
      </c>
      <c r="K325" s="3" t="str" cm="1">
        <f t="array" ref="K325">TRIM(_xlfn.IFS(H325 ="","",H325 ="Thomasville",H325 &amp;" , "&amp; E325, H325 ="Pensacola", H325 &amp; "," &amp;E325,TRUE, H325 &amp;", " &amp; D325))</f>
        <v/>
      </c>
      <c r="L325" s="3" t="str">
        <f t="shared" si="15"/>
        <v/>
      </c>
    </row>
    <row r="326" spans="1:12">
      <c r="A326" s="3" t="s">
        <v>1745</v>
      </c>
      <c r="B326" s="3" t="s">
        <v>1735</v>
      </c>
      <c r="C326" s="3"/>
      <c r="D326" s="39" t="str">
        <f t="shared" si="8"/>
        <v>Florida</v>
      </c>
      <c r="E326" s="3" t="str">
        <f t="shared" si="9"/>
        <v/>
      </c>
      <c r="F326" s="3" t="str">
        <f t="shared" si="10"/>
        <v>Miami</v>
      </c>
      <c r="G326" s="40" t="str">
        <f t="shared" si="11"/>
        <v>Ft. Lauderdale</v>
      </c>
      <c r="H326" s="3" t="str">
        <f t="shared" si="12"/>
        <v>Ft. Lauderdale</v>
      </c>
      <c r="I326" s="3" t="str">
        <f t="shared" si="13"/>
        <v/>
      </c>
      <c r="J326" s="3" t="str">
        <f t="shared" si="14"/>
        <v>Miami, Florida</v>
      </c>
      <c r="K326" s="3" t="str" cm="1">
        <f t="array" ref="K326">TRIM(_xlfn.IFS(H326 ="","",H326 ="Thomasville",H326 &amp;" , "&amp; E326, H326 ="Pensacola", H326 &amp; "," &amp;E326,TRUE, H326 &amp;", " &amp; D326))</f>
        <v>Ft. Lauderdale, Florida</v>
      </c>
      <c r="L326" s="3" t="str">
        <f t="shared" si="15"/>
        <v/>
      </c>
    </row>
    <row r="327" spans="1:12">
      <c r="A327" s="3" t="s">
        <v>1739</v>
      </c>
      <c r="B327" s="3" t="s">
        <v>1740</v>
      </c>
      <c r="C327" s="3"/>
      <c r="D327" s="39" t="str">
        <f t="shared" si="8"/>
        <v>Illinois</v>
      </c>
      <c r="E327" s="3" t="str">
        <f t="shared" si="9"/>
        <v/>
      </c>
      <c r="F327" s="3" t="str">
        <f t="shared" si="10"/>
        <v>Chicago</v>
      </c>
      <c r="G327" s="40" t="str">
        <f t="shared" si="11"/>
        <v/>
      </c>
      <c r="H327" s="3" t="str">
        <f t="shared" si="12"/>
        <v/>
      </c>
      <c r="I327" s="3" t="str">
        <f t="shared" si="13"/>
        <v/>
      </c>
      <c r="J327" s="3" t="str">
        <f t="shared" si="14"/>
        <v>Chicago, Illinois</v>
      </c>
      <c r="K327" s="3" t="str" cm="1">
        <f t="array" ref="K327">TRIM(_xlfn.IFS(H327 ="","",H327 ="Thomasville",H327 &amp;" , "&amp; E327, H327 ="Pensacola", H327 &amp; "," &amp;E327,TRUE, H327 &amp;", " &amp; D327))</f>
        <v/>
      </c>
      <c r="L327" s="3" t="str">
        <f t="shared" si="15"/>
        <v/>
      </c>
    </row>
    <row r="328" spans="1:12">
      <c r="A328" s="3" t="s">
        <v>1737</v>
      </c>
      <c r="B328" s="3" t="s">
        <v>1738</v>
      </c>
      <c r="C328" s="3"/>
      <c r="D328" s="39" t="str">
        <f t="shared" si="8"/>
        <v>Michigan</v>
      </c>
      <c r="E328" s="3" t="str">
        <f t="shared" si="9"/>
        <v/>
      </c>
      <c r="F328" s="3" t="str">
        <f t="shared" si="10"/>
        <v>Grand Rapids</v>
      </c>
      <c r="G328" s="40" t="str">
        <f t="shared" si="11"/>
        <v>Kalamazoo</v>
      </c>
      <c r="H328" s="3" t="str">
        <f t="shared" si="12"/>
        <v>Kalamazoo</v>
      </c>
      <c r="I328" s="3" t="str">
        <f t="shared" si="13"/>
        <v/>
      </c>
      <c r="J328" s="3" t="str">
        <f t="shared" si="14"/>
        <v>Grand Rapids, Michigan</v>
      </c>
      <c r="K328" s="3" t="str" cm="1">
        <f t="array" ref="K328">TRIM(_xlfn.IFS(H328 ="","",H328 ="Thomasville",H328 &amp;" , "&amp; E328, H328 ="Pensacola", H328 &amp; "," &amp;E328,TRUE, H328 &amp;", " &amp; D328))</f>
        <v>Kalamazoo, Michigan</v>
      </c>
      <c r="L328" s="3" t="str">
        <f t="shared" si="15"/>
        <v/>
      </c>
    </row>
    <row r="329" spans="1:12">
      <c r="A329" s="3" t="s">
        <v>1739</v>
      </c>
      <c r="B329" s="3" t="s">
        <v>1740</v>
      </c>
      <c r="C329" s="3"/>
      <c r="D329" s="39" t="str">
        <f t="shared" si="8"/>
        <v>Illinois</v>
      </c>
      <c r="E329" s="3" t="str">
        <f t="shared" si="9"/>
        <v/>
      </c>
      <c r="F329" s="3" t="str">
        <f t="shared" si="10"/>
        <v>Chicago</v>
      </c>
      <c r="G329" s="40" t="str">
        <f t="shared" si="11"/>
        <v/>
      </c>
      <c r="H329" s="3" t="str">
        <f t="shared" si="12"/>
        <v/>
      </c>
      <c r="I329" s="3" t="str">
        <f t="shared" si="13"/>
        <v/>
      </c>
      <c r="J329" s="3" t="str">
        <f t="shared" si="14"/>
        <v>Chicago, Illinois</v>
      </c>
      <c r="K329" s="3" t="str" cm="1">
        <f t="array" ref="K329">TRIM(_xlfn.IFS(H329 ="","",H329 ="Thomasville",H329 &amp;" , "&amp; E329, H329 ="Pensacola", H329 &amp; "," &amp;E329,TRUE, H329 &amp;", " &amp; D329))</f>
        <v/>
      </c>
      <c r="L329" s="3" t="str">
        <f t="shared" si="15"/>
        <v/>
      </c>
    </row>
    <row r="330" spans="1:12">
      <c r="A330" s="3" t="s">
        <v>1739</v>
      </c>
      <c r="B330" s="3" t="s">
        <v>1740</v>
      </c>
      <c r="C330" s="3"/>
      <c r="D330" s="39" t="str">
        <f t="shared" si="8"/>
        <v>Illinois</v>
      </c>
      <c r="E330" s="3" t="str">
        <f t="shared" si="9"/>
        <v/>
      </c>
      <c r="F330" s="3" t="str">
        <f t="shared" si="10"/>
        <v>Chicago</v>
      </c>
      <c r="G330" s="40" t="str">
        <f t="shared" si="11"/>
        <v/>
      </c>
      <c r="H330" s="3" t="str">
        <f t="shared" si="12"/>
        <v/>
      </c>
      <c r="I330" s="3" t="str">
        <f t="shared" si="13"/>
        <v/>
      </c>
      <c r="J330" s="3" t="str">
        <f t="shared" si="14"/>
        <v>Chicago, Illinois</v>
      </c>
      <c r="K330" s="3" t="str" cm="1">
        <f t="array" ref="K330">TRIM(_xlfn.IFS(H330 ="","",H330 ="Thomasville",H330 &amp;" , "&amp; E330, H330 ="Pensacola", H330 &amp; "," &amp;E330,TRUE, H330 &amp;", " &amp; D330))</f>
        <v/>
      </c>
      <c r="L330" s="3" t="str">
        <f t="shared" si="15"/>
        <v/>
      </c>
    </row>
    <row r="331" spans="1:12">
      <c r="A331" s="3" t="s">
        <v>1747</v>
      </c>
      <c r="B331" s="3" t="s">
        <v>1748</v>
      </c>
      <c r="C331" s="3"/>
      <c r="D331" s="39" t="str">
        <f t="shared" si="8"/>
        <v>New York</v>
      </c>
      <c r="E331" s="3" t="str">
        <f t="shared" si="9"/>
        <v/>
      </c>
      <c r="F331" s="3" t="str">
        <f t="shared" si="10"/>
        <v>New York City</v>
      </c>
      <c r="G331" s="40" t="str">
        <f t="shared" si="11"/>
        <v/>
      </c>
      <c r="H331" s="3" t="str">
        <f t="shared" si="12"/>
        <v/>
      </c>
      <c r="I331" s="3" t="str">
        <f t="shared" si="13"/>
        <v/>
      </c>
      <c r="J331" s="3" t="str">
        <f t="shared" si="14"/>
        <v>New York City, New York</v>
      </c>
      <c r="K331" s="3" t="str" cm="1">
        <f t="array" ref="K331">TRIM(_xlfn.IFS(H331 ="","",H331 ="Thomasville",H331 &amp;" , "&amp; E331, H331 ="Pensacola", H331 &amp; "," &amp;E331,TRUE, H331 &amp;", " &amp; D331))</f>
        <v/>
      </c>
      <c r="L331" s="3" t="str">
        <f t="shared" si="15"/>
        <v/>
      </c>
    </row>
    <row r="332" spans="1:12">
      <c r="A332" s="3" t="s">
        <v>1732</v>
      </c>
      <c r="B332" s="3" t="s">
        <v>1733</v>
      </c>
      <c r="C332" s="3"/>
      <c r="D332" s="39" t="str">
        <f t="shared" si="8"/>
        <v>California</v>
      </c>
      <c r="E332" s="3" t="str">
        <f t="shared" si="9"/>
        <v/>
      </c>
      <c r="F332" s="3" t="str">
        <f t="shared" si="10"/>
        <v>Los Angeles</v>
      </c>
      <c r="G332" s="40" t="str">
        <f t="shared" si="11"/>
        <v/>
      </c>
      <c r="H332" s="3" t="str">
        <f t="shared" si="12"/>
        <v/>
      </c>
      <c r="I332" s="3" t="str">
        <f t="shared" si="13"/>
        <v/>
      </c>
      <c r="J332" s="3" t="str">
        <f t="shared" si="14"/>
        <v>Los Angeles, California</v>
      </c>
      <c r="K332" s="3" t="str" cm="1">
        <f t="array" ref="K332">TRIM(_xlfn.IFS(H332 ="","",H332 ="Thomasville",H332 &amp;" , "&amp; E332, H332 ="Pensacola", H332 &amp; "," &amp;E332,TRUE, H332 &amp;", " &amp; D332))</f>
        <v/>
      </c>
      <c r="L332" s="3" t="str">
        <f t="shared" si="15"/>
        <v/>
      </c>
    </row>
    <row r="333" spans="1:12">
      <c r="A333" s="3" t="s">
        <v>1739</v>
      </c>
      <c r="B333" s="3" t="s">
        <v>1740</v>
      </c>
      <c r="C333" s="3"/>
      <c r="D333" s="39" t="str">
        <f t="shared" si="8"/>
        <v>Illinois</v>
      </c>
      <c r="E333" s="3" t="str">
        <f t="shared" si="9"/>
        <v/>
      </c>
      <c r="F333" s="3" t="str">
        <f t="shared" si="10"/>
        <v>Chicago</v>
      </c>
      <c r="G333" s="40" t="str">
        <f t="shared" si="11"/>
        <v/>
      </c>
      <c r="H333" s="3" t="str">
        <f t="shared" si="12"/>
        <v/>
      </c>
      <c r="I333" s="3" t="str">
        <f t="shared" si="13"/>
        <v/>
      </c>
      <c r="J333" s="3" t="str">
        <f t="shared" si="14"/>
        <v>Chicago, Illinois</v>
      </c>
      <c r="K333" s="3" t="str" cm="1">
        <f t="array" ref="K333">TRIM(_xlfn.IFS(H333 ="","",H333 ="Thomasville",H333 &amp;" , "&amp; E333, H333 ="Pensacola", H333 &amp; "," &amp;E333,TRUE, H333 &amp;", " &amp; D333))</f>
        <v/>
      </c>
      <c r="L333" s="3" t="str">
        <f t="shared" si="15"/>
        <v/>
      </c>
    </row>
    <row r="334" spans="1:12">
      <c r="A334" s="3" t="s">
        <v>1734</v>
      </c>
      <c r="B334" s="3" t="s">
        <v>1735</v>
      </c>
      <c r="C334" s="3"/>
      <c r="D334" s="39" t="str">
        <f t="shared" si="8"/>
        <v>Florida</v>
      </c>
      <c r="E334" s="3" t="str">
        <f t="shared" si="9"/>
        <v/>
      </c>
      <c r="F334" s="3" t="str">
        <f t="shared" si="10"/>
        <v>Orlando</v>
      </c>
      <c r="G334" s="40" t="str">
        <f t="shared" si="11"/>
        <v>Daytona Beach</v>
      </c>
      <c r="H334" s="3" t="str">
        <f t="shared" si="12"/>
        <v>Daytona Beach</v>
      </c>
      <c r="I334" s="3" t="str">
        <f t="shared" si="13"/>
        <v/>
      </c>
      <c r="J334" s="3" t="str">
        <f t="shared" si="14"/>
        <v>Orlando, Florida</v>
      </c>
      <c r="K334" s="3" t="str" cm="1">
        <f t="array" ref="K334">TRIM(_xlfn.IFS(H334 ="","",H334 ="Thomasville",H334 &amp;" , "&amp; E334, H334 ="Pensacola", H334 &amp; "," &amp;E334,TRUE, H334 &amp;", " &amp; D334))</f>
        <v>Daytona Beach, Florida</v>
      </c>
      <c r="L334" s="3" t="str">
        <f t="shared" si="15"/>
        <v/>
      </c>
    </row>
    <row r="335" spans="1:12">
      <c r="A335" s="3" t="s">
        <v>1732</v>
      </c>
      <c r="B335" s="3" t="s">
        <v>1733</v>
      </c>
      <c r="C335" s="3"/>
      <c r="D335" s="39" t="str">
        <f t="shared" si="8"/>
        <v>California</v>
      </c>
      <c r="E335" s="3" t="str">
        <f t="shared" si="9"/>
        <v/>
      </c>
      <c r="F335" s="3" t="str">
        <f t="shared" si="10"/>
        <v>Los Angeles</v>
      </c>
      <c r="G335" s="40" t="str">
        <f t="shared" si="11"/>
        <v/>
      </c>
      <c r="H335" s="3" t="str">
        <f t="shared" si="12"/>
        <v/>
      </c>
      <c r="I335" s="3" t="str">
        <f t="shared" si="13"/>
        <v/>
      </c>
      <c r="J335" s="3" t="str">
        <f t="shared" si="14"/>
        <v>Los Angeles, California</v>
      </c>
      <c r="K335" s="3" t="str" cm="1">
        <f t="array" ref="K335">TRIM(_xlfn.IFS(H335 ="","",H335 ="Thomasville",H335 &amp;" , "&amp; E335, H335 ="Pensacola", H335 &amp; "," &amp;E335,TRUE, H335 &amp;", " &amp; D335))</f>
        <v/>
      </c>
      <c r="L335" s="3" t="str">
        <f t="shared" si="15"/>
        <v/>
      </c>
    </row>
    <row r="336" spans="1:12">
      <c r="A336" s="3" t="s">
        <v>1772</v>
      </c>
      <c r="B336" s="3" t="s">
        <v>1742</v>
      </c>
      <c r="C336" s="3"/>
      <c r="D336" s="39" t="str">
        <f t="shared" si="8"/>
        <v>Tennessee</v>
      </c>
      <c r="E336" s="3" t="str">
        <f t="shared" si="9"/>
        <v/>
      </c>
      <c r="F336" s="3" t="str">
        <f t="shared" si="10"/>
        <v>Chattanooga</v>
      </c>
      <c r="G336" s="40" t="str">
        <f t="shared" si="11"/>
        <v/>
      </c>
      <c r="H336" s="3" t="str">
        <f t="shared" si="12"/>
        <v/>
      </c>
      <c r="I336" s="3" t="str">
        <f t="shared" si="13"/>
        <v/>
      </c>
      <c r="J336" s="3" t="str">
        <f t="shared" si="14"/>
        <v>Chattanooga, Tennessee</v>
      </c>
      <c r="K336" s="3" t="str" cm="1">
        <f t="array" ref="K336">TRIM(_xlfn.IFS(H336 ="","",H336 ="Thomasville",H336 &amp;" , "&amp; E336, H336 ="Pensacola", H336 &amp; "," &amp;E336,TRUE, H336 &amp;", " &amp; D336))</f>
        <v/>
      </c>
      <c r="L336" s="3" t="str">
        <f t="shared" si="15"/>
        <v/>
      </c>
    </row>
    <row r="337" spans="1:12">
      <c r="A337" s="3" t="s">
        <v>1732</v>
      </c>
      <c r="B337" s="3" t="s">
        <v>1733</v>
      </c>
      <c r="C337" s="3"/>
      <c r="D337" s="39" t="str">
        <f t="shared" si="8"/>
        <v>California</v>
      </c>
      <c r="E337" s="3" t="str">
        <f t="shared" si="9"/>
        <v/>
      </c>
      <c r="F337" s="3" t="str">
        <f t="shared" si="10"/>
        <v>Los Angeles</v>
      </c>
      <c r="G337" s="40" t="str">
        <f t="shared" si="11"/>
        <v/>
      </c>
      <c r="H337" s="3" t="str">
        <f t="shared" si="12"/>
        <v/>
      </c>
      <c r="I337" s="3" t="str">
        <f t="shared" si="13"/>
        <v/>
      </c>
      <c r="J337" s="3" t="str">
        <f t="shared" si="14"/>
        <v>Los Angeles, California</v>
      </c>
      <c r="K337" s="3" t="str" cm="1">
        <f t="array" ref="K337">TRIM(_xlfn.IFS(H337 ="","",H337 ="Thomasville",H337 &amp;" , "&amp; E337, H337 ="Pensacola", H337 &amp; "," &amp;E337,TRUE, H337 &amp;", " &amp; D337))</f>
        <v/>
      </c>
      <c r="L337" s="3" t="str">
        <f t="shared" si="15"/>
        <v/>
      </c>
    </row>
    <row r="338" spans="1:12">
      <c r="A338" s="3" t="s">
        <v>1780</v>
      </c>
      <c r="B338" s="3" t="s">
        <v>1781</v>
      </c>
      <c r="C338" s="3"/>
      <c r="D338" s="39" t="str">
        <f t="shared" si="8"/>
        <v>Ohio</v>
      </c>
      <c r="E338" s="3" t="str">
        <f t="shared" si="9"/>
        <v/>
      </c>
      <c r="F338" s="3" t="str">
        <f t="shared" si="10"/>
        <v>Toledo</v>
      </c>
      <c r="G338" s="40" t="str">
        <f t="shared" si="11"/>
        <v/>
      </c>
      <c r="H338" s="3" t="str">
        <f t="shared" si="12"/>
        <v/>
      </c>
      <c r="I338" s="3" t="str">
        <f t="shared" si="13"/>
        <v/>
      </c>
      <c r="J338" s="3" t="str">
        <f t="shared" si="14"/>
        <v>Toledo, Ohio</v>
      </c>
      <c r="K338" s="3" t="str" cm="1">
        <f t="array" ref="K338">TRIM(_xlfn.IFS(H338 ="","",H338 ="Thomasville",H338 &amp;" , "&amp; E338, H338 ="Pensacola", H338 &amp; "," &amp;E338,TRUE, H338 &amp;", " &amp; D338))</f>
        <v/>
      </c>
      <c r="L338" s="3" t="str">
        <f t="shared" si="15"/>
        <v/>
      </c>
    </row>
    <row r="339" spans="1:12">
      <c r="A339" s="3" t="s">
        <v>1749</v>
      </c>
      <c r="B339" s="3" t="s">
        <v>1735</v>
      </c>
      <c r="C339" s="3"/>
      <c r="D339" s="39" t="str">
        <f t="shared" si="8"/>
        <v>Florida</v>
      </c>
      <c r="E339" s="3" t="str">
        <f t="shared" si="9"/>
        <v/>
      </c>
      <c r="F339" s="3" t="str">
        <f t="shared" si="10"/>
        <v>Jacksonville</v>
      </c>
      <c r="G339" s="40" t="str">
        <f t="shared" si="11"/>
        <v/>
      </c>
      <c r="H339" s="3" t="str">
        <f t="shared" si="12"/>
        <v/>
      </c>
      <c r="I339" s="3" t="str">
        <f t="shared" si="13"/>
        <v/>
      </c>
      <c r="J339" s="3" t="str">
        <f t="shared" si="14"/>
        <v>Jacksonville, Florida</v>
      </c>
      <c r="K339" s="3" t="str" cm="1">
        <f t="array" ref="K339">TRIM(_xlfn.IFS(H339 ="","",H339 ="Thomasville",H339 &amp;" , "&amp; E339, H339 ="Pensacola", H339 &amp; "," &amp;E339,TRUE, H339 &amp;", " &amp; D339))</f>
        <v/>
      </c>
      <c r="L339" s="3" t="str">
        <f t="shared" si="15"/>
        <v/>
      </c>
    </row>
    <row r="340" spans="1:12">
      <c r="A340" s="3" t="s">
        <v>1747</v>
      </c>
      <c r="B340" s="3" t="s">
        <v>1748</v>
      </c>
      <c r="C340" s="3"/>
      <c r="D340" s="39" t="str">
        <f t="shared" si="8"/>
        <v>New York</v>
      </c>
      <c r="E340" s="3" t="str">
        <f t="shared" si="9"/>
        <v/>
      </c>
      <c r="F340" s="3" t="str">
        <f t="shared" si="10"/>
        <v>New York City</v>
      </c>
      <c r="G340" s="40" t="str">
        <f t="shared" si="11"/>
        <v/>
      </c>
      <c r="H340" s="3" t="str">
        <f t="shared" si="12"/>
        <v/>
      </c>
      <c r="I340" s="3" t="str">
        <f t="shared" si="13"/>
        <v/>
      </c>
      <c r="J340" s="3" t="str">
        <f t="shared" si="14"/>
        <v>New York City, New York</v>
      </c>
      <c r="K340" s="3" t="str" cm="1">
        <f t="array" ref="K340">TRIM(_xlfn.IFS(H340 ="","",H340 ="Thomasville",H340 &amp;" , "&amp; E340, H340 ="Pensacola", H340 &amp; "," &amp;E340,TRUE, H340 &amp;", " &amp; D340))</f>
        <v/>
      </c>
      <c r="L340" s="3" t="str">
        <f t="shared" si="15"/>
        <v/>
      </c>
    </row>
    <row r="341" spans="1:12">
      <c r="A341" s="3" t="s">
        <v>1736</v>
      </c>
      <c r="B341" s="3" t="s">
        <v>1733</v>
      </c>
      <c r="C341" s="3"/>
      <c r="D341" s="39" t="str">
        <f t="shared" si="8"/>
        <v>California</v>
      </c>
      <c r="E341" s="3" t="str">
        <f t="shared" si="9"/>
        <v/>
      </c>
      <c r="F341" s="3" t="str">
        <f t="shared" si="10"/>
        <v>San Francisco</v>
      </c>
      <c r="G341" s="40" t="str">
        <f t="shared" si="11"/>
        <v/>
      </c>
      <c r="H341" s="3" t="str">
        <f t="shared" si="12"/>
        <v/>
      </c>
      <c r="I341" s="3" t="str">
        <f t="shared" si="13"/>
        <v/>
      </c>
      <c r="J341" s="3" t="str">
        <f t="shared" si="14"/>
        <v>San Francisco, California</v>
      </c>
      <c r="K341" s="3" t="str" cm="1">
        <f t="array" ref="K341">TRIM(_xlfn.IFS(H341 ="","",H341 ="Thomasville",H341 &amp;" , "&amp; E341, H341 ="Pensacola", H341 &amp; "," &amp;E341,TRUE, H341 &amp;", " &amp; D341))</f>
        <v/>
      </c>
      <c r="L341" s="3" t="str">
        <f t="shared" si="15"/>
        <v/>
      </c>
    </row>
    <row r="342" spans="1:12">
      <c r="A342" s="3" t="s">
        <v>1736</v>
      </c>
      <c r="B342" s="3" t="s">
        <v>1733</v>
      </c>
      <c r="C342" s="3"/>
      <c r="D342" s="39" t="str">
        <f t="shared" si="8"/>
        <v>California</v>
      </c>
      <c r="E342" s="3" t="str">
        <f t="shared" si="9"/>
        <v/>
      </c>
      <c r="F342" s="3" t="str">
        <f t="shared" si="10"/>
        <v>San Francisco</v>
      </c>
      <c r="G342" s="40" t="str">
        <f t="shared" si="11"/>
        <v/>
      </c>
      <c r="H342" s="3" t="str">
        <f t="shared" si="12"/>
        <v/>
      </c>
      <c r="I342" s="3" t="str">
        <f t="shared" si="13"/>
        <v/>
      </c>
      <c r="J342" s="3" t="str">
        <f t="shared" si="14"/>
        <v>San Francisco, California</v>
      </c>
      <c r="K342" s="3" t="str" cm="1">
        <f t="array" ref="K342">TRIM(_xlfn.IFS(H342 ="","",H342 ="Thomasville",H342 &amp;" , "&amp; E342, H342 ="Pensacola", H342 &amp; "," &amp;E342,TRUE, H342 &amp;", " &amp; D342))</f>
        <v/>
      </c>
      <c r="L342" s="3" t="str">
        <f t="shared" si="15"/>
        <v/>
      </c>
    </row>
    <row r="343" spans="1:12">
      <c r="A343" s="3" t="s">
        <v>1751</v>
      </c>
      <c r="B343" s="3" t="s">
        <v>1735</v>
      </c>
      <c r="C343" s="3"/>
      <c r="D343" s="39" t="str">
        <f t="shared" si="8"/>
        <v>Florida</v>
      </c>
      <c r="E343" s="3" t="str">
        <f t="shared" si="9"/>
        <v/>
      </c>
      <c r="F343" s="3" t="str">
        <f t="shared" si="10"/>
        <v>West Palm Beach</v>
      </c>
      <c r="G343" s="40" t="str">
        <f t="shared" si="11"/>
        <v>Ft. Pierce</v>
      </c>
      <c r="H343" s="3" t="str">
        <f t="shared" si="12"/>
        <v>Ft. Pierce</v>
      </c>
      <c r="I343" s="3" t="str">
        <f t="shared" si="13"/>
        <v/>
      </c>
      <c r="J343" s="3" t="str">
        <f t="shared" si="14"/>
        <v>West Palm Beach, Florida</v>
      </c>
      <c r="K343" s="3" t="str" cm="1">
        <f t="array" ref="K343">TRIM(_xlfn.IFS(H343 ="","",H343 ="Thomasville",H343 &amp;" , "&amp; E343, H343 ="Pensacola", H343 &amp; "," &amp;E343,TRUE, H343 &amp;", " &amp; D343))</f>
        <v>Ft. Pierce, Florida</v>
      </c>
      <c r="L343" s="3" t="str">
        <f t="shared" si="15"/>
        <v/>
      </c>
    </row>
    <row r="344" spans="1:12">
      <c r="A344" s="3" t="s">
        <v>1734</v>
      </c>
      <c r="B344" s="3" t="s">
        <v>1735</v>
      </c>
      <c r="C344" s="3"/>
      <c r="D344" s="39" t="str">
        <f t="shared" si="8"/>
        <v>Florida</v>
      </c>
      <c r="E344" s="3" t="str">
        <f t="shared" si="9"/>
        <v/>
      </c>
      <c r="F344" s="3" t="str">
        <f t="shared" si="10"/>
        <v>Orlando</v>
      </c>
      <c r="G344" s="40" t="str">
        <f t="shared" si="11"/>
        <v>Daytona Beach</v>
      </c>
      <c r="H344" s="3" t="str">
        <f t="shared" si="12"/>
        <v>Daytona Beach</v>
      </c>
      <c r="I344" s="3" t="str">
        <f t="shared" si="13"/>
        <v/>
      </c>
      <c r="J344" s="3" t="str">
        <f t="shared" si="14"/>
        <v>Orlando, Florida</v>
      </c>
      <c r="K344" s="3" t="str" cm="1">
        <f t="array" ref="K344">TRIM(_xlfn.IFS(H344 ="","",H344 ="Thomasville",H344 &amp;" , "&amp; E344, H344 ="Pensacola", H344 &amp; "," &amp;E344,TRUE, H344 &amp;", " &amp; D344))</f>
        <v>Daytona Beach, Florida</v>
      </c>
      <c r="L344" s="3" t="str">
        <f t="shared" si="15"/>
        <v/>
      </c>
    </row>
    <row r="345" spans="1:12">
      <c r="A345" s="3" t="s">
        <v>1739</v>
      </c>
      <c r="B345" s="3" t="s">
        <v>1740</v>
      </c>
      <c r="C345" s="3"/>
      <c r="D345" s="39" t="str">
        <f t="shared" si="8"/>
        <v>Illinois</v>
      </c>
      <c r="E345" s="3" t="str">
        <f t="shared" si="9"/>
        <v/>
      </c>
      <c r="F345" s="3" t="str">
        <f t="shared" si="10"/>
        <v>Chicago</v>
      </c>
      <c r="G345" s="40" t="str">
        <f t="shared" si="11"/>
        <v/>
      </c>
      <c r="H345" s="3" t="str">
        <f t="shared" si="12"/>
        <v/>
      </c>
      <c r="I345" s="3" t="str">
        <f t="shared" si="13"/>
        <v/>
      </c>
      <c r="J345" s="3" t="str">
        <f t="shared" si="14"/>
        <v>Chicago, Illinois</v>
      </c>
      <c r="K345" s="3" t="str" cm="1">
        <f t="array" ref="K345">TRIM(_xlfn.IFS(H345 ="","",H345 ="Thomasville",H345 &amp;" , "&amp; E345, H345 ="Pensacola", H345 &amp; "," &amp;E345,TRUE, H345 &amp;", " &amp; D345))</f>
        <v/>
      </c>
      <c r="L345" s="3" t="str">
        <f t="shared" si="15"/>
        <v/>
      </c>
    </row>
    <row r="346" spans="1:12">
      <c r="A346" s="3" t="s">
        <v>1739</v>
      </c>
      <c r="B346" s="3" t="s">
        <v>1740</v>
      </c>
      <c r="C346" s="3"/>
      <c r="D346" s="39" t="str">
        <f t="shared" si="8"/>
        <v>Illinois</v>
      </c>
      <c r="E346" s="3" t="str">
        <f t="shared" si="9"/>
        <v/>
      </c>
      <c r="F346" s="3" t="str">
        <f t="shared" si="10"/>
        <v>Chicago</v>
      </c>
      <c r="G346" s="40" t="str">
        <f t="shared" si="11"/>
        <v/>
      </c>
      <c r="H346" s="3" t="str">
        <f t="shared" si="12"/>
        <v/>
      </c>
      <c r="I346" s="3" t="str">
        <f t="shared" si="13"/>
        <v/>
      </c>
      <c r="J346" s="3" t="str">
        <f t="shared" si="14"/>
        <v>Chicago, Illinois</v>
      </c>
      <c r="K346" s="3" t="str" cm="1">
        <f t="array" ref="K346">TRIM(_xlfn.IFS(H346 ="","",H346 ="Thomasville",H346 &amp;" , "&amp; E346, H346 ="Pensacola", H346 &amp; "," &amp;E346,TRUE, H346 &amp;", " &amp; D346))</f>
        <v/>
      </c>
      <c r="L346" s="3" t="str">
        <f t="shared" si="15"/>
        <v/>
      </c>
    </row>
    <row r="347" spans="1:12">
      <c r="A347" s="3" t="s">
        <v>1747</v>
      </c>
      <c r="B347" s="3" t="s">
        <v>1748</v>
      </c>
      <c r="C347" s="3"/>
      <c r="D347" s="39" t="str">
        <f t="shared" si="8"/>
        <v>New York</v>
      </c>
      <c r="E347" s="3" t="str">
        <f t="shared" si="9"/>
        <v/>
      </c>
      <c r="F347" s="3" t="str">
        <f t="shared" si="10"/>
        <v>New York City</v>
      </c>
      <c r="G347" s="40" t="str">
        <f t="shared" si="11"/>
        <v/>
      </c>
      <c r="H347" s="3" t="str">
        <f t="shared" si="12"/>
        <v/>
      </c>
      <c r="I347" s="3" t="str">
        <f t="shared" si="13"/>
        <v/>
      </c>
      <c r="J347" s="3" t="str">
        <f t="shared" si="14"/>
        <v>New York City, New York</v>
      </c>
      <c r="K347" s="3" t="str" cm="1">
        <f t="array" ref="K347">TRIM(_xlfn.IFS(H347 ="","",H347 ="Thomasville",H347 &amp;" , "&amp; E347, H347 ="Pensacola", H347 &amp; "," &amp;E347,TRUE, H347 &amp;", " &amp; D347))</f>
        <v/>
      </c>
      <c r="L347" s="3" t="str">
        <f t="shared" si="15"/>
        <v/>
      </c>
    </row>
    <row r="348" spans="1:12">
      <c r="A348" s="3" t="s">
        <v>1747</v>
      </c>
      <c r="B348" s="3" t="s">
        <v>1748</v>
      </c>
      <c r="C348" s="3"/>
      <c r="D348" s="39" t="str">
        <f t="shared" si="8"/>
        <v>New York</v>
      </c>
      <c r="E348" s="3" t="str">
        <f t="shared" si="9"/>
        <v/>
      </c>
      <c r="F348" s="3" t="str">
        <f t="shared" si="10"/>
        <v>New York City</v>
      </c>
      <c r="G348" s="40" t="str">
        <f t="shared" si="11"/>
        <v/>
      </c>
      <c r="H348" s="3" t="str">
        <f t="shared" si="12"/>
        <v/>
      </c>
      <c r="I348" s="3" t="str">
        <f t="shared" si="13"/>
        <v/>
      </c>
      <c r="J348" s="3" t="str">
        <f t="shared" si="14"/>
        <v>New York City, New York</v>
      </c>
      <c r="K348" s="3" t="str" cm="1">
        <f t="array" ref="K348">TRIM(_xlfn.IFS(H348 ="","",H348 ="Thomasville",H348 &amp;" , "&amp; E348, H348 ="Pensacola", H348 &amp; "," &amp;E348,TRUE, H348 &amp;", " &amp; D348))</f>
        <v/>
      </c>
      <c r="L348" s="3" t="str">
        <f t="shared" si="15"/>
        <v/>
      </c>
    </row>
    <row r="349" spans="1:12">
      <c r="A349" s="3" t="s">
        <v>1745</v>
      </c>
      <c r="B349" s="3" t="s">
        <v>1735</v>
      </c>
      <c r="C349" s="3"/>
      <c r="D349" s="39" t="str">
        <f t="shared" si="8"/>
        <v>Florida</v>
      </c>
      <c r="E349" s="3" t="str">
        <f t="shared" si="9"/>
        <v/>
      </c>
      <c r="F349" s="3" t="str">
        <f t="shared" si="10"/>
        <v>Miami</v>
      </c>
      <c r="G349" s="40" t="str">
        <f t="shared" si="11"/>
        <v>Ft. Lauderdale</v>
      </c>
      <c r="H349" s="3" t="str">
        <f t="shared" si="12"/>
        <v>Ft. Lauderdale</v>
      </c>
      <c r="I349" s="3" t="str">
        <f t="shared" si="13"/>
        <v/>
      </c>
      <c r="J349" s="3" t="str">
        <f t="shared" si="14"/>
        <v>Miami, Florida</v>
      </c>
      <c r="K349" s="3" t="str" cm="1">
        <f t="array" ref="K349">TRIM(_xlfn.IFS(H349 ="","",H349 ="Thomasville",H349 &amp;" , "&amp; E349, H349 ="Pensacola", H349 &amp; "," &amp;E349,TRUE, H349 &amp;", " &amp; D349))</f>
        <v>Ft. Lauderdale, Florida</v>
      </c>
      <c r="L349" s="3" t="str">
        <f t="shared" si="15"/>
        <v/>
      </c>
    </row>
    <row r="350" spans="1:12">
      <c r="A350" s="3" t="s">
        <v>1739</v>
      </c>
      <c r="B350" s="3" t="s">
        <v>1740</v>
      </c>
      <c r="C350" s="3"/>
      <c r="D350" s="39" t="str">
        <f t="shared" si="8"/>
        <v>Illinois</v>
      </c>
      <c r="E350" s="3" t="str">
        <f t="shared" si="9"/>
        <v/>
      </c>
      <c r="F350" s="3" t="str">
        <f t="shared" si="10"/>
        <v>Chicago</v>
      </c>
      <c r="G350" s="40" t="str">
        <f t="shared" si="11"/>
        <v/>
      </c>
      <c r="H350" s="3" t="str">
        <f t="shared" si="12"/>
        <v/>
      </c>
      <c r="I350" s="3" t="str">
        <f t="shared" si="13"/>
        <v/>
      </c>
      <c r="J350" s="3" t="str">
        <f t="shared" si="14"/>
        <v>Chicago, Illinois</v>
      </c>
      <c r="K350" s="3" t="str" cm="1">
        <f t="array" ref="K350">TRIM(_xlfn.IFS(H350 ="","",H350 ="Thomasville",H350 &amp;" , "&amp; E350, H350 ="Pensacola", H350 &amp; "," &amp;E350,TRUE, H350 &amp;", " &amp; D350))</f>
        <v/>
      </c>
      <c r="L350" s="3" t="str">
        <f t="shared" si="15"/>
        <v/>
      </c>
    </row>
    <row r="351" spans="1:12">
      <c r="A351" s="3" t="s">
        <v>1747</v>
      </c>
      <c r="B351" s="3" t="s">
        <v>1748</v>
      </c>
      <c r="C351" s="3"/>
      <c r="D351" s="39" t="str">
        <f t="shared" si="8"/>
        <v>New York</v>
      </c>
      <c r="E351" s="3" t="str">
        <f t="shared" si="9"/>
        <v/>
      </c>
      <c r="F351" s="3" t="str">
        <f t="shared" si="10"/>
        <v>New York City</v>
      </c>
      <c r="G351" s="40" t="str">
        <f t="shared" si="11"/>
        <v/>
      </c>
      <c r="H351" s="3" t="str">
        <f t="shared" si="12"/>
        <v/>
      </c>
      <c r="I351" s="3" t="str">
        <f t="shared" si="13"/>
        <v/>
      </c>
      <c r="J351" s="3" t="str">
        <f t="shared" si="14"/>
        <v>New York City, New York</v>
      </c>
      <c r="K351" s="3" t="str" cm="1">
        <f t="array" ref="K351">TRIM(_xlfn.IFS(H351 ="","",H351 ="Thomasville",H351 &amp;" , "&amp; E351, H351 ="Pensacola", H351 &amp; "," &amp;E351,TRUE, H351 &amp;", " &amp; D351))</f>
        <v/>
      </c>
      <c r="L351" s="3" t="str">
        <f t="shared" si="15"/>
        <v/>
      </c>
    </row>
    <row r="352" spans="1:12">
      <c r="A352" s="3" t="s">
        <v>1739</v>
      </c>
      <c r="B352" s="3" t="s">
        <v>1740</v>
      </c>
      <c r="C352" s="3"/>
      <c r="D352" s="39" t="str">
        <f t="shared" si="8"/>
        <v>Illinois</v>
      </c>
      <c r="E352" s="3" t="str">
        <f t="shared" si="9"/>
        <v/>
      </c>
      <c r="F352" s="3" t="str">
        <f t="shared" si="10"/>
        <v>Chicago</v>
      </c>
      <c r="G352" s="40" t="str">
        <f t="shared" si="11"/>
        <v/>
      </c>
      <c r="H352" s="3" t="str">
        <f t="shared" si="12"/>
        <v/>
      </c>
      <c r="I352" s="3" t="str">
        <f t="shared" si="13"/>
        <v/>
      </c>
      <c r="J352" s="3" t="str">
        <f t="shared" si="14"/>
        <v>Chicago, Illinois</v>
      </c>
      <c r="K352" s="3" t="str" cm="1">
        <f t="array" ref="K352">TRIM(_xlfn.IFS(H352 ="","",H352 ="Thomasville",H352 &amp;" , "&amp; E352, H352 ="Pensacola", H352 &amp; "," &amp;E352,TRUE, H352 &amp;", " &amp; D352))</f>
        <v/>
      </c>
      <c r="L352" s="3" t="str">
        <f t="shared" si="15"/>
        <v/>
      </c>
    </row>
    <row r="353" spans="1:12">
      <c r="A353" s="3" t="s">
        <v>1732</v>
      </c>
      <c r="B353" s="3" t="s">
        <v>1733</v>
      </c>
      <c r="C353" s="3"/>
      <c r="D353" s="39" t="str">
        <f t="shared" si="8"/>
        <v>California</v>
      </c>
      <c r="E353" s="3" t="str">
        <f t="shared" si="9"/>
        <v/>
      </c>
      <c r="F353" s="3" t="str">
        <f t="shared" si="10"/>
        <v>Los Angeles</v>
      </c>
      <c r="G353" s="40" t="str">
        <f t="shared" si="11"/>
        <v/>
      </c>
      <c r="H353" s="3" t="str">
        <f t="shared" si="12"/>
        <v/>
      </c>
      <c r="I353" s="3" t="str">
        <f t="shared" si="13"/>
        <v/>
      </c>
      <c r="J353" s="3" t="str">
        <f t="shared" si="14"/>
        <v>Los Angeles, California</v>
      </c>
      <c r="K353" s="3" t="str" cm="1">
        <f t="array" ref="K353">TRIM(_xlfn.IFS(H353 ="","",H353 ="Thomasville",H353 &amp;" , "&amp; E353, H353 ="Pensacola", H353 &amp; "," &amp;E353,TRUE, H353 &amp;", " &amp; D353))</f>
        <v/>
      </c>
      <c r="L353" s="3" t="str">
        <f t="shared" si="15"/>
        <v/>
      </c>
    </row>
    <row r="354" spans="1:12">
      <c r="A354" s="3" t="s">
        <v>1744</v>
      </c>
      <c r="B354" s="3" t="s">
        <v>1735</v>
      </c>
      <c r="C354" s="3"/>
      <c r="D354" s="39" t="str">
        <f t="shared" si="8"/>
        <v>Florida</v>
      </c>
      <c r="E354" s="3" t="str">
        <f t="shared" si="9"/>
        <v/>
      </c>
      <c r="F354" s="3" t="str">
        <f t="shared" si="10"/>
        <v>Ft. Myers</v>
      </c>
      <c r="G354" s="40" t="str">
        <f t="shared" si="11"/>
        <v>Naples</v>
      </c>
      <c r="H354" s="3" t="str">
        <f t="shared" si="12"/>
        <v>Naples</v>
      </c>
      <c r="I354" s="3" t="str">
        <f t="shared" si="13"/>
        <v/>
      </c>
      <c r="J354" s="3" t="str">
        <f t="shared" si="14"/>
        <v>Ft. Myers, Florida</v>
      </c>
      <c r="K354" s="3" t="str" cm="1">
        <f t="array" ref="K354">TRIM(_xlfn.IFS(H354 ="","",H354 ="Thomasville",H354 &amp;" , "&amp; E354, H354 ="Pensacola", H354 &amp; "," &amp;E354,TRUE, H354 &amp;", " &amp; D354))</f>
        <v>Naples, Florida</v>
      </c>
      <c r="L354" s="3" t="str">
        <f t="shared" si="15"/>
        <v/>
      </c>
    </row>
    <row r="355" spans="1:12">
      <c r="A355" s="3" t="s">
        <v>1756</v>
      </c>
      <c r="B355" s="3" t="s">
        <v>1738</v>
      </c>
      <c r="C355" s="3"/>
      <c r="D355" s="39" t="str">
        <f t="shared" si="8"/>
        <v>Michigan</v>
      </c>
      <c r="E355" s="3" t="str">
        <f t="shared" si="9"/>
        <v/>
      </c>
      <c r="F355" s="3" t="str">
        <f t="shared" si="10"/>
        <v>Flint</v>
      </c>
      <c r="G355" s="40" t="str">
        <f t="shared" si="11"/>
        <v>Saginaw-Bay City</v>
      </c>
      <c r="H355" s="3" t="str">
        <f t="shared" si="12"/>
        <v>Saginaw</v>
      </c>
      <c r="I355" s="3" t="str">
        <f t="shared" si="13"/>
        <v/>
      </c>
      <c r="J355" s="3" t="str">
        <f t="shared" si="14"/>
        <v>Flint, Michigan</v>
      </c>
      <c r="K355" s="3" t="str" cm="1">
        <f t="array" ref="K355">TRIM(_xlfn.IFS(H355 ="","",H355 ="Thomasville",H355 &amp;" , "&amp; E355, H355 ="Pensacola", H355 &amp; "," &amp;E355,TRUE, H355 &amp;", " &amp; D355))</f>
        <v>Saginaw, Michigan</v>
      </c>
      <c r="L355" s="3" t="str">
        <f t="shared" si="15"/>
        <v/>
      </c>
    </row>
    <row r="356" spans="1:12">
      <c r="A356" s="3" t="s">
        <v>1752</v>
      </c>
      <c r="B356" s="3" t="s">
        <v>1753</v>
      </c>
      <c r="C356" s="3"/>
      <c r="D356" s="39" t="str">
        <f t="shared" si="8"/>
        <v>Georgia</v>
      </c>
      <c r="E356" s="3" t="str">
        <f t="shared" si="9"/>
        <v/>
      </c>
      <c r="F356" s="3" t="str">
        <f t="shared" si="10"/>
        <v>Augusta</v>
      </c>
      <c r="G356" s="40" t="str">
        <f t="shared" si="11"/>
        <v/>
      </c>
      <c r="H356" s="3" t="str">
        <f t="shared" si="12"/>
        <v/>
      </c>
      <c r="I356" s="3" t="str">
        <f t="shared" si="13"/>
        <v/>
      </c>
      <c r="J356" s="3" t="str">
        <f t="shared" si="14"/>
        <v>Augusta, Georgia</v>
      </c>
      <c r="K356" s="3" t="str" cm="1">
        <f t="array" ref="K356">TRIM(_xlfn.IFS(H356 ="","",H356 ="Thomasville",H356 &amp;" , "&amp; E356, H356 ="Pensacola", H356 &amp; "," &amp;E356,TRUE, H356 &amp;", " &amp; D356))</f>
        <v/>
      </c>
      <c r="L356" s="3" t="str">
        <f t="shared" si="15"/>
        <v/>
      </c>
    </row>
    <row r="357" spans="1:12">
      <c r="A357" s="3" t="s">
        <v>1732</v>
      </c>
      <c r="B357" s="3" t="s">
        <v>1733</v>
      </c>
      <c r="C357" s="3"/>
      <c r="D357" s="39" t="str">
        <f t="shared" si="8"/>
        <v>California</v>
      </c>
      <c r="E357" s="3" t="str">
        <f t="shared" si="9"/>
        <v/>
      </c>
      <c r="F357" s="3" t="str">
        <f t="shared" si="10"/>
        <v>Los Angeles</v>
      </c>
      <c r="G357" s="40" t="str">
        <f t="shared" si="11"/>
        <v/>
      </c>
      <c r="H357" s="3" t="str">
        <f t="shared" si="12"/>
        <v/>
      </c>
      <c r="I357" s="3" t="str">
        <f t="shared" si="13"/>
        <v/>
      </c>
      <c r="J357" s="3" t="str">
        <f t="shared" si="14"/>
        <v>Los Angeles, California</v>
      </c>
      <c r="K357" s="3" t="str" cm="1">
        <f t="array" ref="K357">TRIM(_xlfn.IFS(H357 ="","",H357 ="Thomasville",H357 &amp;" , "&amp; E357, H357 ="Pensacola", H357 &amp; "," &amp;E357,TRUE, H357 &amp;", " &amp; D357))</f>
        <v/>
      </c>
      <c r="L357" s="3" t="str">
        <f t="shared" si="15"/>
        <v/>
      </c>
    </row>
    <row r="358" spans="1:12">
      <c r="A358" s="3" t="s">
        <v>1739</v>
      </c>
      <c r="B358" s="3" t="s">
        <v>1740</v>
      </c>
      <c r="C358" s="3"/>
      <c r="D358" s="39" t="str">
        <f t="shared" si="8"/>
        <v>Illinois</v>
      </c>
      <c r="E358" s="3" t="str">
        <f t="shared" si="9"/>
        <v/>
      </c>
      <c r="F358" s="3" t="str">
        <f t="shared" si="10"/>
        <v>Chicago</v>
      </c>
      <c r="G358" s="40" t="str">
        <f t="shared" si="11"/>
        <v/>
      </c>
      <c r="H358" s="3" t="str">
        <f t="shared" si="12"/>
        <v/>
      </c>
      <c r="I358" s="3" t="str">
        <f t="shared" si="13"/>
        <v/>
      </c>
      <c r="J358" s="3" t="str">
        <f t="shared" si="14"/>
        <v>Chicago, Illinois</v>
      </c>
      <c r="K358" s="3" t="str" cm="1">
        <f t="array" ref="K358">TRIM(_xlfn.IFS(H358 ="","",H358 ="Thomasville",H358 &amp;" , "&amp; E358, H358 ="Pensacola", H358 &amp; "," &amp;E358,TRUE, H358 &amp;", " &amp; D358))</f>
        <v/>
      </c>
      <c r="L358" s="3" t="str">
        <f t="shared" si="15"/>
        <v/>
      </c>
    </row>
    <row r="359" spans="1:12">
      <c r="A359" s="3" t="s">
        <v>1747</v>
      </c>
      <c r="B359" s="3" t="s">
        <v>1748</v>
      </c>
      <c r="C359" s="3"/>
      <c r="D359" s="39" t="str">
        <f t="shared" si="8"/>
        <v>New York</v>
      </c>
      <c r="E359" s="3" t="str">
        <f t="shared" si="9"/>
        <v/>
      </c>
      <c r="F359" s="3" t="str">
        <f t="shared" si="10"/>
        <v>New York City</v>
      </c>
      <c r="G359" s="40" t="str">
        <f t="shared" si="11"/>
        <v/>
      </c>
      <c r="H359" s="3" t="str">
        <f t="shared" si="12"/>
        <v/>
      </c>
      <c r="I359" s="3" t="str">
        <f t="shared" si="13"/>
        <v/>
      </c>
      <c r="J359" s="3" t="str">
        <f t="shared" si="14"/>
        <v>New York City, New York</v>
      </c>
      <c r="K359" s="3" t="str" cm="1">
        <f t="array" ref="K359">TRIM(_xlfn.IFS(H359 ="","",H359 ="Thomasville",H359 &amp;" , "&amp; E359, H359 ="Pensacola", H359 &amp; "," &amp;E359,TRUE, H359 &amp;", " &amp; D359))</f>
        <v/>
      </c>
      <c r="L359" s="3" t="str">
        <f t="shared" si="15"/>
        <v/>
      </c>
    </row>
    <row r="360" spans="1:12">
      <c r="A360" s="3" t="s">
        <v>1746</v>
      </c>
      <c r="B360" s="3" t="s">
        <v>1735</v>
      </c>
      <c r="C360" s="3"/>
      <c r="D360" s="39" t="str">
        <f t="shared" si="8"/>
        <v>Florida</v>
      </c>
      <c r="E360" s="3" t="str">
        <f t="shared" si="9"/>
        <v/>
      </c>
      <c r="F360" s="3" t="str">
        <f t="shared" si="10"/>
        <v>Tampa</v>
      </c>
      <c r="G360" s="40" t="str">
        <f t="shared" si="11"/>
        <v>St Petersburg (Sarasota)</v>
      </c>
      <c r="H360" s="3" t="str">
        <f t="shared" si="12"/>
        <v xml:space="preserve">St Petersburg </v>
      </c>
      <c r="I360" s="3" t="str">
        <f t="shared" si="13"/>
        <v>Sarasota</v>
      </c>
      <c r="J360" s="3" t="str">
        <f t="shared" si="14"/>
        <v>Tampa, Florida</v>
      </c>
      <c r="K360" s="3" t="str" cm="1">
        <f t="array" ref="K360">TRIM(_xlfn.IFS(H360 ="","",H360 ="Thomasville",H360 &amp;" , "&amp; E360, H360 ="Pensacola", H360 &amp; "," &amp;E360,TRUE, H360 &amp;", " &amp; D360))</f>
        <v>St Petersburg , Florida</v>
      </c>
      <c r="L360" s="3" t="str">
        <f t="shared" si="15"/>
        <v>Sarasota, Florida</v>
      </c>
    </row>
    <row r="361" spans="1:12">
      <c r="A361" s="3" t="s">
        <v>1745</v>
      </c>
      <c r="B361" s="3" t="s">
        <v>1735</v>
      </c>
      <c r="C361" s="3"/>
      <c r="D361" s="39" t="str">
        <f t="shared" si="8"/>
        <v>Florida</v>
      </c>
      <c r="E361" s="3" t="str">
        <f t="shared" si="9"/>
        <v/>
      </c>
      <c r="F361" s="3" t="str">
        <f t="shared" si="10"/>
        <v>Miami</v>
      </c>
      <c r="G361" s="40" t="str">
        <f t="shared" si="11"/>
        <v>Ft. Lauderdale</v>
      </c>
      <c r="H361" s="3" t="str">
        <f t="shared" si="12"/>
        <v>Ft. Lauderdale</v>
      </c>
      <c r="I361" s="3" t="str">
        <f t="shared" si="13"/>
        <v/>
      </c>
      <c r="J361" s="3" t="str">
        <f t="shared" si="14"/>
        <v>Miami, Florida</v>
      </c>
      <c r="K361" s="3" t="str" cm="1">
        <f t="array" ref="K361">TRIM(_xlfn.IFS(H361 ="","",H361 ="Thomasville",H361 &amp;" , "&amp; E361, H361 ="Pensacola", H361 &amp; "," &amp;E361,TRUE, H361 &amp;", " &amp; D361))</f>
        <v>Ft. Lauderdale, Florida</v>
      </c>
      <c r="L361" s="3" t="str">
        <f t="shared" si="15"/>
        <v/>
      </c>
    </row>
    <row r="362" spans="1:12">
      <c r="A362" s="3" t="s">
        <v>1739</v>
      </c>
      <c r="B362" s="3" t="s">
        <v>1740</v>
      </c>
      <c r="C362" s="3"/>
      <c r="D362" s="39" t="str">
        <f t="shared" si="8"/>
        <v>Illinois</v>
      </c>
      <c r="E362" s="3" t="str">
        <f t="shared" si="9"/>
        <v/>
      </c>
      <c r="F362" s="3" t="str">
        <f t="shared" si="10"/>
        <v>Chicago</v>
      </c>
      <c r="G362" s="40" t="str">
        <f t="shared" si="11"/>
        <v/>
      </c>
      <c r="H362" s="3" t="str">
        <f t="shared" si="12"/>
        <v/>
      </c>
      <c r="I362" s="3" t="str">
        <f t="shared" si="13"/>
        <v/>
      </c>
      <c r="J362" s="3" t="str">
        <f t="shared" si="14"/>
        <v>Chicago, Illinois</v>
      </c>
      <c r="K362" s="3" t="str" cm="1">
        <f t="array" ref="K362">TRIM(_xlfn.IFS(H362 ="","",H362 ="Thomasville",H362 &amp;" , "&amp; E362, H362 ="Pensacola", H362 &amp; "," &amp;E362,TRUE, H362 &amp;", " &amp; D362))</f>
        <v/>
      </c>
      <c r="L362" s="3" t="str">
        <f t="shared" si="15"/>
        <v/>
      </c>
    </row>
    <row r="363" spans="1:12">
      <c r="A363" s="3" t="s">
        <v>1736</v>
      </c>
      <c r="B363" s="3" t="s">
        <v>1733</v>
      </c>
      <c r="C363" s="3"/>
      <c r="D363" s="39" t="str">
        <f t="shared" si="8"/>
        <v>California</v>
      </c>
      <c r="E363" s="3" t="str">
        <f t="shared" si="9"/>
        <v/>
      </c>
      <c r="F363" s="3" t="str">
        <f t="shared" si="10"/>
        <v>San Francisco</v>
      </c>
      <c r="G363" s="40" t="str">
        <f t="shared" si="11"/>
        <v/>
      </c>
      <c r="H363" s="3" t="str">
        <f t="shared" si="12"/>
        <v/>
      </c>
      <c r="I363" s="3" t="str">
        <f t="shared" si="13"/>
        <v/>
      </c>
      <c r="J363" s="3" t="str">
        <f t="shared" si="14"/>
        <v>San Francisco, California</v>
      </c>
      <c r="K363" s="3" t="str" cm="1">
        <f t="array" ref="K363">TRIM(_xlfn.IFS(H363 ="","",H363 ="Thomasville",H363 &amp;" , "&amp; E363, H363 ="Pensacola", H363 &amp; "," &amp;E363,TRUE, H363 &amp;", " &amp; D363))</f>
        <v/>
      </c>
      <c r="L363" s="3" t="str">
        <f t="shared" si="15"/>
        <v/>
      </c>
    </row>
    <row r="364" spans="1:12">
      <c r="A364" s="3" t="s">
        <v>1747</v>
      </c>
      <c r="B364" s="3" t="s">
        <v>1748</v>
      </c>
      <c r="C364" s="3"/>
      <c r="D364" s="39" t="str">
        <f t="shared" si="8"/>
        <v>New York</v>
      </c>
      <c r="E364" s="3" t="str">
        <f t="shared" si="9"/>
        <v/>
      </c>
      <c r="F364" s="3" t="str">
        <f t="shared" si="10"/>
        <v>New York City</v>
      </c>
      <c r="G364" s="40" t="str">
        <f t="shared" si="11"/>
        <v/>
      </c>
      <c r="H364" s="3" t="str">
        <f t="shared" si="12"/>
        <v/>
      </c>
      <c r="I364" s="3" t="str">
        <f t="shared" si="13"/>
        <v/>
      </c>
      <c r="J364" s="3" t="str">
        <f t="shared" si="14"/>
        <v>New York City, New York</v>
      </c>
      <c r="K364" s="3" t="str" cm="1">
        <f t="array" ref="K364">TRIM(_xlfn.IFS(H364 ="","",H364 ="Thomasville",H364 &amp;" , "&amp; E364, H364 ="Pensacola", H364 &amp; "," &amp;E364,TRUE, H364 &amp;", " &amp; D364))</f>
        <v/>
      </c>
      <c r="L364" s="3" t="str">
        <f t="shared" si="15"/>
        <v/>
      </c>
    </row>
    <row r="365" spans="1:12">
      <c r="A365" s="3" t="s">
        <v>1741</v>
      </c>
      <c r="B365" s="3" t="s">
        <v>1742</v>
      </c>
      <c r="C365" s="3"/>
      <c r="D365" s="39" t="str">
        <f t="shared" si="8"/>
        <v>Tennessee</v>
      </c>
      <c r="E365" s="3" t="str">
        <f t="shared" si="9"/>
        <v/>
      </c>
      <c r="F365" s="3" t="str">
        <f t="shared" si="10"/>
        <v>Nashville</v>
      </c>
      <c r="G365" s="40" t="str">
        <f t="shared" si="11"/>
        <v/>
      </c>
      <c r="H365" s="3" t="str">
        <f t="shared" si="12"/>
        <v/>
      </c>
      <c r="I365" s="3" t="str">
        <f t="shared" si="13"/>
        <v/>
      </c>
      <c r="J365" s="3" t="str">
        <f t="shared" si="14"/>
        <v>Nashville, Tennessee</v>
      </c>
      <c r="K365" s="3" t="str" cm="1">
        <f t="array" ref="K365">TRIM(_xlfn.IFS(H365 ="","",H365 ="Thomasville",H365 &amp;" , "&amp; E365, H365 ="Pensacola", H365 &amp; "," &amp;E365,TRUE, H365 &amp;", " &amp; D365))</f>
        <v/>
      </c>
      <c r="L365" s="3" t="str">
        <f t="shared" si="15"/>
        <v/>
      </c>
    </row>
    <row r="366" spans="1:12">
      <c r="A366" s="3" t="s">
        <v>1741</v>
      </c>
      <c r="B366" s="3" t="s">
        <v>1742</v>
      </c>
      <c r="C366" s="3"/>
      <c r="D366" s="39" t="str">
        <f t="shared" si="8"/>
        <v>Tennessee</v>
      </c>
      <c r="E366" s="3" t="str">
        <f t="shared" si="9"/>
        <v/>
      </c>
      <c r="F366" s="3" t="str">
        <f t="shared" si="10"/>
        <v>Nashville</v>
      </c>
      <c r="G366" s="40" t="str">
        <f t="shared" si="11"/>
        <v/>
      </c>
      <c r="H366" s="3" t="str">
        <f t="shared" si="12"/>
        <v/>
      </c>
      <c r="I366" s="3" t="str">
        <f t="shared" si="13"/>
        <v/>
      </c>
      <c r="J366" s="3" t="str">
        <f t="shared" si="14"/>
        <v>Nashville, Tennessee</v>
      </c>
      <c r="K366" s="3" t="str" cm="1">
        <f t="array" ref="K366">TRIM(_xlfn.IFS(H366 ="","",H366 ="Thomasville",H366 &amp;" , "&amp; E366, H366 ="Pensacola", H366 &amp; "," &amp;E366,TRUE, H366 &amp;", " &amp; D366))</f>
        <v/>
      </c>
      <c r="L366" s="3" t="str">
        <f t="shared" si="15"/>
        <v/>
      </c>
    </row>
    <row r="367" spans="1:12">
      <c r="A367" s="3" t="s">
        <v>1732</v>
      </c>
      <c r="B367" s="3" t="s">
        <v>1733</v>
      </c>
      <c r="C367" s="3"/>
      <c r="D367" s="39" t="str">
        <f t="shared" si="8"/>
        <v>California</v>
      </c>
      <c r="E367" s="3" t="str">
        <f t="shared" si="9"/>
        <v/>
      </c>
      <c r="F367" s="3" t="str">
        <f t="shared" si="10"/>
        <v>Los Angeles</v>
      </c>
      <c r="G367" s="40" t="str">
        <f t="shared" si="11"/>
        <v/>
      </c>
      <c r="H367" s="3" t="str">
        <f t="shared" si="12"/>
        <v/>
      </c>
      <c r="I367" s="3" t="str">
        <f t="shared" si="13"/>
        <v/>
      </c>
      <c r="J367" s="3" t="str">
        <f t="shared" si="14"/>
        <v>Los Angeles, California</v>
      </c>
      <c r="K367" s="3" t="str" cm="1">
        <f t="array" ref="K367">TRIM(_xlfn.IFS(H367 ="","",H367 ="Thomasville",H367 &amp;" , "&amp; E367, H367 ="Pensacola", H367 &amp; "," &amp;E367,TRUE, H367 &amp;", " &amp; D367))</f>
        <v/>
      </c>
      <c r="L367" s="3" t="str">
        <f t="shared" si="15"/>
        <v/>
      </c>
    </row>
    <row r="368" spans="1:12">
      <c r="A368" s="3" t="s">
        <v>1745</v>
      </c>
      <c r="B368" s="3" t="s">
        <v>1735</v>
      </c>
      <c r="C368" s="3"/>
      <c r="D368" s="39" t="str">
        <f t="shared" si="8"/>
        <v>Florida</v>
      </c>
      <c r="E368" s="3" t="str">
        <f t="shared" si="9"/>
        <v/>
      </c>
      <c r="F368" s="3" t="str">
        <f t="shared" si="10"/>
        <v>Miami</v>
      </c>
      <c r="G368" s="40" t="str">
        <f t="shared" si="11"/>
        <v>Ft. Lauderdale</v>
      </c>
      <c r="H368" s="3" t="str">
        <f t="shared" si="12"/>
        <v>Ft. Lauderdale</v>
      </c>
      <c r="I368" s="3" t="str">
        <f t="shared" si="13"/>
        <v/>
      </c>
      <c r="J368" s="3" t="str">
        <f t="shared" si="14"/>
        <v>Miami, Florida</v>
      </c>
      <c r="K368" s="3" t="str" cm="1">
        <f t="array" ref="K368">TRIM(_xlfn.IFS(H368 ="","",H368 ="Thomasville",H368 &amp;" , "&amp; E368, H368 ="Pensacola", H368 &amp; "," &amp;E368,TRUE, H368 &amp;", " &amp; D368))</f>
        <v>Ft. Lauderdale, Florida</v>
      </c>
      <c r="L368" s="3" t="str">
        <f t="shared" si="15"/>
        <v/>
      </c>
    </row>
    <row r="369" spans="1:12">
      <c r="A369" s="3" t="s">
        <v>1736</v>
      </c>
      <c r="B369" s="3" t="s">
        <v>1733</v>
      </c>
      <c r="C369" s="3"/>
      <c r="D369" s="39" t="str">
        <f t="shared" si="8"/>
        <v>California</v>
      </c>
      <c r="E369" s="3" t="str">
        <f t="shared" si="9"/>
        <v/>
      </c>
      <c r="F369" s="3" t="str">
        <f t="shared" si="10"/>
        <v>San Francisco</v>
      </c>
      <c r="G369" s="40" t="str">
        <f t="shared" si="11"/>
        <v/>
      </c>
      <c r="H369" s="3" t="str">
        <f t="shared" si="12"/>
        <v/>
      </c>
      <c r="I369" s="3" t="str">
        <f t="shared" si="13"/>
        <v/>
      </c>
      <c r="J369" s="3" t="str">
        <f t="shared" si="14"/>
        <v>San Francisco, California</v>
      </c>
      <c r="K369" s="3" t="str" cm="1">
        <f t="array" ref="K369">TRIM(_xlfn.IFS(H369 ="","",H369 ="Thomasville",H369 &amp;" , "&amp; E369, H369 ="Pensacola", H369 &amp; "," &amp;E369,TRUE, H369 &amp;", " &amp; D369))</f>
        <v/>
      </c>
      <c r="L369" s="3" t="str">
        <f t="shared" si="15"/>
        <v/>
      </c>
    </row>
    <row r="370" spans="1:12">
      <c r="A370" s="3" t="s">
        <v>1747</v>
      </c>
      <c r="B370" s="3" t="s">
        <v>1748</v>
      </c>
      <c r="C370" s="3"/>
      <c r="D370" s="39" t="str">
        <f t="shared" si="8"/>
        <v>New York</v>
      </c>
      <c r="E370" s="3" t="str">
        <f t="shared" si="9"/>
        <v/>
      </c>
      <c r="F370" s="3" t="str">
        <f t="shared" si="10"/>
        <v>New York City</v>
      </c>
      <c r="G370" s="40" t="str">
        <f t="shared" si="11"/>
        <v/>
      </c>
      <c r="H370" s="3" t="str">
        <f t="shared" si="12"/>
        <v/>
      </c>
      <c r="I370" s="3" t="str">
        <f t="shared" si="13"/>
        <v/>
      </c>
      <c r="J370" s="3" t="str">
        <f t="shared" si="14"/>
        <v>New York City, New York</v>
      </c>
      <c r="K370" s="3" t="str" cm="1">
        <f t="array" ref="K370">TRIM(_xlfn.IFS(H370 ="","",H370 ="Thomasville",H370 &amp;" , "&amp; E370, H370 ="Pensacola", H370 &amp; "," &amp;E370,TRUE, H370 &amp;", " &amp; D370))</f>
        <v/>
      </c>
      <c r="L370" s="3" t="str">
        <f t="shared" si="15"/>
        <v/>
      </c>
    </row>
    <row r="371" spans="1:12">
      <c r="A371" s="3" t="s">
        <v>1759</v>
      </c>
      <c r="B371" s="3" t="s">
        <v>1760</v>
      </c>
      <c r="C371" s="3"/>
      <c r="D371" s="39" t="str">
        <f t="shared" si="8"/>
        <v>Tennessee</v>
      </c>
      <c r="E371" s="3" t="str">
        <f t="shared" si="9"/>
        <v>Virginia</v>
      </c>
      <c r="F371" s="3" t="str">
        <f t="shared" si="10"/>
        <v>Tri-Cities</v>
      </c>
      <c r="G371" s="40" t="str">
        <f t="shared" si="11"/>
        <v/>
      </c>
      <c r="H371" s="3" t="str">
        <f t="shared" si="12"/>
        <v/>
      </c>
      <c r="I371" s="3" t="str">
        <f t="shared" si="13"/>
        <v/>
      </c>
      <c r="J371" s="3" t="str">
        <f t="shared" si="14"/>
        <v>Tri-Cities, Tennessee</v>
      </c>
      <c r="K371" s="3" t="str" cm="1">
        <f t="array" ref="K371">TRIM(_xlfn.IFS(H371 ="","",H371 ="Thomasville",H371 &amp;" , "&amp; E371, H371 ="Pensacola", H371 &amp; "," &amp;E371,TRUE, H371 &amp;", " &amp; D371))</f>
        <v/>
      </c>
      <c r="L371" s="3" t="str">
        <f t="shared" si="15"/>
        <v/>
      </c>
    </row>
    <row r="372" spans="1:12">
      <c r="A372" s="3" t="s">
        <v>1749</v>
      </c>
      <c r="B372" s="3" t="s">
        <v>1735</v>
      </c>
      <c r="C372" s="3"/>
      <c r="D372" s="39" t="str">
        <f t="shared" si="8"/>
        <v>Florida</v>
      </c>
      <c r="E372" s="3" t="str">
        <f t="shared" si="9"/>
        <v/>
      </c>
      <c r="F372" s="3" t="str">
        <f t="shared" si="10"/>
        <v>Jacksonville</v>
      </c>
      <c r="G372" s="40" t="str">
        <f t="shared" si="11"/>
        <v/>
      </c>
      <c r="H372" s="3" t="str">
        <f t="shared" si="12"/>
        <v/>
      </c>
      <c r="I372" s="3" t="str">
        <f t="shared" si="13"/>
        <v/>
      </c>
      <c r="J372" s="3" t="str">
        <f t="shared" si="14"/>
        <v>Jacksonville, Florida</v>
      </c>
      <c r="K372" s="3" t="str" cm="1">
        <f t="array" ref="K372">TRIM(_xlfn.IFS(H372 ="","",H372 ="Thomasville",H372 &amp;" , "&amp; E372, H372 ="Pensacola", H372 &amp; "," &amp;E372,TRUE, H372 &amp;", " &amp; D372))</f>
        <v/>
      </c>
      <c r="L372" s="3" t="str">
        <f t="shared" si="15"/>
        <v/>
      </c>
    </row>
    <row r="373" spans="1:12">
      <c r="A373" s="3" t="s">
        <v>1739</v>
      </c>
      <c r="B373" s="3" t="s">
        <v>1740</v>
      </c>
      <c r="C373" s="3"/>
      <c r="D373" s="39" t="str">
        <f t="shared" si="8"/>
        <v>Illinois</v>
      </c>
      <c r="E373" s="3" t="str">
        <f t="shared" si="9"/>
        <v/>
      </c>
      <c r="F373" s="3" t="str">
        <f t="shared" si="10"/>
        <v>Chicago</v>
      </c>
      <c r="G373" s="40" t="str">
        <f t="shared" si="11"/>
        <v/>
      </c>
      <c r="H373" s="3" t="str">
        <f t="shared" si="12"/>
        <v/>
      </c>
      <c r="I373" s="3" t="str">
        <f t="shared" si="13"/>
        <v/>
      </c>
      <c r="J373" s="3" t="str">
        <f t="shared" si="14"/>
        <v>Chicago, Illinois</v>
      </c>
      <c r="K373" s="3" t="str" cm="1">
        <f t="array" ref="K373">TRIM(_xlfn.IFS(H373 ="","",H373 ="Thomasville",H373 &amp;" , "&amp; E373, H373 ="Pensacola", H373 &amp; "," &amp;E373,TRUE, H373 &amp;", " &amp; D373))</f>
        <v/>
      </c>
      <c r="L373" s="3" t="str">
        <f t="shared" si="15"/>
        <v/>
      </c>
    </row>
    <row r="374" spans="1:12">
      <c r="A374" s="3" t="s">
        <v>1739</v>
      </c>
      <c r="B374" s="3" t="s">
        <v>1740</v>
      </c>
      <c r="C374" s="3"/>
      <c r="D374" s="39" t="str">
        <f t="shared" si="8"/>
        <v>Illinois</v>
      </c>
      <c r="E374" s="3" t="str">
        <f t="shared" si="9"/>
        <v/>
      </c>
      <c r="F374" s="3" t="str">
        <f t="shared" si="10"/>
        <v>Chicago</v>
      </c>
      <c r="G374" s="40" t="str">
        <f t="shared" si="11"/>
        <v/>
      </c>
      <c r="H374" s="3" t="str">
        <f t="shared" si="12"/>
        <v/>
      </c>
      <c r="I374" s="3" t="str">
        <f t="shared" si="13"/>
        <v/>
      </c>
      <c r="J374" s="3" t="str">
        <f t="shared" si="14"/>
        <v>Chicago, Illinois</v>
      </c>
      <c r="K374" s="3" t="str" cm="1">
        <f t="array" ref="K374">TRIM(_xlfn.IFS(H374 ="","",H374 ="Thomasville",H374 &amp;" , "&amp; E374, H374 ="Pensacola", H374 &amp; "," &amp;E374,TRUE, H374 &amp;", " &amp; D374))</f>
        <v/>
      </c>
      <c r="L374" s="3" t="str">
        <f t="shared" si="15"/>
        <v/>
      </c>
    </row>
    <row r="375" spans="1:12">
      <c r="A375" s="3" t="s">
        <v>1732</v>
      </c>
      <c r="B375" s="3" t="s">
        <v>1733</v>
      </c>
      <c r="C375" s="3"/>
      <c r="D375" s="39" t="str">
        <f t="shared" si="8"/>
        <v>California</v>
      </c>
      <c r="E375" s="3" t="str">
        <f t="shared" si="9"/>
        <v/>
      </c>
      <c r="F375" s="3" t="str">
        <f t="shared" si="10"/>
        <v>Los Angeles</v>
      </c>
      <c r="G375" s="40" t="str">
        <f t="shared" si="11"/>
        <v/>
      </c>
      <c r="H375" s="3" t="str">
        <f t="shared" si="12"/>
        <v/>
      </c>
      <c r="I375" s="3" t="str">
        <f t="shared" si="13"/>
        <v/>
      </c>
      <c r="J375" s="3" t="str">
        <f t="shared" si="14"/>
        <v>Los Angeles, California</v>
      </c>
      <c r="K375" s="3" t="str" cm="1">
        <f t="array" ref="K375">TRIM(_xlfn.IFS(H375 ="","",H375 ="Thomasville",H375 &amp;" , "&amp; E375, H375 ="Pensacola", H375 &amp; "," &amp;E375,TRUE, H375 &amp;", " &amp; D375))</f>
        <v/>
      </c>
      <c r="L375" s="3" t="str">
        <f t="shared" si="15"/>
        <v/>
      </c>
    </row>
    <row r="376" spans="1:12">
      <c r="A376" s="3" t="s">
        <v>1736</v>
      </c>
      <c r="B376" s="3" t="s">
        <v>1733</v>
      </c>
      <c r="C376" s="3"/>
      <c r="D376" s="39" t="str">
        <f t="shared" si="8"/>
        <v>California</v>
      </c>
      <c r="E376" s="3" t="str">
        <f t="shared" si="9"/>
        <v/>
      </c>
      <c r="F376" s="3" t="str">
        <f t="shared" si="10"/>
        <v>San Francisco</v>
      </c>
      <c r="G376" s="40" t="str">
        <f t="shared" si="11"/>
        <v/>
      </c>
      <c r="H376" s="3" t="str">
        <f t="shared" si="12"/>
        <v/>
      </c>
      <c r="I376" s="3" t="str">
        <f t="shared" si="13"/>
        <v/>
      </c>
      <c r="J376" s="3" t="str">
        <f t="shared" si="14"/>
        <v>San Francisco, California</v>
      </c>
      <c r="K376" s="3" t="str" cm="1">
        <f t="array" ref="K376">TRIM(_xlfn.IFS(H376 ="","",H376 ="Thomasville",H376 &amp;" , "&amp; E376, H376 ="Pensacola", H376 &amp; "," &amp;E376,TRUE, H376 &amp;", " &amp; D376))</f>
        <v/>
      </c>
      <c r="L376" s="3" t="str">
        <f t="shared" si="15"/>
        <v/>
      </c>
    </row>
    <row r="377" spans="1:12">
      <c r="A377" s="3" t="s">
        <v>1770</v>
      </c>
      <c r="B377" s="3" t="s">
        <v>1771</v>
      </c>
      <c r="C377" s="3"/>
      <c r="D377" s="39" t="str">
        <f t="shared" si="8"/>
        <v>South Carolina</v>
      </c>
      <c r="E377" s="3" t="str">
        <f t="shared" si="9"/>
        <v/>
      </c>
      <c r="F377" s="3" t="str">
        <f t="shared" si="10"/>
        <v>Charleston</v>
      </c>
      <c r="G377" s="40" t="str">
        <f t="shared" si="11"/>
        <v/>
      </c>
      <c r="H377" s="3" t="str">
        <f t="shared" si="12"/>
        <v/>
      </c>
      <c r="I377" s="3" t="str">
        <f t="shared" si="13"/>
        <v/>
      </c>
      <c r="J377" s="3" t="str">
        <f t="shared" si="14"/>
        <v>Charleston, South Carolina</v>
      </c>
      <c r="K377" s="3" t="str" cm="1">
        <f t="array" ref="K377">TRIM(_xlfn.IFS(H377 ="","",H377 ="Thomasville",H377 &amp;" , "&amp; E377, H377 ="Pensacola", H377 &amp; "," &amp;E377,TRUE, H377 &amp;", " &amp; D377))</f>
        <v/>
      </c>
      <c r="L377" s="3" t="str">
        <f t="shared" si="15"/>
        <v/>
      </c>
    </row>
    <row r="378" spans="1:12">
      <c r="A378" s="3" t="s">
        <v>1737</v>
      </c>
      <c r="B378" s="3" t="s">
        <v>1738</v>
      </c>
      <c r="C378" s="3"/>
      <c r="D378" s="39" t="str">
        <f t="shared" si="8"/>
        <v>Michigan</v>
      </c>
      <c r="E378" s="3" t="str">
        <f t="shared" si="9"/>
        <v/>
      </c>
      <c r="F378" s="3" t="str">
        <f t="shared" si="10"/>
        <v>Grand Rapids</v>
      </c>
      <c r="G378" s="40" t="str">
        <f t="shared" si="11"/>
        <v>Kalamazoo</v>
      </c>
      <c r="H378" s="3" t="str">
        <f t="shared" si="12"/>
        <v>Kalamazoo</v>
      </c>
      <c r="I378" s="3" t="str">
        <f t="shared" si="13"/>
        <v/>
      </c>
      <c r="J378" s="3" t="str">
        <f t="shared" si="14"/>
        <v>Grand Rapids, Michigan</v>
      </c>
      <c r="K378" s="3" t="str" cm="1">
        <f t="array" ref="K378">TRIM(_xlfn.IFS(H378 ="","",H378 ="Thomasville",H378 &amp;" , "&amp; E378, H378 ="Pensacola", H378 &amp; "," &amp;E378,TRUE, H378 &amp;", " &amp; D378))</f>
        <v>Kalamazoo, Michigan</v>
      </c>
      <c r="L378" s="3" t="str">
        <f t="shared" si="15"/>
        <v/>
      </c>
    </row>
    <row r="379" spans="1:12">
      <c r="A379" s="3" t="s">
        <v>1764</v>
      </c>
      <c r="B379" s="3" t="s">
        <v>1742</v>
      </c>
      <c r="C379" s="3"/>
      <c r="D379" s="39" t="str">
        <f t="shared" si="8"/>
        <v>Tennessee</v>
      </c>
      <c r="E379" s="3" t="str">
        <f t="shared" si="9"/>
        <v/>
      </c>
      <c r="F379" s="3" t="str">
        <f t="shared" ref="F379:F633" si="16">IFERROR(LEFT(A379,SEARCH("&amp;",A379)-1),IFERROR(LEFT(A379,SEARCH("-",A379)-1),A379))</f>
        <v>Knoxville</v>
      </c>
      <c r="G379" s="40" t="str">
        <f t="shared" si="11"/>
        <v/>
      </c>
      <c r="H379" s="3" t="str">
        <f t="shared" si="12"/>
        <v/>
      </c>
      <c r="I379" s="3" t="str">
        <f t="shared" si="13"/>
        <v/>
      </c>
      <c r="J379" s="3" t="str">
        <f t="shared" si="14"/>
        <v>Knoxville, Tennessee</v>
      </c>
      <c r="K379" s="3" t="str" cm="1">
        <f t="array" ref="K379">TRIM(_xlfn.IFS(H379 ="","",H379 ="Thomasville",H379 &amp;" , "&amp; E379, H379 ="Pensacola", H379 &amp; "," &amp;E379,TRUE, H379 &amp;", " &amp; D379))</f>
        <v/>
      </c>
      <c r="L379" s="3" t="str">
        <f t="shared" si="15"/>
        <v/>
      </c>
    </row>
    <row r="380" spans="1:12">
      <c r="A380" s="3" t="s">
        <v>1739</v>
      </c>
      <c r="B380" s="3" t="s">
        <v>1740</v>
      </c>
      <c r="C380" s="3"/>
      <c r="D380" s="39" t="str">
        <f t="shared" si="8"/>
        <v>Illinois</v>
      </c>
      <c r="E380" s="3" t="str">
        <f t="shared" si="9"/>
        <v/>
      </c>
      <c r="F380" s="3" t="str">
        <f t="shared" si="16"/>
        <v>Chicago</v>
      </c>
      <c r="G380" s="40" t="str">
        <f t="shared" si="11"/>
        <v/>
      </c>
      <c r="H380" s="3" t="str">
        <f t="shared" si="12"/>
        <v/>
      </c>
      <c r="I380" s="3" t="str">
        <f t="shared" si="13"/>
        <v/>
      </c>
      <c r="J380" s="3" t="str">
        <f t="shared" si="14"/>
        <v>Chicago, Illinois</v>
      </c>
      <c r="K380" s="3" t="str" cm="1">
        <f t="array" ref="K380">TRIM(_xlfn.IFS(H380 ="","",H380 ="Thomasville",H380 &amp;" , "&amp; E380, H380 ="Pensacola", H380 &amp; "," &amp;E380,TRUE, H380 &amp;", " &amp; D380))</f>
        <v/>
      </c>
      <c r="L380" s="3" t="str">
        <f t="shared" si="15"/>
        <v/>
      </c>
    </row>
    <row r="381" spans="1:12">
      <c r="A381" s="3" t="s">
        <v>1773</v>
      </c>
      <c r="B381" s="3" t="s">
        <v>1762</v>
      </c>
      <c r="C381" s="3"/>
      <c r="D381" s="39" t="str">
        <f t="shared" si="8"/>
        <v>Indiana</v>
      </c>
      <c r="E381" s="3" t="str">
        <f t="shared" si="9"/>
        <v/>
      </c>
      <c r="F381" s="3" t="str">
        <f t="shared" si="16"/>
        <v>Ft. Wayne</v>
      </c>
      <c r="G381" s="40" t="str">
        <f t="shared" si="11"/>
        <v/>
      </c>
      <c r="H381" s="3" t="str">
        <f t="shared" si="12"/>
        <v/>
      </c>
      <c r="I381" s="3" t="str">
        <f t="shared" si="13"/>
        <v/>
      </c>
      <c r="J381" s="3" t="str">
        <f t="shared" si="14"/>
        <v>Ft. Wayne, Indiana</v>
      </c>
      <c r="K381" s="3" t="str" cm="1">
        <f t="array" ref="K381">TRIM(_xlfn.IFS(H381 ="","",H381 ="Thomasville",H381 &amp;" , "&amp; E381, H381 ="Pensacola", H381 &amp; "," &amp;E381,TRUE, H381 &amp;", " &amp; D381))</f>
        <v/>
      </c>
      <c r="L381" s="3" t="str">
        <f t="shared" si="15"/>
        <v/>
      </c>
    </row>
    <row r="382" spans="1:12">
      <c r="A382" s="3" t="s">
        <v>1736</v>
      </c>
      <c r="B382" s="3" t="s">
        <v>1733</v>
      </c>
      <c r="C382" s="3"/>
      <c r="D382" s="39" t="str">
        <f t="shared" si="8"/>
        <v>California</v>
      </c>
      <c r="E382" s="3" t="str">
        <f t="shared" si="9"/>
        <v/>
      </c>
      <c r="F382" s="3" t="str">
        <f t="shared" si="16"/>
        <v>San Francisco</v>
      </c>
      <c r="G382" s="40" t="str">
        <f t="shared" si="11"/>
        <v/>
      </c>
      <c r="H382" s="3" t="str">
        <f t="shared" si="12"/>
        <v/>
      </c>
      <c r="I382" s="3" t="str">
        <f t="shared" si="13"/>
        <v/>
      </c>
      <c r="J382" s="3" t="str">
        <f t="shared" si="14"/>
        <v>San Francisco, California</v>
      </c>
      <c r="K382" s="3" t="str" cm="1">
        <f t="array" ref="K382">TRIM(_xlfn.IFS(H382 ="","",H382 ="Thomasville",H382 &amp;" , "&amp; E382, H382 ="Pensacola", H382 &amp; "," &amp;E382,TRUE, H382 &amp;", " &amp; D382))</f>
        <v/>
      </c>
      <c r="L382" s="3" t="str">
        <f t="shared" si="15"/>
        <v/>
      </c>
    </row>
    <row r="383" spans="1:12">
      <c r="A383" s="3" t="s">
        <v>1741</v>
      </c>
      <c r="B383" s="3" t="s">
        <v>1742</v>
      </c>
      <c r="C383" s="3"/>
      <c r="D383" s="39" t="str">
        <f t="shared" si="8"/>
        <v>Tennessee</v>
      </c>
      <c r="E383" s="3" t="str">
        <f t="shared" si="9"/>
        <v/>
      </c>
      <c r="F383" s="3" t="str">
        <f t="shared" si="16"/>
        <v>Nashville</v>
      </c>
      <c r="G383" s="40" t="str">
        <f t="shared" si="11"/>
        <v/>
      </c>
      <c r="H383" s="3" t="str">
        <f t="shared" si="12"/>
        <v/>
      </c>
      <c r="I383" s="3" t="str">
        <f t="shared" si="13"/>
        <v/>
      </c>
      <c r="J383" s="3" t="str">
        <f t="shared" si="14"/>
        <v>Nashville, Tennessee</v>
      </c>
      <c r="K383" s="3" t="str" cm="1">
        <f t="array" ref="K383">TRIM(_xlfn.IFS(H383 ="","",H383 ="Thomasville",H383 &amp;" , "&amp; E383, H383 ="Pensacola", H383 &amp; "," &amp;E383,TRUE, H383 &amp;", " &amp; D383))</f>
        <v/>
      </c>
      <c r="L383" s="3" t="str">
        <f t="shared" si="15"/>
        <v/>
      </c>
    </row>
    <row r="384" spans="1:12">
      <c r="A384" s="3" t="s">
        <v>1739</v>
      </c>
      <c r="B384" s="3" t="s">
        <v>1740</v>
      </c>
      <c r="C384" s="3"/>
      <c r="D384" s="39" t="str">
        <f t="shared" si="8"/>
        <v>Illinois</v>
      </c>
      <c r="E384" s="3" t="str">
        <f t="shared" si="9"/>
        <v/>
      </c>
      <c r="F384" s="3" t="str">
        <f t="shared" si="16"/>
        <v>Chicago</v>
      </c>
      <c r="G384" s="40" t="str">
        <f t="shared" si="11"/>
        <v/>
      </c>
      <c r="H384" s="3" t="str">
        <f t="shared" si="12"/>
        <v/>
      </c>
      <c r="I384" s="3" t="str">
        <f t="shared" si="13"/>
        <v/>
      </c>
      <c r="J384" s="3" t="str">
        <f t="shared" si="14"/>
        <v>Chicago, Illinois</v>
      </c>
      <c r="K384" s="3" t="str" cm="1">
        <f t="array" ref="K384">TRIM(_xlfn.IFS(H384 ="","",H384 ="Thomasville",H384 &amp;" , "&amp; E384, H384 ="Pensacola", H384 &amp; "," &amp;E384,TRUE, H384 &amp;", " &amp; D384))</f>
        <v/>
      </c>
      <c r="L384" s="3" t="str">
        <f t="shared" si="15"/>
        <v/>
      </c>
    </row>
    <row r="385" spans="1:12">
      <c r="A385" s="3" t="s">
        <v>1745</v>
      </c>
      <c r="B385" s="3" t="s">
        <v>1735</v>
      </c>
      <c r="C385" s="3"/>
      <c r="D385" s="39" t="str">
        <f t="shared" si="8"/>
        <v>Florida</v>
      </c>
      <c r="E385" s="3" t="str">
        <f t="shared" si="9"/>
        <v/>
      </c>
      <c r="F385" s="3" t="str">
        <f t="shared" si="16"/>
        <v>Miami</v>
      </c>
      <c r="G385" s="40" t="str">
        <f t="shared" si="11"/>
        <v>Ft. Lauderdale</v>
      </c>
      <c r="H385" s="3" t="str">
        <f t="shared" si="12"/>
        <v>Ft. Lauderdale</v>
      </c>
      <c r="I385" s="3" t="str">
        <f t="shared" si="13"/>
        <v/>
      </c>
      <c r="J385" s="3" t="str">
        <f t="shared" si="14"/>
        <v>Miami, Florida</v>
      </c>
      <c r="K385" s="3" t="str" cm="1">
        <f t="array" ref="K385">TRIM(_xlfn.IFS(H385 ="","",H385 ="Thomasville",H385 &amp;" , "&amp; E385, H385 ="Pensacola", H385 &amp; "," &amp;E385,TRUE, H385 &amp;", " &amp; D385))</f>
        <v>Ft. Lauderdale, Florida</v>
      </c>
      <c r="L385" s="3" t="str">
        <f t="shared" si="15"/>
        <v/>
      </c>
    </row>
    <row r="386" spans="1:12">
      <c r="A386" s="3" t="s">
        <v>1775</v>
      </c>
      <c r="B386" s="3" t="s">
        <v>1740</v>
      </c>
      <c r="C386" s="3"/>
      <c r="D386" s="39" t="str">
        <f t="shared" si="8"/>
        <v>Illinois</v>
      </c>
      <c r="E386" s="3" t="str">
        <f t="shared" si="9"/>
        <v/>
      </c>
      <c r="F386" s="3" t="str">
        <f t="shared" si="16"/>
        <v>Peoria</v>
      </c>
      <c r="G386" s="40" t="str">
        <f t="shared" si="11"/>
        <v>Bloomington</v>
      </c>
      <c r="H386" s="3" t="str">
        <f t="shared" si="12"/>
        <v>Bloomington</v>
      </c>
      <c r="I386" s="3" t="str">
        <f t="shared" si="13"/>
        <v/>
      </c>
      <c r="J386" s="3" t="str">
        <f t="shared" si="14"/>
        <v>Peoria, Illinois</v>
      </c>
      <c r="K386" s="3" t="str" cm="1">
        <f t="array" ref="K386">TRIM(_xlfn.IFS(H386 ="","",H386 ="Thomasville",H386 &amp;" , "&amp; E386, H386 ="Pensacola", H386 &amp; "," &amp;E386,TRUE, H386 &amp;", " &amp; D386))</f>
        <v>Bloomington, Illinois</v>
      </c>
      <c r="L386" s="3" t="str">
        <f t="shared" si="15"/>
        <v/>
      </c>
    </row>
    <row r="387" spans="1:12">
      <c r="A387" s="3" t="s">
        <v>1774</v>
      </c>
      <c r="B387" s="3" t="s">
        <v>1753</v>
      </c>
      <c r="C387" s="3"/>
      <c r="D387" s="39" t="str">
        <f t="shared" si="8"/>
        <v>Georgia</v>
      </c>
      <c r="E387" s="3" t="str">
        <f t="shared" si="9"/>
        <v/>
      </c>
      <c r="F387" s="3" t="str">
        <f t="shared" si="16"/>
        <v>Savannah</v>
      </c>
      <c r="G387" s="40" t="str">
        <f t="shared" si="11"/>
        <v/>
      </c>
      <c r="H387" s="3" t="str">
        <f t="shared" si="12"/>
        <v/>
      </c>
      <c r="I387" s="3" t="str">
        <f t="shared" si="13"/>
        <v/>
      </c>
      <c r="J387" s="3" t="str">
        <f t="shared" si="14"/>
        <v>Savannah, Georgia</v>
      </c>
      <c r="K387" s="3" t="str" cm="1">
        <f t="array" ref="K387">TRIM(_xlfn.IFS(H387 ="","",H387 ="Thomasville",H387 &amp;" , "&amp; E387, H387 ="Pensacola", H387 &amp; "," &amp;E387,TRUE, H387 &amp;", " &amp; D387))</f>
        <v/>
      </c>
      <c r="L387" s="3" t="str">
        <f t="shared" si="15"/>
        <v/>
      </c>
    </row>
    <row r="388" spans="1:12">
      <c r="A388" s="3" t="s">
        <v>1782</v>
      </c>
      <c r="B388" s="3" t="s">
        <v>1783</v>
      </c>
      <c r="C388" s="3"/>
      <c r="D388" s="39" t="str">
        <f t="shared" si="8"/>
        <v>Kentucky</v>
      </c>
      <c r="E388" s="3" t="str">
        <f t="shared" si="9"/>
        <v/>
      </c>
      <c r="F388" s="3" t="str">
        <f t="shared" si="16"/>
        <v>Louisville</v>
      </c>
      <c r="G388" s="40" t="str">
        <f t="shared" si="11"/>
        <v/>
      </c>
      <c r="H388" s="3" t="str">
        <f t="shared" si="12"/>
        <v/>
      </c>
      <c r="I388" s="3" t="str">
        <f t="shared" si="13"/>
        <v/>
      </c>
      <c r="J388" s="3" t="str">
        <f t="shared" si="14"/>
        <v>Louisville, Kentucky</v>
      </c>
      <c r="K388" s="3" t="str" cm="1">
        <f t="array" ref="K388">TRIM(_xlfn.IFS(H388 ="","",H388 ="Thomasville",H388 &amp;" , "&amp; E388, H388 ="Pensacola", H388 &amp; "," &amp;E388,TRUE, H388 &amp;", " &amp; D388))</f>
        <v/>
      </c>
      <c r="L388" s="3" t="str">
        <f t="shared" si="15"/>
        <v/>
      </c>
    </row>
    <row r="389" spans="1:12">
      <c r="A389" s="3" t="s">
        <v>1736</v>
      </c>
      <c r="B389" s="3" t="s">
        <v>1733</v>
      </c>
      <c r="C389" s="3"/>
      <c r="D389" s="39" t="str">
        <f t="shared" si="8"/>
        <v>California</v>
      </c>
      <c r="E389" s="3" t="str">
        <f t="shared" si="9"/>
        <v/>
      </c>
      <c r="F389" s="3" t="str">
        <f t="shared" si="16"/>
        <v>San Francisco</v>
      </c>
      <c r="G389" s="40" t="str">
        <f t="shared" si="11"/>
        <v/>
      </c>
      <c r="H389" s="3" t="str">
        <f t="shared" si="12"/>
        <v/>
      </c>
      <c r="I389" s="3" t="str">
        <f t="shared" si="13"/>
        <v/>
      </c>
      <c r="J389" s="3" t="str">
        <f t="shared" si="14"/>
        <v>San Francisco, California</v>
      </c>
      <c r="K389" s="3" t="str" cm="1">
        <f t="array" ref="K389">TRIM(_xlfn.IFS(H389 ="","",H389 ="Thomasville",H389 &amp;" , "&amp; E389, H389 ="Pensacola", H389 &amp; "," &amp;E389,TRUE, H389 &amp;", " &amp; D389))</f>
        <v/>
      </c>
      <c r="L389" s="3" t="str">
        <f t="shared" si="15"/>
        <v/>
      </c>
    </row>
    <row r="390" spans="1:12">
      <c r="A390" s="3" t="s">
        <v>1732</v>
      </c>
      <c r="B390" s="3" t="s">
        <v>1733</v>
      </c>
      <c r="C390" s="3"/>
      <c r="D390" s="39" t="str">
        <f t="shared" si="8"/>
        <v>California</v>
      </c>
      <c r="E390" s="3" t="str">
        <f t="shared" si="9"/>
        <v/>
      </c>
      <c r="F390" s="3" t="str">
        <f t="shared" si="16"/>
        <v>Los Angeles</v>
      </c>
      <c r="G390" s="40" t="str">
        <f t="shared" si="11"/>
        <v/>
      </c>
      <c r="H390" s="3" t="str">
        <f t="shared" si="12"/>
        <v/>
      </c>
      <c r="I390" s="3" t="str">
        <f t="shared" si="13"/>
        <v/>
      </c>
      <c r="J390" s="3" t="str">
        <f t="shared" si="14"/>
        <v>Los Angeles, California</v>
      </c>
      <c r="K390" s="3" t="str" cm="1">
        <f t="array" ref="K390">TRIM(_xlfn.IFS(H390 ="","",H390 ="Thomasville",H390 &amp;" , "&amp; E390, H390 ="Pensacola", H390 &amp; "," &amp;E390,TRUE, H390 &amp;", " &amp; D390))</f>
        <v/>
      </c>
      <c r="L390" s="3" t="str">
        <f t="shared" si="15"/>
        <v/>
      </c>
    </row>
    <row r="391" spans="1:12">
      <c r="A391" s="3" t="s">
        <v>1747</v>
      </c>
      <c r="B391" s="3" t="s">
        <v>1748</v>
      </c>
      <c r="C391" s="3"/>
      <c r="D391" s="39" t="str">
        <f t="shared" si="8"/>
        <v>New York</v>
      </c>
      <c r="E391" s="3" t="str">
        <f t="shared" si="9"/>
        <v/>
      </c>
      <c r="F391" s="3" t="str">
        <f t="shared" si="16"/>
        <v>New York City</v>
      </c>
      <c r="G391" s="40" t="str">
        <f t="shared" si="11"/>
        <v/>
      </c>
      <c r="H391" s="3" t="str">
        <f t="shared" si="12"/>
        <v/>
      </c>
      <c r="I391" s="3" t="str">
        <f t="shared" si="13"/>
        <v/>
      </c>
      <c r="J391" s="3" t="str">
        <f t="shared" si="14"/>
        <v>New York City, New York</v>
      </c>
      <c r="K391" s="3" t="str" cm="1">
        <f t="array" ref="K391">TRIM(_xlfn.IFS(H391 ="","",H391 ="Thomasville",H391 &amp;" , "&amp; E391, H391 ="Pensacola", H391 &amp; "," &amp;E391,TRUE, H391 &amp;", " &amp; D391))</f>
        <v/>
      </c>
      <c r="L391" s="3" t="str">
        <f t="shared" si="15"/>
        <v/>
      </c>
    </row>
    <row r="392" spans="1:12">
      <c r="A392" s="3" t="s">
        <v>1744</v>
      </c>
      <c r="B392" s="3" t="s">
        <v>1735</v>
      </c>
      <c r="C392" s="3"/>
      <c r="D392" s="39" t="str">
        <f t="shared" si="8"/>
        <v>Florida</v>
      </c>
      <c r="E392" s="3" t="str">
        <f t="shared" si="9"/>
        <v/>
      </c>
      <c r="F392" s="3" t="str">
        <f t="shared" si="16"/>
        <v>Ft. Myers</v>
      </c>
      <c r="G392" s="40" t="str">
        <f t="shared" si="11"/>
        <v>Naples</v>
      </c>
      <c r="H392" s="3" t="str">
        <f t="shared" si="12"/>
        <v>Naples</v>
      </c>
      <c r="I392" s="3" t="str">
        <f t="shared" si="13"/>
        <v/>
      </c>
      <c r="J392" s="3" t="str">
        <f t="shared" si="14"/>
        <v>Ft. Myers, Florida</v>
      </c>
      <c r="K392" s="3" t="str" cm="1">
        <f t="array" ref="K392">TRIM(_xlfn.IFS(H392 ="","",H392 ="Thomasville",H392 &amp;" , "&amp; E392, H392 ="Pensacola", H392 &amp; "," &amp;E392,TRUE, H392 &amp;", " &amp; D392))</f>
        <v>Naples, Florida</v>
      </c>
      <c r="L392" s="3" t="str">
        <f t="shared" si="15"/>
        <v/>
      </c>
    </row>
    <row r="393" spans="1:12">
      <c r="A393" s="3" t="s">
        <v>1739</v>
      </c>
      <c r="B393" s="3" t="s">
        <v>1740</v>
      </c>
      <c r="C393" s="3"/>
      <c r="D393" s="39" t="str">
        <f t="shared" si="8"/>
        <v>Illinois</v>
      </c>
      <c r="E393" s="3" t="str">
        <f t="shared" si="9"/>
        <v/>
      </c>
      <c r="F393" s="3" t="str">
        <f t="shared" si="16"/>
        <v>Chicago</v>
      </c>
      <c r="G393" s="40" t="str">
        <f t="shared" si="11"/>
        <v/>
      </c>
      <c r="H393" s="3" t="str">
        <f t="shared" si="12"/>
        <v/>
      </c>
      <c r="I393" s="3" t="str">
        <f t="shared" si="13"/>
        <v/>
      </c>
      <c r="J393" s="3" t="str">
        <f t="shared" si="14"/>
        <v>Chicago, Illinois</v>
      </c>
      <c r="K393" s="3" t="str" cm="1">
        <f t="array" ref="K393">TRIM(_xlfn.IFS(H393 ="","",H393 ="Thomasville",H393 &amp;" , "&amp; E393, H393 ="Pensacola", H393 &amp; "," &amp;E393,TRUE, H393 &amp;", " &amp; D393))</f>
        <v/>
      </c>
      <c r="L393" s="3" t="str">
        <f t="shared" si="15"/>
        <v/>
      </c>
    </row>
    <row r="394" spans="1:12">
      <c r="A394" s="3" t="s">
        <v>1747</v>
      </c>
      <c r="B394" s="3" t="s">
        <v>1748</v>
      </c>
      <c r="C394" s="3"/>
      <c r="D394" s="39" t="str">
        <f t="shared" si="8"/>
        <v>New York</v>
      </c>
      <c r="E394" s="3" t="str">
        <f t="shared" si="9"/>
        <v/>
      </c>
      <c r="F394" s="3" t="str">
        <f t="shared" si="16"/>
        <v>New York City</v>
      </c>
      <c r="G394" s="40" t="str">
        <f t="shared" si="11"/>
        <v/>
      </c>
      <c r="H394" s="3" t="str">
        <f t="shared" si="12"/>
        <v/>
      </c>
      <c r="I394" s="3" t="str">
        <f t="shared" si="13"/>
        <v/>
      </c>
      <c r="J394" s="3" t="str">
        <f t="shared" si="14"/>
        <v>New York City, New York</v>
      </c>
      <c r="K394" s="3" t="str" cm="1">
        <f t="array" ref="K394">TRIM(_xlfn.IFS(H394 ="","",H394 ="Thomasville",H394 &amp;" , "&amp; E394, H394 ="Pensacola", H394 &amp; "," &amp;E394,TRUE, H394 &amp;", " &amp; D394))</f>
        <v/>
      </c>
      <c r="L394" s="3" t="str">
        <f t="shared" si="15"/>
        <v/>
      </c>
    </row>
    <row r="395" spans="1:12">
      <c r="A395" s="3" t="s">
        <v>1744</v>
      </c>
      <c r="B395" s="3" t="s">
        <v>1735</v>
      </c>
      <c r="C395" s="3"/>
      <c r="D395" s="39" t="str">
        <f t="shared" si="8"/>
        <v>Florida</v>
      </c>
      <c r="E395" s="3" t="str">
        <f t="shared" si="9"/>
        <v/>
      </c>
      <c r="F395" s="3" t="str">
        <f t="shared" si="16"/>
        <v>Ft. Myers</v>
      </c>
      <c r="G395" s="40" t="str">
        <f t="shared" si="11"/>
        <v>Naples</v>
      </c>
      <c r="H395" s="3" t="str">
        <f t="shared" si="12"/>
        <v>Naples</v>
      </c>
      <c r="I395" s="3" t="str">
        <f t="shared" si="13"/>
        <v/>
      </c>
      <c r="J395" s="3" t="str">
        <f t="shared" si="14"/>
        <v>Ft. Myers, Florida</v>
      </c>
      <c r="K395" s="3" t="str" cm="1">
        <f t="array" ref="K395">TRIM(_xlfn.IFS(H395 ="","",H395 ="Thomasville",H395 &amp;" , "&amp; E395, H395 ="Pensacola", H395 &amp; "," &amp;E395,TRUE, H395 &amp;", " &amp; D395))</f>
        <v>Naples, Florida</v>
      </c>
      <c r="L395" s="3" t="str">
        <f t="shared" si="15"/>
        <v/>
      </c>
    </row>
    <row r="396" spans="1:12">
      <c r="A396" s="3" t="s">
        <v>1768</v>
      </c>
      <c r="B396" s="3" t="s">
        <v>1742</v>
      </c>
      <c r="C396" s="3"/>
      <c r="D396" s="39" t="str">
        <f t="shared" si="8"/>
        <v>Tennessee</v>
      </c>
      <c r="E396" s="3" t="str">
        <f t="shared" si="9"/>
        <v/>
      </c>
      <c r="F396" s="3" t="str">
        <f t="shared" si="16"/>
        <v>Memphis</v>
      </c>
      <c r="G396" s="40" t="str">
        <f t="shared" si="11"/>
        <v/>
      </c>
      <c r="H396" s="3" t="str">
        <f t="shared" si="12"/>
        <v/>
      </c>
      <c r="I396" s="3" t="str">
        <f t="shared" si="13"/>
        <v/>
      </c>
      <c r="J396" s="3" t="str">
        <f t="shared" si="14"/>
        <v>Memphis, Tennessee</v>
      </c>
      <c r="K396" s="3" t="str" cm="1">
        <f t="array" ref="K396">TRIM(_xlfn.IFS(H396 ="","",H396 ="Thomasville",H396 &amp;" , "&amp; E396, H396 ="Pensacola", H396 &amp; "," &amp;E396,TRUE, H396 &amp;", " &amp; D396))</f>
        <v/>
      </c>
      <c r="L396" s="3" t="str">
        <f t="shared" si="15"/>
        <v/>
      </c>
    </row>
    <row r="397" spans="1:12">
      <c r="A397" s="3" t="s">
        <v>1749</v>
      </c>
      <c r="B397" s="3" t="s">
        <v>1735</v>
      </c>
      <c r="C397" s="3"/>
      <c r="D397" s="39" t="str">
        <f t="shared" si="8"/>
        <v>Florida</v>
      </c>
      <c r="E397" s="3" t="str">
        <f t="shared" si="9"/>
        <v/>
      </c>
      <c r="F397" s="3" t="str">
        <f t="shared" si="16"/>
        <v>Jacksonville</v>
      </c>
      <c r="G397" s="40" t="str">
        <f t="shared" si="11"/>
        <v/>
      </c>
      <c r="H397" s="3" t="str">
        <f t="shared" si="12"/>
        <v/>
      </c>
      <c r="I397" s="3" t="str">
        <f t="shared" si="13"/>
        <v/>
      </c>
      <c r="J397" s="3" t="str">
        <f t="shared" si="14"/>
        <v>Jacksonville, Florida</v>
      </c>
      <c r="K397" s="3" t="str" cm="1">
        <f t="array" ref="K397">TRIM(_xlfn.IFS(H397 ="","",H397 ="Thomasville",H397 &amp;" , "&amp; E397, H397 ="Pensacola", H397 &amp; "," &amp;E397,TRUE, H397 &amp;", " &amp; D397))</f>
        <v/>
      </c>
      <c r="L397" s="3" t="str">
        <f t="shared" si="15"/>
        <v/>
      </c>
    </row>
    <row r="398" spans="1:12">
      <c r="A398" s="3" t="s">
        <v>1736</v>
      </c>
      <c r="B398" s="3" t="s">
        <v>1733</v>
      </c>
      <c r="C398" s="3"/>
      <c r="D398" s="39" t="str">
        <f t="shared" si="8"/>
        <v>California</v>
      </c>
      <c r="E398" s="3" t="str">
        <f t="shared" si="9"/>
        <v/>
      </c>
      <c r="F398" s="3" t="str">
        <f t="shared" si="16"/>
        <v>San Francisco</v>
      </c>
      <c r="G398" s="40" t="str">
        <f t="shared" si="11"/>
        <v/>
      </c>
      <c r="H398" s="3" t="str">
        <f t="shared" si="12"/>
        <v/>
      </c>
      <c r="I398" s="3" t="str">
        <f t="shared" si="13"/>
        <v/>
      </c>
      <c r="J398" s="3" t="str">
        <f t="shared" si="14"/>
        <v>San Francisco, California</v>
      </c>
      <c r="K398" s="3" t="str" cm="1">
        <f t="array" ref="K398">TRIM(_xlfn.IFS(H398 ="","",H398 ="Thomasville",H398 &amp;" , "&amp; E398, H398 ="Pensacola", H398 &amp; "," &amp;E398,TRUE, H398 &amp;", " &amp; D398))</f>
        <v/>
      </c>
      <c r="L398" s="3" t="str">
        <f t="shared" si="15"/>
        <v/>
      </c>
    </row>
    <row r="399" spans="1:12">
      <c r="A399" s="3" t="s">
        <v>1756</v>
      </c>
      <c r="B399" s="3" t="s">
        <v>1738</v>
      </c>
      <c r="C399" s="3"/>
      <c r="D399" s="39" t="str">
        <f t="shared" si="8"/>
        <v>Michigan</v>
      </c>
      <c r="E399" s="3" t="str">
        <f t="shared" si="9"/>
        <v/>
      </c>
      <c r="F399" s="3" t="str">
        <f t="shared" si="16"/>
        <v>Flint</v>
      </c>
      <c r="G399" s="40" t="str">
        <f t="shared" si="11"/>
        <v>Saginaw-Bay City</v>
      </c>
      <c r="H399" s="3" t="str">
        <f t="shared" si="12"/>
        <v>Saginaw</v>
      </c>
      <c r="I399" s="3" t="str">
        <f t="shared" si="13"/>
        <v/>
      </c>
      <c r="J399" s="3" t="str">
        <f t="shared" si="14"/>
        <v>Flint, Michigan</v>
      </c>
      <c r="K399" s="3" t="str" cm="1">
        <f t="array" ref="K399">TRIM(_xlfn.IFS(H399 ="","",H399 ="Thomasville",H399 &amp;" , "&amp; E399, H399 ="Pensacola", H399 &amp; "," &amp;E399,TRUE, H399 &amp;", " &amp; D399))</f>
        <v>Saginaw, Michigan</v>
      </c>
      <c r="L399" s="3" t="str">
        <f t="shared" si="15"/>
        <v/>
      </c>
    </row>
    <row r="400" spans="1:12">
      <c r="A400" s="3" t="s">
        <v>1732</v>
      </c>
      <c r="B400" s="3" t="s">
        <v>1733</v>
      </c>
      <c r="C400" s="3"/>
      <c r="D400" s="39" t="str">
        <f t="shared" si="8"/>
        <v>California</v>
      </c>
      <c r="E400" s="3" t="str">
        <f t="shared" si="9"/>
        <v/>
      </c>
      <c r="F400" s="3" t="str">
        <f t="shared" si="16"/>
        <v>Los Angeles</v>
      </c>
      <c r="G400" s="40" t="str">
        <f t="shared" si="11"/>
        <v/>
      </c>
      <c r="H400" s="3" t="str">
        <f t="shared" si="12"/>
        <v/>
      </c>
      <c r="I400" s="3" t="str">
        <f t="shared" si="13"/>
        <v/>
      </c>
      <c r="J400" s="3" t="str">
        <f t="shared" si="14"/>
        <v>Los Angeles, California</v>
      </c>
      <c r="K400" s="3" t="str" cm="1">
        <f t="array" ref="K400">TRIM(_xlfn.IFS(H400 ="","",H400 ="Thomasville",H400 &amp;" , "&amp; E400, H400 ="Pensacola", H400 &amp; "," &amp;E400,TRUE, H400 &amp;", " &amp; D400))</f>
        <v/>
      </c>
      <c r="L400" s="3" t="str">
        <f t="shared" si="15"/>
        <v/>
      </c>
    </row>
    <row r="401" spans="1:12">
      <c r="A401" s="3" t="s">
        <v>1739</v>
      </c>
      <c r="B401" s="3" t="s">
        <v>1740</v>
      </c>
      <c r="C401" s="3"/>
      <c r="D401" s="39" t="str">
        <f t="shared" si="8"/>
        <v>Illinois</v>
      </c>
      <c r="E401" s="3" t="str">
        <f t="shared" si="9"/>
        <v/>
      </c>
      <c r="F401" s="3" t="str">
        <f t="shared" si="16"/>
        <v>Chicago</v>
      </c>
      <c r="G401" s="40" t="str">
        <f t="shared" si="11"/>
        <v/>
      </c>
      <c r="H401" s="3" t="str">
        <f t="shared" si="12"/>
        <v/>
      </c>
      <c r="I401" s="3" t="str">
        <f t="shared" si="13"/>
        <v/>
      </c>
      <c r="J401" s="3" t="str">
        <f t="shared" si="14"/>
        <v>Chicago, Illinois</v>
      </c>
      <c r="K401" s="3" t="str" cm="1">
        <f t="array" ref="K401">TRIM(_xlfn.IFS(H401 ="","",H401 ="Thomasville",H401 &amp;" , "&amp; E401, H401 ="Pensacola", H401 &amp; "," &amp;E401,TRUE, H401 &amp;", " &amp; D401))</f>
        <v/>
      </c>
      <c r="L401" s="3" t="str">
        <f t="shared" si="15"/>
        <v/>
      </c>
    </row>
    <row r="402" spans="1:12">
      <c r="A402" s="3" t="s">
        <v>1745</v>
      </c>
      <c r="B402" s="3" t="s">
        <v>1735</v>
      </c>
      <c r="C402" s="3"/>
      <c r="D402" s="39" t="str">
        <f t="shared" si="8"/>
        <v>Florida</v>
      </c>
      <c r="E402" s="3" t="str">
        <f t="shared" si="9"/>
        <v/>
      </c>
      <c r="F402" s="3" t="str">
        <f t="shared" si="16"/>
        <v>Miami</v>
      </c>
      <c r="G402" s="40" t="str">
        <f t="shared" si="11"/>
        <v>Ft. Lauderdale</v>
      </c>
      <c r="H402" s="3" t="str">
        <f t="shared" si="12"/>
        <v>Ft. Lauderdale</v>
      </c>
      <c r="I402" s="3" t="str">
        <f t="shared" si="13"/>
        <v/>
      </c>
      <c r="J402" s="3" t="str">
        <f t="shared" si="14"/>
        <v>Miami, Florida</v>
      </c>
      <c r="K402" s="3" t="str" cm="1">
        <f t="array" ref="K402">TRIM(_xlfn.IFS(H402 ="","",H402 ="Thomasville",H402 &amp;" , "&amp; E402, H402 ="Pensacola", H402 &amp; "," &amp;E402,TRUE, H402 &amp;", " &amp; D402))</f>
        <v>Ft. Lauderdale, Florida</v>
      </c>
      <c r="L402" s="3" t="str">
        <f t="shared" si="15"/>
        <v/>
      </c>
    </row>
    <row r="403" spans="1:12">
      <c r="A403" s="3" t="s">
        <v>1736</v>
      </c>
      <c r="B403" s="3" t="s">
        <v>1733</v>
      </c>
      <c r="C403" s="3"/>
      <c r="D403" s="39" t="str">
        <f t="shared" si="8"/>
        <v>California</v>
      </c>
      <c r="E403" s="3" t="str">
        <f t="shared" si="9"/>
        <v/>
      </c>
      <c r="F403" s="3" t="str">
        <f t="shared" si="16"/>
        <v>San Francisco</v>
      </c>
      <c r="G403" s="40" t="str">
        <f t="shared" si="11"/>
        <v/>
      </c>
      <c r="H403" s="3" t="str">
        <f t="shared" si="12"/>
        <v/>
      </c>
      <c r="I403" s="3" t="str">
        <f t="shared" si="13"/>
        <v/>
      </c>
      <c r="J403" s="3" t="str">
        <f t="shared" si="14"/>
        <v>San Francisco, California</v>
      </c>
      <c r="K403" s="3" t="str" cm="1">
        <f t="array" ref="K403">TRIM(_xlfn.IFS(H403 ="","",H403 ="Thomasville",H403 &amp;" , "&amp; E403, H403 ="Pensacola", H403 &amp; "," &amp;E403,TRUE, H403 &amp;", " &amp; D403))</f>
        <v/>
      </c>
      <c r="L403" s="3" t="str">
        <f t="shared" si="15"/>
        <v/>
      </c>
    </row>
    <row r="404" spans="1:12">
      <c r="A404" s="3" t="s">
        <v>1732</v>
      </c>
      <c r="B404" s="3" t="s">
        <v>1733</v>
      </c>
      <c r="C404" s="3"/>
      <c r="D404" s="39" t="str">
        <f t="shared" si="8"/>
        <v>California</v>
      </c>
      <c r="E404" s="3" t="str">
        <f t="shared" si="9"/>
        <v/>
      </c>
      <c r="F404" s="3" t="str">
        <f t="shared" si="16"/>
        <v>Los Angeles</v>
      </c>
      <c r="G404" s="40" t="str">
        <f t="shared" si="11"/>
        <v/>
      </c>
      <c r="H404" s="3" t="str">
        <f t="shared" si="12"/>
        <v/>
      </c>
      <c r="I404" s="3" t="str">
        <f t="shared" si="13"/>
        <v/>
      </c>
      <c r="J404" s="3" t="str">
        <f t="shared" si="14"/>
        <v>Los Angeles, California</v>
      </c>
      <c r="K404" s="3" t="str" cm="1">
        <f t="array" ref="K404">TRIM(_xlfn.IFS(H404 ="","",H404 ="Thomasville",H404 &amp;" , "&amp; E404, H404 ="Pensacola", H404 &amp; "," &amp;E404,TRUE, H404 &amp;", " &amp; D404))</f>
        <v/>
      </c>
      <c r="L404" s="3" t="str">
        <f t="shared" si="15"/>
        <v/>
      </c>
    </row>
    <row r="405" spans="1:12">
      <c r="A405" s="3" t="s">
        <v>1732</v>
      </c>
      <c r="B405" s="3" t="s">
        <v>1733</v>
      </c>
      <c r="C405" s="3"/>
      <c r="D405" s="39" t="str">
        <f t="shared" si="8"/>
        <v>California</v>
      </c>
      <c r="E405" s="3" t="str">
        <f t="shared" si="9"/>
        <v/>
      </c>
      <c r="F405" s="3" t="str">
        <f t="shared" si="16"/>
        <v>Los Angeles</v>
      </c>
      <c r="G405" s="40" t="str">
        <f t="shared" si="11"/>
        <v/>
      </c>
      <c r="H405" s="3" t="str">
        <f t="shared" si="12"/>
        <v/>
      </c>
      <c r="I405" s="3" t="str">
        <f t="shared" si="13"/>
        <v/>
      </c>
      <c r="J405" s="3" t="str">
        <f t="shared" si="14"/>
        <v>Los Angeles, California</v>
      </c>
      <c r="K405" s="3" t="str" cm="1">
        <f t="array" ref="K405">TRIM(_xlfn.IFS(H405 ="","",H405 ="Thomasville",H405 &amp;" , "&amp; E405, H405 ="Pensacola", H405 &amp; "," &amp;E405,TRUE, H405 &amp;", " &amp; D405))</f>
        <v/>
      </c>
      <c r="L405" s="3" t="str">
        <f t="shared" si="15"/>
        <v/>
      </c>
    </row>
    <row r="406" spans="1:12">
      <c r="A406" s="3" t="s">
        <v>1741</v>
      </c>
      <c r="B406" s="3" t="s">
        <v>1742</v>
      </c>
      <c r="C406" s="3"/>
      <c r="D406" s="39" t="str">
        <f t="shared" si="8"/>
        <v>Tennessee</v>
      </c>
      <c r="E406" s="3" t="str">
        <f t="shared" si="9"/>
        <v/>
      </c>
      <c r="F406" s="3" t="str">
        <f t="shared" si="16"/>
        <v>Nashville</v>
      </c>
      <c r="G406" s="40" t="str">
        <f t="shared" si="11"/>
        <v/>
      </c>
      <c r="H406" s="3" t="str">
        <f t="shared" si="12"/>
        <v/>
      </c>
      <c r="I406" s="3" t="str">
        <f t="shared" si="13"/>
        <v/>
      </c>
      <c r="J406" s="3" t="str">
        <f t="shared" si="14"/>
        <v>Nashville, Tennessee</v>
      </c>
      <c r="K406" s="3" t="str" cm="1">
        <f t="array" ref="K406">TRIM(_xlfn.IFS(H406 ="","",H406 ="Thomasville",H406 &amp;" , "&amp; E406, H406 ="Pensacola", H406 &amp; "," &amp;E406,TRUE, H406 &amp;", " &amp; D406))</f>
        <v/>
      </c>
      <c r="L406" s="3" t="str">
        <f t="shared" si="15"/>
        <v/>
      </c>
    </row>
    <row r="407" spans="1:12">
      <c r="A407" s="3" t="s">
        <v>1736</v>
      </c>
      <c r="B407" s="3" t="s">
        <v>1733</v>
      </c>
      <c r="C407" s="3"/>
      <c r="D407" s="39" t="str">
        <f t="shared" si="8"/>
        <v>California</v>
      </c>
      <c r="E407" s="3" t="str">
        <f t="shared" si="9"/>
        <v/>
      </c>
      <c r="F407" s="3" t="str">
        <f t="shared" si="16"/>
        <v>San Francisco</v>
      </c>
      <c r="G407" s="40" t="str">
        <f t="shared" si="11"/>
        <v/>
      </c>
      <c r="H407" s="3" t="str">
        <f t="shared" si="12"/>
        <v/>
      </c>
      <c r="I407" s="3" t="str">
        <f t="shared" si="13"/>
        <v/>
      </c>
      <c r="J407" s="3" t="str">
        <f t="shared" si="14"/>
        <v>San Francisco, California</v>
      </c>
      <c r="K407" s="3" t="str" cm="1">
        <f t="array" ref="K407">TRIM(_xlfn.IFS(H407 ="","",H407 ="Thomasville",H407 &amp;" , "&amp; E407, H407 ="Pensacola", H407 &amp; "," &amp;E407,TRUE, H407 &amp;", " &amp; D407))</f>
        <v/>
      </c>
      <c r="L407" s="3" t="str">
        <f t="shared" si="15"/>
        <v/>
      </c>
    </row>
    <row r="408" spans="1:12">
      <c r="A408" s="3" t="s">
        <v>1744</v>
      </c>
      <c r="B408" s="3" t="s">
        <v>1735</v>
      </c>
      <c r="C408" s="3"/>
      <c r="D408" s="39" t="str">
        <f t="shared" si="8"/>
        <v>Florida</v>
      </c>
      <c r="E408" s="3" t="str">
        <f t="shared" si="9"/>
        <v/>
      </c>
      <c r="F408" s="3" t="str">
        <f t="shared" si="16"/>
        <v>Ft. Myers</v>
      </c>
      <c r="G408" s="40" t="str">
        <f t="shared" si="11"/>
        <v>Naples</v>
      </c>
      <c r="H408" s="3" t="str">
        <f t="shared" si="12"/>
        <v>Naples</v>
      </c>
      <c r="I408" s="3" t="str">
        <f t="shared" si="13"/>
        <v/>
      </c>
      <c r="J408" s="3" t="str">
        <f t="shared" si="14"/>
        <v>Ft. Myers, Florida</v>
      </c>
      <c r="K408" s="3" t="str" cm="1">
        <f t="array" ref="K408">TRIM(_xlfn.IFS(H408 ="","",H408 ="Thomasville",H408 &amp;" , "&amp; E408, H408 ="Pensacola", H408 &amp; "," &amp;E408,TRUE, H408 &amp;", " &amp; D408))</f>
        <v>Naples, Florida</v>
      </c>
      <c r="L408" s="3" t="str">
        <f t="shared" si="15"/>
        <v/>
      </c>
    </row>
    <row r="409" spans="1:12">
      <c r="A409" s="3" t="s">
        <v>1746</v>
      </c>
      <c r="B409" s="3" t="s">
        <v>1735</v>
      </c>
      <c r="C409" s="3"/>
      <c r="D409" s="39" t="str">
        <f t="shared" si="8"/>
        <v>Florida</v>
      </c>
      <c r="E409" s="3" t="str">
        <f t="shared" si="9"/>
        <v/>
      </c>
      <c r="F409" s="3" t="str">
        <f t="shared" si="16"/>
        <v>Tampa</v>
      </c>
      <c r="G409" s="40" t="str">
        <f t="shared" si="11"/>
        <v>St Petersburg (Sarasota)</v>
      </c>
      <c r="H409" s="3" t="str">
        <f t="shared" si="12"/>
        <v xml:space="preserve">St Petersburg </v>
      </c>
      <c r="I409" s="3" t="str">
        <f t="shared" si="13"/>
        <v>Sarasota</v>
      </c>
      <c r="J409" s="3" t="str">
        <f t="shared" si="14"/>
        <v>Tampa, Florida</v>
      </c>
      <c r="K409" s="3" t="str" cm="1">
        <f t="array" ref="K409">TRIM(_xlfn.IFS(H409 ="","",H409 ="Thomasville",H409 &amp;" , "&amp; E409, H409 ="Pensacola", H409 &amp; "," &amp;E409,TRUE, H409 &amp;", " &amp; D409))</f>
        <v>St Petersburg , Florida</v>
      </c>
      <c r="L409" s="3" t="str">
        <f t="shared" si="15"/>
        <v>Sarasota, Florida</v>
      </c>
    </row>
    <row r="410" spans="1:12">
      <c r="A410" s="3" t="s">
        <v>1739</v>
      </c>
      <c r="B410" s="3" t="s">
        <v>1740</v>
      </c>
      <c r="C410" s="3"/>
      <c r="D410" s="39" t="str">
        <f t="shared" si="8"/>
        <v>Illinois</v>
      </c>
      <c r="E410" s="3" t="str">
        <f t="shared" si="9"/>
        <v/>
      </c>
      <c r="F410" s="3" t="str">
        <f t="shared" si="16"/>
        <v>Chicago</v>
      </c>
      <c r="G410" s="40" t="str">
        <f t="shared" si="11"/>
        <v/>
      </c>
      <c r="H410" s="3" t="str">
        <f t="shared" si="12"/>
        <v/>
      </c>
      <c r="I410" s="3" t="str">
        <f t="shared" si="13"/>
        <v/>
      </c>
      <c r="J410" s="3" t="str">
        <f t="shared" si="14"/>
        <v>Chicago, Illinois</v>
      </c>
      <c r="K410" s="3" t="str" cm="1">
        <f t="array" ref="K410">TRIM(_xlfn.IFS(H410 ="","",H410 ="Thomasville",H410 &amp;" , "&amp; E410, H410 ="Pensacola", H410 &amp; "," &amp;E410,TRUE, H410 &amp;", " &amp; D410))</f>
        <v/>
      </c>
      <c r="L410" s="3" t="str">
        <f t="shared" si="15"/>
        <v/>
      </c>
    </row>
    <row r="411" spans="1:12">
      <c r="A411" s="3" t="s">
        <v>1739</v>
      </c>
      <c r="B411" s="3" t="s">
        <v>1740</v>
      </c>
      <c r="C411" s="3"/>
      <c r="D411" s="39" t="str">
        <f t="shared" si="8"/>
        <v>Illinois</v>
      </c>
      <c r="E411" s="3" t="str">
        <f t="shared" si="9"/>
        <v/>
      </c>
      <c r="F411" s="3" t="str">
        <f t="shared" si="16"/>
        <v>Chicago</v>
      </c>
      <c r="G411" s="40" t="str">
        <f t="shared" si="11"/>
        <v/>
      </c>
      <c r="H411" s="3" t="str">
        <f t="shared" si="12"/>
        <v/>
      </c>
      <c r="I411" s="3" t="str">
        <f t="shared" si="13"/>
        <v/>
      </c>
      <c r="J411" s="3" t="str">
        <f t="shared" si="14"/>
        <v>Chicago, Illinois</v>
      </c>
      <c r="K411" s="3" t="str" cm="1">
        <f t="array" ref="K411">TRIM(_xlfn.IFS(H411 ="","",H411 ="Thomasville",H411 &amp;" , "&amp; E411, H411 ="Pensacola", H411 &amp; "," &amp;E411,TRUE, H411 &amp;", " &amp; D411))</f>
        <v/>
      </c>
      <c r="L411" s="3" t="str">
        <f t="shared" si="15"/>
        <v/>
      </c>
    </row>
    <row r="412" spans="1:12">
      <c r="A412" s="3" t="s">
        <v>1768</v>
      </c>
      <c r="B412" s="3" t="s">
        <v>1742</v>
      </c>
      <c r="C412" s="3"/>
      <c r="D412" s="39" t="str">
        <f t="shared" si="8"/>
        <v>Tennessee</v>
      </c>
      <c r="E412" s="3" t="str">
        <f t="shared" si="9"/>
        <v/>
      </c>
      <c r="F412" s="3" t="str">
        <f t="shared" si="16"/>
        <v>Memphis</v>
      </c>
      <c r="G412" s="40" t="str">
        <f t="shared" si="11"/>
        <v/>
      </c>
      <c r="H412" s="3" t="str">
        <f t="shared" si="12"/>
        <v/>
      </c>
      <c r="I412" s="3" t="str">
        <f t="shared" si="13"/>
        <v/>
      </c>
      <c r="J412" s="3" t="str">
        <f t="shared" si="14"/>
        <v>Memphis, Tennessee</v>
      </c>
      <c r="K412" s="3" t="str" cm="1">
        <f t="array" ref="K412">TRIM(_xlfn.IFS(H412 ="","",H412 ="Thomasville",H412 &amp;" , "&amp; E412, H412 ="Pensacola", H412 &amp; "," &amp;E412,TRUE, H412 &amp;", " &amp; D412))</f>
        <v/>
      </c>
      <c r="L412" s="3" t="str">
        <f t="shared" si="15"/>
        <v/>
      </c>
    </row>
    <row r="413" spans="1:12">
      <c r="A413" s="3" t="s">
        <v>1739</v>
      </c>
      <c r="B413" s="3" t="s">
        <v>1740</v>
      </c>
      <c r="C413" s="3"/>
      <c r="D413" s="39" t="str">
        <f t="shared" si="8"/>
        <v>Illinois</v>
      </c>
      <c r="E413" s="3" t="str">
        <f t="shared" si="9"/>
        <v/>
      </c>
      <c r="F413" s="3" t="str">
        <f t="shared" si="16"/>
        <v>Chicago</v>
      </c>
      <c r="G413" s="40" t="str">
        <f t="shared" si="11"/>
        <v/>
      </c>
      <c r="H413" s="3" t="str">
        <f t="shared" si="12"/>
        <v/>
      </c>
      <c r="I413" s="3" t="str">
        <f t="shared" si="13"/>
        <v/>
      </c>
      <c r="J413" s="3" t="str">
        <f t="shared" si="14"/>
        <v>Chicago, Illinois</v>
      </c>
      <c r="K413" s="3" t="str" cm="1">
        <f t="array" ref="K413">TRIM(_xlfn.IFS(H413 ="","",H413 ="Thomasville",H413 &amp;" , "&amp; E413, H413 ="Pensacola", H413 &amp; "," &amp;E413,TRUE, H413 &amp;", " &amp; D413))</f>
        <v/>
      </c>
      <c r="L413" s="3" t="str">
        <f t="shared" si="15"/>
        <v/>
      </c>
    </row>
    <row r="414" spans="1:12">
      <c r="A414" s="3" t="s">
        <v>1736</v>
      </c>
      <c r="B414" s="3" t="s">
        <v>1733</v>
      </c>
      <c r="C414" s="3"/>
      <c r="D414" s="39" t="str">
        <f t="shared" si="8"/>
        <v>California</v>
      </c>
      <c r="E414" s="3" t="str">
        <f t="shared" si="9"/>
        <v/>
      </c>
      <c r="F414" s="3" t="str">
        <f t="shared" si="16"/>
        <v>San Francisco</v>
      </c>
      <c r="G414" s="40" t="str">
        <f t="shared" si="11"/>
        <v/>
      </c>
      <c r="H414" s="3" t="str">
        <f t="shared" si="12"/>
        <v/>
      </c>
      <c r="I414" s="3" t="str">
        <f t="shared" si="13"/>
        <v/>
      </c>
      <c r="J414" s="3" t="str">
        <f t="shared" si="14"/>
        <v>San Francisco, California</v>
      </c>
      <c r="K414" s="3" t="str" cm="1">
        <f t="array" ref="K414">TRIM(_xlfn.IFS(H414 ="","",H414 ="Thomasville",H414 &amp;" , "&amp; E414, H414 ="Pensacola", H414 &amp; "," &amp;E414,TRUE, H414 &amp;", " &amp; D414))</f>
        <v/>
      </c>
      <c r="L414" s="3" t="str">
        <f t="shared" si="15"/>
        <v/>
      </c>
    </row>
    <row r="415" spans="1:12">
      <c r="A415" s="3" t="s">
        <v>1747</v>
      </c>
      <c r="B415" s="3" t="s">
        <v>1748</v>
      </c>
      <c r="C415" s="3"/>
      <c r="D415" s="39" t="str">
        <f t="shared" si="8"/>
        <v>New York</v>
      </c>
      <c r="E415" s="3" t="str">
        <f t="shared" si="9"/>
        <v/>
      </c>
      <c r="F415" s="3" t="str">
        <f t="shared" si="16"/>
        <v>New York City</v>
      </c>
      <c r="G415" s="40" t="str">
        <f t="shared" si="11"/>
        <v/>
      </c>
      <c r="H415" s="3" t="str">
        <f t="shared" si="12"/>
        <v/>
      </c>
      <c r="I415" s="3" t="str">
        <f t="shared" si="13"/>
        <v/>
      </c>
      <c r="J415" s="3" t="str">
        <f t="shared" si="14"/>
        <v>New York City, New York</v>
      </c>
      <c r="K415" s="3" t="str" cm="1">
        <f t="array" ref="K415">TRIM(_xlfn.IFS(H415 ="","",H415 ="Thomasville",H415 &amp;" , "&amp; E415, H415 ="Pensacola", H415 &amp; "," &amp;E415,TRUE, H415 &amp;", " &amp; D415))</f>
        <v/>
      </c>
      <c r="L415" s="3" t="str">
        <f t="shared" si="15"/>
        <v/>
      </c>
    </row>
    <row r="416" spans="1:12">
      <c r="A416" s="3" t="s">
        <v>1736</v>
      </c>
      <c r="B416" s="3" t="s">
        <v>1733</v>
      </c>
      <c r="C416" s="3"/>
      <c r="D416" s="39" t="str">
        <f t="shared" si="8"/>
        <v>California</v>
      </c>
      <c r="E416" s="3" t="str">
        <f t="shared" si="9"/>
        <v/>
      </c>
      <c r="F416" s="3" t="str">
        <f t="shared" si="16"/>
        <v>San Francisco</v>
      </c>
      <c r="G416" s="40" t="str">
        <f t="shared" si="11"/>
        <v/>
      </c>
      <c r="H416" s="3" t="str">
        <f t="shared" si="12"/>
        <v/>
      </c>
      <c r="I416" s="3" t="str">
        <f t="shared" si="13"/>
        <v/>
      </c>
      <c r="J416" s="3" t="str">
        <f t="shared" si="14"/>
        <v>San Francisco, California</v>
      </c>
      <c r="K416" s="3" t="str" cm="1">
        <f t="array" ref="K416">TRIM(_xlfn.IFS(H416 ="","",H416 ="Thomasville",H416 &amp;" , "&amp; E416, H416 ="Pensacola", H416 &amp; "," &amp;E416,TRUE, H416 &amp;", " &amp; D416))</f>
        <v/>
      </c>
      <c r="L416" s="3" t="str">
        <f t="shared" si="15"/>
        <v/>
      </c>
    </row>
    <row r="417" spans="1:12">
      <c r="A417" s="3" t="s">
        <v>1763</v>
      </c>
      <c r="B417" s="3" t="s">
        <v>1740</v>
      </c>
      <c r="C417" s="3"/>
      <c r="D417" s="39" t="str">
        <f t="shared" si="8"/>
        <v>Illinois</v>
      </c>
      <c r="E417" s="3" t="str">
        <f t="shared" si="9"/>
        <v/>
      </c>
      <c r="F417" s="3" t="str">
        <f t="shared" si="16"/>
        <v>Rockford</v>
      </c>
      <c r="G417" s="40" t="str">
        <f t="shared" si="11"/>
        <v/>
      </c>
      <c r="H417" s="3" t="str">
        <f t="shared" si="12"/>
        <v/>
      </c>
      <c r="I417" s="3" t="str">
        <f t="shared" si="13"/>
        <v/>
      </c>
      <c r="J417" s="3" t="str">
        <f t="shared" si="14"/>
        <v>Rockford, Illinois</v>
      </c>
      <c r="K417" s="3" t="str" cm="1">
        <f t="array" ref="K417">TRIM(_xlfn.IFS(H417 ="","",H417 ="Thomasville",H417 &amp;" , "&amp; E417, H417 ="Pensacola", H417 &amp; "," &amp;E417,TRUE, H417 &amp;", " &amp; D417))</f>
        <v/>
      </c>
      <c r="L417" s="3" t="str">
        <f t="shared" si="15"/>
        <v/>
      </c>
    </row>
    <row r="418" spans="1:12">
      <c r="A418" s="3" t="s">
        <v>1741</v>
      </c>
      <c r="B418" s="3" t="s">
        <v>1742</v>
      </c>
      <c r="C418" s="3"/>
      <c r="D418" s="39" t="str">
        <f t="shared" si="8"/>
        <v>Tennessee</v>
      </c>
      <c r="E418" s="3" t="str">
        <f t="shared" si="9"/>
        <v/>
      </c>
      <c r="F418" s="3" t="str">
        <f t="shared" si="16"/>
        <v>Nashville</v>
      </c>
      <c r="G418" s="40" t="str">
        <f t="shared" si="11"/>
        <v/>
      </c>
      <c r="H418" s="3" t="str">
        <f t="shared" si="12"/>
        <v/>
      </c>
      <c r="I418" s="3" t="str">
        <f t="shared" si="13"/>
        <v/>
      </c>
      <c r="J418" s="3" t="str">
        <f t="shared" si="14"/>
        <v>Nashville, Tennessee</v>
      </c>
      <c r="K418" s="3" t="str" cm="1">
        <f t="array" ref="K418">TRIM(_xlfn.IFS(H418 ="","",H418 ="Thomasville",H418 &amp;" , "&amp; E418, H418 ="Pensacola", H418 &amp; "," &amp;E418,TRUE, H418 &amp;", " &amp; D418))</f>
        <v/>
      </c>
      <c r="L418" s="3" t="str">
        <f t="shared" si="15"/>
        <v/>
      </c>
    </row>
    <row r="419" spans="1:12">
      <c r="A419" s="3" t="s">
        <v>1739</v>
      </c>
      <c r="B419" s="3" t="s">
        <v>1740</v>
      </c>
      <c r="C419" s="3"/>
      <c r="D419" s="39" t="str">
        <f t="shared" si="8"/>
        <v>Illinois</v>
      </c>
      <c r="E419" s="3" t="str">
        <f t="shared" si="9"/>
        <v/>
      </c>
      <c r="F419" s="3" t="str">
        <f t="shared" si="16"/>
        <v>Chicago</v>
      </c>
      <c r="G419" s="40" t="str">
        <f t="shared" si="11"/>
        <v/>
      </c>
      <c r="H419" s="3" t="str">
        <f t="shared" si="12"/>
        <v/>
      </c>
      <c r="I419" s="3" t="str">
        <f t="shared" si="13"/>
        <v/>
      </c>
      <c r="J419" s="3" t="str">
        <f t="shared" si="14"/>
        <v>Chicago, Illinois</v>
      </c>
      <c r="K419" s="3" t="str" cm="1">
        <f t="array" ref="K419">TRIM(_xlfn.IFS(H419 ="","",H419 ="Thomasville",H419 &amp;" , "&amp; E419, H419 ="Pensacola", H419 &amp; "," &amp;E419,TRUE, H419 &amp;", " &amp; D419))</f>
        <v/>
      </c>
      <c r="L419" s="3" t="str">
        <f t="shared" si="15"/>
        <v/>
      </c>
    </row>
    <row r="420" spans="1:12">
      <c r="A420" s="3" t="s">
        <v>1739</v>
      </c>
      <c r="B420" s="3" t="s">
        <v>1740</v>
      </c>
      <c r="C420" s="3"/>
      <c r="D420" s="39" t="str">
        <f t="shared" si="8"/>
        <v>Illinois</v>
      </c>
      <c r="E420" s="3" t="str">
        <f t="shared" si="9"/>
        <v/>
      </c>
      <c r="F420" s="3" t="str">
        <f t="shared" si="16"/>
        <v>Chicago</v>
      </c>
      <c r="G420" s="40" t="str">
        <f t="shared" si="11"/>
        <v/>
      </c>
      <c r="H420" s="3" t="str">
        <f t="shared" si="12"/>
        <v/>
      </c>
      <c r="I420" s="3" t="str">
        <f t="shared" si="13"/>
        <v/>
      </c>
      <c r="J420" s="3" t="str">
        <f t="shared" si="14"/>
        <v>Chicago, Illinois</v>
      </c>
      <c r="K420" s="3" t="str" cm="1">
        <f t="array" ref="K420">TRIM(_xlfn.IFS(H420 ="","",H420 ="Thomasville",H420 &amp;" , "&amp; E420, H420 ="Pensacola", H420 &amp; "," &amp;E420,TRUE, H420 &amp;", " &amp; D420))</f>
        <v/>
      </c>
      <c r="L420" s="3" t="str">
        <f t="shared" si="15"/>
        <v/>
      </c>
    </row>
    <row r="421" spans="1:12">
      <c r="A421" s="3" t="s">
        <v>1741</v>
      </c>
      <c r="B421" s="3" t="s">
        <v>1742</v>
      </c>
      <c r="C421" s="3"/>
      <c r="D421" s="39" t="str">
        <f t="shared" si="8"/>
        <v>Tennessee</v>
      </c>
      <c r="E421" s="3" t="str">
        <f t="shared" si="9"/>
        <v/>
      </c>
      <c r="F421" s="3" t="str">
        <f t="shared" si="16"/>
        <v>Nashville</v>
      </c>
      <c r="G421" s="40" t="str">
        <f t="shared" si="11"/>
        <v/>
      </c>
      <c r="H421" s="3" t="str">
        <f t="shared" si="12"/>
        <v/>
      </c>
      <c r="I421" s="3" t="str">
        <f t="shared" si="13"/>
        <v/>
      </c>
      <c r="J421" s="3" t="str">
        <f t="shared" si="14"/>
        <v>Nashville, Tennessee</v>
      </c>
      <c r="K421" s="3" t="str" cm="1">
        <f t="array" ref="K421">TRIM(_xlfn.IFS(H421 ="","",H421 ="Thomasville",H421 &amp;" , "&amp; E421, H421 ="Pensacola", H421 &amp; "," &amp;E421,TRUE, H421 &amp;", " &amp; D421))</f>
        <v/>
      </c>
      <c r="L421" s="3" t="str">
        <f t="shared" si="15"/>
        <v/>
      </c>
    </row>
    <row r="422" spans="1:12">
      <c r="A422" s="3" t="s">
        <v>1777</v>
      </c>
      <c r="B422" s="3" t="s">
        <v>1778</v>
      </c>
      <c r="C422" s="3"/>
      <c r="D422" s="39" t="str">
        <f t="shared" si="8"/>
        <v>Mississippi</v>
      </c>
      <c r="E422" s="3" t="str">
        <f t="shared" si="9"/>
        <v/>
      </c>
      <c r="F422" s="3" t="str">
        <f t="shared" si="16"/>
        <v>Jackson</v>
      </c>
      <c r="G422" s="40" t="str">
        <f t="shared" si="11"/>
        <v/>
      </c>
      <c r="H422" s="3" t="str">
        <f t="shared" si="12"/>
        <v/>
      </c>
      <c r="I422" s="3" t="str">
        <f t="shared" si="13"/>
        <v/>
      </c>
      <c r="J422" s="3" t="str">
        <f t="shared" si="14"/>
        <v>Jackson, Mississippi</v>
      </c>
      <c r="K422" s="3" t="str" cm="1">
        <f t="array" ref="K422">TRIM(_xlfn.IFS(H422 ="","",H422 ="Thomasville",H422 &amp;" , "&amp; E422, H422 ="Pensacola", H422 &amp; "," &amp;E422,TRUE, H422 &amp;", " &amp; D422))</f>
        <v/>
      </c>
      <c r="L422" s="3" t="str">
        <f t="shared" si="15"/>
        <v/>
      </c>
    </row>
    <row r="423" spans="1:12">
      <c r="A423" s="3" t="s">
        <v>1739</v>
      </c>
      <c r="B423" s="3" t="s">
        <v>1740</v>
      </c>
      <c r="C423" s="3"/>
      <c r="D423" s="39" t="str">
        <f t="shared" si="8"/>
        <v>Illinois</v>
      </c>
      <c r="E423" s="3" t="str">
        <f t="shared" si="9"/>
        <v/>
      </c>
      <c r="F423" s="3" t="str">
        <f t="shared" si="16"/>
        <v>Chicago</v>
      </c>
      <c r="G423" s="40" t="str">
        <f t="shared" si="11"/>
        <v/>
      </c>
      <c r="H423" s="3" t="str">
        <f t="shared" si="12"/>
        <v/>
      </c>
      <c r="I423" s="3" t="str">
        <f t="shared" si="13"/>
        <v/>
      </c>
      <c r="J423" s="3" t="str">
        <f t="shared" si="14"/>
        <v>Chicago, Illinois</v>
      </c>
      <c r="K423" s="3" t="str" cm="1">
        <f t="array" ref="K423">TRIM(_xlfn.IFS(H423 ="","",H423 ="Thomasville",H423 &amp;" , "&amp; E423, H423 ="Pensacola", H423 &amp; "," &amp;E423,TRUE, H423 &amp;", " &amp; D423))</f>
        <v/>
      </c>
      <c r="L423" s="3" t="str">
        <f t="shared" si="15"/>
        <v/>
      </c>
    </row>
    <row r="424" spans="1:12">
      <c r="A424" s="3" t="s">
        <v>1732</v>
      </c>
      <c r="B424" s="3" t="s">
        <v>1733</v>
      </c>
      <c r="C424" s="3"/>
      <c r="D424" s="39" t="str">
        <f t="shared" si="8"/>
        <v>California</v>
      </c>
      <c r="E424" s="3" t="str">
        <f t="shared" si="9"/>
        <v/>
      </c>
      <c r="F424" s="3" t="str">
        <f t="shared" si="16"/>
        <v>Los Angeles</v>
      </c>
      <c r="G424" s="40" t="str">
        <f t="shared" si="11"/>
        <v/>
      </c>
      <c r="H424" s="3" t="str">
        <f t="shared" si="12"/>
        <v/>
      </c>
      <c r="I424" s="3" t="str">
        <f t="shared" si="13"/>
        <v/>
      </c>
      <c r="J424" s="3" t="str">
        <f t="shared" si="14"/>
        <v>Los Angeles, California</v>
      </c>
      <c r="K424" s="3" t="str" cm="1">
        <f t="array" ref="K424">TRIM(_xlfn.IFS(H424 ="","",H424 ="Thomasville",H424 &amp;" , "&amp; E424, H424 ="Pensacola", H424 &amp; "," &amp;E424,TRUE, H424 &amp;", " &amp; D424))</f>
        <v/>
      </c>
      <c r="L424" s="3" t="str">
        <f t="shared" si="15"/>
        <v/>
      </c>
    </row>
    <row r="425" spans="1:12">
      <c r="A425" s="3" t="s">
        <v>1759</v>
      </c>
      <c r="B425" s="3" t="s">
        <v>1760</v>
      </c>
      <c r="C425" s="3"/>
      <c r="D425" s="39" t="str">
        <f t="shared" si="8"/>
        <v>Tennessee</v>
      </c>
      <c r="E425" s="3" t="str">
        <f t="shared" si="9"/>
        <v>Virginia</v>
      </c>
      <c r="F425" s="3" t="str">
        <f t="shared" si="16"/>
        <v>Tri</v>
      </c>
      <c r="G425" s="40" t="str">
        <f t="shared" si="11"/>
        <v>Cities</v>
      </c>
      <c r="H425" s="3" t="str">
        <f t="shared" si="12"/>
        <v/>
      </c>
      <c r="I425" s="3" t="str">
        <f t="shared" si="13"/>
        <v/>
      </c>
      <c r="J425" s="3" t="str">
        <f t="shared" si="14"/>
        <v>Tri, Tennessee</v>
      </c>
      <c r="K425" s="3" t="str" cm="1">
        <f t="array" ref="K425">TRIM(_xlfn.IFS(H425 ="","",H425 ="Thomasville",H425 &amp;" , "&amp; E425, H425 ="Pensacola", H425 &amp; "," &amp;E425,TRUE, H425 &amp;", " &amp; D425))</f>
        <v/>
      </c>
      <c r="L425" s="3" t="str">
        <f t="shared" si="15"/>
        <v/>
      </c>
    </row>
    <row r="426" spans="1:12">
      <c r="A426" s="3" t="s">
        <v>1739</v>
      </c>
      <c r="B426" s="3" t="s">
        <v>1740</v>
      </c>
      <c r="C426" s="3"/>
      <c r="D426" s="39" t="str">
        <f t="shared" si="8"/>
        <v>Illinois</v>
      </c>
      <c r="E426" s="3" t="str">
        <f t="shared" si="9"/>
        <v/>
      </c>
      <c r="F426" s="3" t="str">
        <f t="shared" si="16"/>
        <v>Chicago</v>
      </c>
      <c r="G426" s="40" t="str">
        <f t="shared" si="11"/>
        <v/>
      </c>
      <c r="H426" s="3" t="str">
        <f t="shared" si="12"/>
        <v/>
      </c>
      <c r="I426" s="3" t="str">
        <f t="shared" si="13"/>
        <v/>
      </c>
      <c r="J426" s="3" t="str">
        <f t="shared" si="14"/>
        <v>Chicago, Illinois</v>
      </c>
      <c r="K426" s="3" t="str" cm="1">
        <f t="array" ref="K426">TRIM(_xlfn.IFS(H426 ="","",H426 ="Thomasville",H426 &amp;" , "&amp; E426, H426 ="Pensacola", H426 &amp; "," &amp;E426,TRUE, H426 &amp;", " &amp; D426))</f>
        <v/>
      </c>
      <c r="L426" s="3" t="str">
        <f t="shared" si="15"/>
        <v/>
      </c>
    </row>
    <row r="427" spans="1:12">
      <c r="A427" s="3" t="s">
        <v>1757</v>
      </c>
      <c r="B427" s="3" t="s">
        <v>1758</v>
      </c>
      <c r="C427" s="3" t="s">
        <v>1753</v>
      </c>
      <c r="D427" s="39" t="str">
        <f t="shared" si="8"/>
        <v>Florida</v>
      </c>
      <c r="E427" s="3" t="str">
        <f t="shared" si="9"/>
        <v>Georgia</v>
      </c>
      <c r="F427" s="3" t="str">
        <f t="shared" si="16"/>
        <v>Tallahassee</v>
      </c>
      <c r="G427" s="40" t="str">
        <f t="shared" si="11"/>
        <v/>
      </c>
      <c r="H427" s="3" t="str">
        <f t="shared" si="12"/>
        <v>Thomasville</v>
      </c>
      <c r="I427" s="3" t="str">
        <f t="shared" si="13"/>
        <v/>
      </c>
      <c r="J427" s="3" t="str">
        <f t="shared" si="14"/>
        <v>Tallahassee, Florida</v>
      </c>
      <c r="K427" s="3" t="str" cm="1">
        <f t="array" ref="K427">TRIM(_xlfn.IFS(H427 ="","",H427 ="Thomasville",H427 &amp;" , "&amp; E427, H427 ="Pensacola", H427 &amp; "," &amp;E427,TRUE, H427 &amp;", " &amp; D427))</f>
        <v>Thomasville , Georgia</v>
      </c>
      <c r="L427" s="3" t="str">
        <f t="shared" si="15"/>
        <v/>
      </c>
    </row>
    <row r="428" spans="1:12">
      <c r="A428" s="3" t="s">
        <v>1784</v>
      </c>
      <c r="B428" s="3" t="s">
        <v>1785</v>
      </c>
      <c r="C428" s="3"/>
      <c r="D428" s="39" t="str">
        <f t="shared" si="8"/>
        <v>Louisiana</v>
      </c>
      <c r="E428" s="3" t="str">
        <f t="shared" si="9"/>
        <v/>
      </c>
      <c r="F428" s="3" t="str">
        <f t="shared" si="16"/>
        <v>Shreveport</v>
      </c>
      <c r="G428" s="40" t="str">
        <f t="shared" si="11"/>
        <v/>
      </c>
      <c r="H428" s="3" t="str">
        <f t="shared" si="12"/>
        <v/>
      </c>
      <c r="I428" s="3" t="str">
        <f t="shared" si="13"/>
        <v/>
      </c>
      <c r="J428" s="3" t="str">
        <f t="shared" si="14"/>
        <v>Shreveport, Louisiana</v>
      </c>
      <c r="K428" s="3" t="str" cm="1">
        <f t="array" ref="K428">TRIM(_xlfn.IFS(H428 ="","",H428 ="Thomasville",H428 &amp;" , "&amp; E428, H428 ="Pensacola", H428 &amp; "," &amp;E428,TRUE, H428 &amp;", " &amp; D428))</f>
        <v/>
      </c>
      <c r="L428" s="3" t="str">
        <f t="shared" si="15"/>
        <v/>
      </c>
    </row>
    <row r="429" spans="1:12">
      <c r="A429" s="3" t="s">
        <v>1749</v>
      </c>
      <c r="B429" s="3" t="s">
        <v>1735</v>
      </c>
      <c r="C429" s="3"/>
      <c r="D429" s="39" t="str">
        <f t="shared" si="8"/>
        <v>Florida</v>
      </c>
      <c r="E429" s="3" t="str">
        <f t="shared" si="9"/>
        <v/>
      </c>
      <c r="F429" s="3" t="str">
        <f t="shared" si="16"/>
        <v>Jacksonville</v>
      </c>
      <c r="G429" s="40" t="str">
        <f t="shared" si="11"/>
        <v/>
      </c>
      <c r="H429" s="3" t="str">
        <f t="shared" si="12"/>
        <v/>
      </c>
      <c r="I429" s="3" t="str">
        <f t="shared" si="13"/>
        <v/>
      </c>
      <c r="J429" s="3" t="str">
        <f t="shared" si="14"/>
        <v>Jacksonville, Florida</v>
      </c>
      <c r="K429" s="3" t="str" cm="1">
        <f t="array" ref="K429">TRIM(_xlfn.IFS(H429 ="","",H429 ="Thomasville",H429 &amp;" , "&amp; E429, H429 ="Pensacola", H429 &amp; "," &amp;E429,TRUE, H429 &amp;", " &amp; D429))</f>
        <v/>
      </c>
      <c r="L429" s="3" t="str">
        <f t="shared" si="15"/>
        <v/>
      </c>
    </row>
    <row r="430" spans="1:12">
      <c r="A430" s="3" t="s">
        <v>1756</v>
      </c>
      <c r="B430" s="3" t="s">
        <v>1738</v>
      </c>
      <c r="C430" s="3"/>
      <c r="D430" s="39" t="str">
        <f t="shared" si="8"/>
        <v>Michigan</v>
      </c>
      <c r="E430" s="3" t="str">
        <f t="shared" si="9"/>
        <v/>
      </c>
      <c r="F430" s="3" t="str">
        <f t="shared" si="16"/>
        <v>Flint</v>
      </c>
      <c r="G430" s="40" t="str">
        <f t="shared" si="11"/>
        <v>Saginaw-Bay City</v>
      </c>
      <c r="H430" s="3" t="str">
        <f t="shared" si="12"/>
        <v>Saginaw</v>
      </c>
      <c r="I430" s="3" t="str">
        <f t="shared" si="13"/>
        <v/>
      </c>
      <c r="J430" s="3" t="str">
        <f t="shared" si="14"/>
        <v>Flint, Michigan</v>
      </c>
      <c r="K430" s="3" t="str" cm="1">
        <f t="array" ref="K430">TRIM(_xlfn.IFS(H430 ="","",H430 ="Thomasville",H430 &amp;" , "&amp; E430, H430 ="Pensacola", H430 &amp; "," &amp;E430,TRUE, H430 &amp;", " &amp; D430))</f>
        <v>Saginaw, Michigan</v>
      </c>
      <c r="L430" s="3" t="str">
        <f t="shared" si="15"/>
        <v/>
      </c>
    </row>
    <row r="431" spans="1:12">
      <c r="A431" s="3" t="s">
        <v>1739</v>
      </c>
      <c r="B431" s="3" t="s">
        <v>1740</v>
      </c>
      <c r="C431" s="3"/>
      <c r="D431" s="39" t="str">
        <f t="shared" si="8"/>
        <v>Illinois</v>
      </c>
      <c r="E431" s="3" t="str">
        <f t="shared" si="9"/>
        <v/>
      </c>
      <c r="F431" s="3" t="str">
        <f t="shared" si="16"/>
        <v>Chicago</v>
      </c>
      <c r="G431" s="40" t="str">
        <f t="shared" si="11"/>
        <v/>
      </c>
      <c r="H431" s="3" t="str">
        <f t="shared" si="12"/>
        <v/>
      </c>
      <c r="I431" s="3" t="str">
        <f t="shared" si="13"/>
        <v/>
      </c>
      <c r="J431" s="3" t="str">
        <f t="shared" si="14"/>
        <v>Chicago, Illinois</v>
      </c>
      <c r="K431" s="3" t="str" cm="1">
        <f t="array" ref="K431">TRIM(_xlfn.IFS(H431 ="","",H431 ="Thomasville",H431 &amp;" , "&amp; E431, H431 ="Pensacola", H431 &amp; "," &amp;E431,TRUE, H431 &amp;", " &amp; D431))</f>
        <v/>
      </c>
      <c r="L431" s="3" t="str">
        <f t="shared" si="15"/>
        <v/>
      </c>
    </row>
    <row r="432" spans="1:12">
      <c r="A432" s="3" t="s">
        <v>1736</v>
      </c>
      <c r="B432" s="3" t="s">
        <v>1733</v>
      </c>
      <c r="C432" s="3"/>
      <c r="D432" s="39" t="str">
        <f t="shared" si="8"/>
        <v>California</v>
      </c>
      <c r="E432" s="3" t="str">
        <f t="shared" si="9"/>
        <v/>
      </c>
      <c r="F432" s="3" t="str">
        <f t="shared" si="16"/>
        <v>San Francisco</v>
      </c>
      <c r="G432" s="40" t="str">
        <f t="shared" si="11"/>
        <v/>
      </c>
      <c r="H432" s="3" t="str">
        <f t="shared" si="12"/>
        <v/>
      </c>
      <c r="I432" s="3" t="str">
        <f t="shared" si="13"/>
        <v/>
      </c>
      <c r="J432" s="3" t="str">
        <f t="shared" si="14"/>
        <v>San Francisco, California</v>
      </c>
      <c r="K432" s="3" t="str" cm="1">
        <f t="array" ref="K432">TRIM(_xlfn.IFS(H432 ="","",H432 ="Thomasville",H432 &amp;" , "&amp; E432, H432 ="Pensacola", H432 &amp; "," &amp;E432,TRUE, H432 &amp;", " &amp; D432))</f>
        <v/>
      </c>
      <c r="L432" s="3" t="str">
        <f t="shared" si="15"/>
        <v/>
      </c>
    </row>
    <row r="433" spans="1:12">
      <c r="A433" s="3" t="s">
        <v>1736</v>
      </c>
      <c r="B433" s="3" t="s">
        <v>1733</v>
      </c>
      <c r="C433" s="3"/>
      <c r="D433" s="39" t="str">
        <f t="shared" si="8"/>
        <v>California</v>
      </c>
      <c r="E433" s="3" t="str">
        <f t="shared" si="9"/>
        <v/>
      </c>
      <c r="F433" s="3" t="str">
        <f t="shared" si="16"/>
        <v>San Francisco</v>
      </c>
      <c r="G433" s="40" t="str">
        <f t="shared" si="11"/>
        <v/>
      </c>
      <c r="H433" s="3" t="str">
        <f t="shared" si="12"/>
        <v/>
      </c>
      <c r="I433" s="3" t="str">
        <f t="shared" si="13"/>
        <v/>
      </c>
      <c r="J433" s="3" t="str">
        <f t="shared" si="14"/>
        <v>San Francisco, California</v>
      </c>
      <c r="K433" s="3" t="str" cm="1">
        <f t="array" ref="K433">TRIM(_xlfn.IFS(H433 ="","",H433 ="Thomasville",H433 &amp;" , "&amp; E433, H433 ="Pensacola", H433 &amp; "," &amp;E433,TRUE, H433 &amp;", " &amp; D433))</f>
        <v/>
      </c>
      <c r="L433" s="3" t="str">
        <f t="shared" si="15"/>
        <v/>
      </c>
    </row>
    <row r="434" spans="1:12">
      <c r="A434" s="3" t="s">
        <v>1779</v>
      </c>
      <c r="B434" s="3" t="s">
        <v>1735</v>
      </c>
      <c r="C434" s="3"/>
      <c r="D434" s="39" t="str">
        <f t="shared" si="8"/>
        <v>Florida</v>
      </c>
      <c r="E434" s="3" t="str">
        <f t="shared" si="9"/>
        <v/>
      </c>
      <c r="F434" s="3" t="str">
        <f t="shared" si="16"/>
        <v>Panama City</v>
      </c>
      <c r="G434" s="40" t="str">
        <f t="shared" si="11"/>
        <v/>
      </c>
      <c r="H434" s="3" t="str">
        <f t="shared" si="12"/>
        <v/>
      </c>
      <c r="I434" s="3" t="str">
        <f t="shared" si="13"/>
        <v/>
      </c>
      <c r="J434" s="3" t="str">
        <f t="shared" si="14"/>
        <v>Panama City, Florida</v>
      </c>
      <c r="K434" s="3" t="str" cm="1">
        <f t="array" ref="K434">TRIM(_xlfn.IFS(H434 ="","",H434 ="Thomasville",H434 &amp;" , "&amp; E434, H434 ="Pensacola", H434 &amp; "," &amp;E434,TRUE, H434 &amp;", " &amp; D434))</f>
        <v/>
      </c>
      <c r="L434" s="3" t="str">
        <f t="shared" si="15"/>
        <v/>
      </c>
    </row>
    <row r="435" spans="1:12">
      <c r="A435" s="3" t="s">
        <v>1747</v>
      </c>
      <c r="B435" s="3" t="s">
        <v>1748</v>
      </c>
      <c r="C435" s="3"/>
      <c r="D435" s="39" t="str">
        <f t="shared" si="8"/>
        <v>New York</v>
      </c>
      <c r="E435" s="3" t="str">
        <f t="shared" si="9"/>
        <v/>
      </c>
      <c r="F435" s="3" t="str">
        <f t="shared" si="16"/>
        <v>New York City</v>
      </c>
      <c r="G435" s="40" t="str">
        <f t="shared" si="11"/>
        <v/>
      </c>
      <c r="H435" s="3" t="str">
        <f t="shared" si="12"/>
        <v/>
      </c>
      <c r="I435" s="3" t="str">
        <f t="shared" si="13"/>
        <v/>
      </c>
      <c r="J435" s="3" t="str">
        <f t="shared" si="14"/>
        <v>New York City, New York</v>
      </c>
      <c r="K435" s="3" t="str" cm="1">
        <f t="array" ref="K435">TRIM(_xlfn.IFS(H435 ="","",H435 ="Thomasville",H435 &amp;" , "&amp; E435, H435 ="Pensacola", H435 &amp; "," &amp;E435,TRUE, H435 &amp;", " &amp; D435))</f>
        <v/>
      </c>
      <c r="L435" s="3" t="str">
        <f t="shared" si="15"/>
        <v/>
      </c>
    </row>
    <row r="436" spans="1:12">
      <c r="A436" s="3" t="s">
        <v>1734</v>
      </c>
      <c r="B436" s="3" t="s">
        <v>1735</v>
      </c>
      <c r="C436" s="3"/>
      <c r="D436" s="39" t="str">
        <f t="shared" si="8"/>
        <v>Florida</v>
      </c>
      <c r="E436" s="3" t="str">
        <f t="shared" si="9"/>
        <v/>
      </c>
      <c r="F436" s="3" t="str">
        <f t="shared" si="16"/>
        <v>Orlando</v>
      </c>
      <c r="G436" s="40" t="str">
        <f t="shared" si="11"/>
        <v>Daytona Beach</v>
      </c>
      <c r="H436" s="3" t="str">
        <f t="shared" si="12"/>
        <v>Daytona Beach</v>
      </c>
      <c r="I436" s="3" t="str">
        <f t="shared" si="13"/>
        <v/>
      </c>
      <c r="J436" s="3" t="str">
        <f t="shared" si="14"/>
        <v>Orlando, Florida</v>
      </c>
      <c r="K436" s="3" t="str" cm="1">
        <f t="array" ref="K436">TRIM(_xlfn.IFS(H436 ="","",H436 ="Thomasville",H436 &amp;" , "&amp; E436, H436 ="Pensacola", H436 &amp; "," &amp;E436,TRUE, H436 &amp;", " &amp; D436))</f>
        <v>Daytona Beach, Florida</v>
      </c>
      <c r="L436" s="3" t="str">
        <f t="shared" si="15"/>
        <v/>
      </c>
    </row>
    <row r="437" spans="1:12">
      <c r="A437" s="3" t="s">
        <v>1736</v>
      </c>
      <c r="B437" s="3" t="s">
        <v>1733</v>
      </c>
      <c r="C437" s="3"/>
      <c r="D437" s="39" t="str">
        <f t="shared" si="8"/>
        <v>California</v>
      </c>
      <c r="E437" s="3" t="str">
        <f t="shared" si="9"/>
        <v/>
      </c>
      <c r="F437" s="3" t="str">
        <f t="shared" si="16"/>
        <v>San Francisco</v>
      </c>
      <c r="G437" s="40" t="str">
        <f t="shared" si="11"/>
        <v/>
      </c>
      <c r="H437" s="3" t="str">
        <f t="shared" si="12"/>
        <v/>
      </c>
      <c r="I437" s="3" t="str">
        <f t="shared" si="13"/>
        <v/>
      </c>
      <c r="J437" s="3" t="str">
        <f t="shared" si="14"/>
        <v>San Francisco, California</v>
      </c>
      <c r="K437" s="3" t="str" cm="1">
        <f t="array" ref="K437">TRIM(_xlfn.IFS(H437 ="","",H437 ="Thomasville",H437 &amp;" , "&amp; E437, H437 ="Pensacola", H437 &amp; "," &amp;E437,TRUE, H437 &amp;", " &amp; D437))</f>
        <v/>
      </c>
      <c r="L437" s="3" t="str">
        <f t="shared" si="15"/>
        <v/>
      </c>
    </row>
    <row r="438" spans="1:12">
      <c r="A438" s="3" t="s">
        <v>1732</v>
      </c>
      <c r="B438" s="3" t="s">
        <v>1733</v>
      </c>
      <c r="C438" s="3"/>
      <c r="D438" s="39" t="str">
        <f t="shared" si="8"/>
        <v>California</v>
      </c>
      <c r="E438" s="3" t="str">
        <f t="shared" si="9"/>
        <v/>
      </c>
      <c r="F438" s="3" t="str">
        <f t="shared" si="16"/>
        <v>Los Angeles</v>
      </c>
      <c r="G438" s="40" t="str">
        <f t="shared" si="11"/>
        <v/>
      </c>
      <c r="H438" s="3" t="str">
        <f t="shared" si="12"/>
        <v/>
      </c>
      <c r="I438" s="3" t="str">
        <f t="shared" si="13"/>
        <v/>
      </c>
      <c r="J438" s="3" t="str">
        <f t="shared" si="14"/>
        <v>Los Angeles, California</v>
      </c>
      <c r="K438" s="3" t="str" cm="1">
        <f t="array" ref="K438">TRIM(_xlfn.IFS(H438 ="","",H438 ="Thomasville",H438 &amp;" , "&amp; E438, H438 ="Pensacola", H438 &amp; "," &amp;E438,TRUE, H438 &amp;", " &amp; D438))</f>
        <v/>
      </c>
      <c r="L438" s="3" t="str">
        <f t="shared" si="15"/>
        <v/>
      </c>
    </row>
    <row r="439" spans="1:12">
      <c r="A439" s="3" t="s">
        <v>1747</v>
      </c>
      <c r="B439" s="3" t="s">
        <v>1748</v>
      </c>
      <c r="C439" s="3"/>
      <c r="D439" s="39" t="str">
        <f t="shared" si="8"/>
        <v>New York</v>
      </c>
      <c r="E439" s="3" t="str">
        <f t="shared" si="9"/>
        <v/>
      </c>
      <c r="F439" s="3" t="str">
        <f t="shared" si="16"/>
        <v>New York City</v>
      </c>
      <c r="G439" s="40" t="str">
        <f t="shared" si="11"/>
        <v/>
      </c>
      <c r="H439" s="3" t="str">
        <f t="shared" si="12"/>
        <v/>
      </c>
      <c r="I439" s="3" t="str">
        <f t="shared" si="13"/>
        <v/>
      </c>
      <c r="J439" s="3" t="str">
        <f t="shared" si="14"/>
        <v>New York City, New York</v>
      </c>
      <c r="K439" s="3" t="str" cm="1">
        <f t="array" ref="K439">TRIM(_xlfn.IFS(H439 ="","",H439 ="Thomasville",H439 &amp;" , "&amp; E439, H439 ="Pensacola", H439 &amp; "," &amp;E439,TRUE, H439 &amp;", " &amp; D439))</f>
        <v/>
      </c>
      <c r="L439" s="3" t="str">
        <f t="shared" si="15"/>
        <v/>
      </c>
    </row>
    <row r="440" spans="1:12">
      <c r="A440" s="3" t="s">
        <v>1773</v>
      </c>
      <c r="B440" s="3" t="s">
        <v>1762</v>
      </c>
      <c r="C440" s="3"/>
      <c r="D440" s="39" t="str">
        <f t="shared" si="8"/>
        <v>Indiana</v>
      </c>
      <c r="E440" s="3" t="str">
        <f t="shared" si="9"/>
        <v/>
      </c>
      <c r="F440" s="3" t="str">
        <f t="shared" si="16"/>
        <v>Ft. Wayne</v>
      </c>
      <c r="G440" s="40" t="str">
        <f t="shared" si="11"/>
        <v/>
      </c>
      <c r="H440" s="3" t="str">
        <f t="shared" si="12"/>
        <v/>
      </c>
      <c r="I440" s="3" t="str">
        <f t="shared" si="13"/>
        <v/>
      </c>
      <c r="J440" s="3" t="str">
        <f t="shared" si="14"/>
        <v>Ft. Wayne, Indiana</v>
      </c>
      <c r="K440" s="3" t="str" cm="1">
        <f t="array" ref="K440">TRIM(_xlfn.IFS(H440 ="","",H440 ="Thomasville",H440 &amp;" , "&amp; E440, H440 ="Pensacola", H440 &amp; "," &amp;E440,TRUE, H440 &amp;", " &amp; D440))</f>
        <v/>
      </c>
      <c r="L440" s="3" t="str">
        <f t="shared" si="15"/>
        <v/>
      </c>
    </row>
    <row r="441" spans="1:12">
      <c r="A441" s="3" t="s">
        <v>1734</v>
      </c>
      <c r="B441" s="3" t="s">
        <v>1735</v>
      </c>
      <c r="C441" s="3"/>
      <c r="D441" s="39" t="str">
        <f t="shared" si="8"/>
        <v>Florida</v>
      </c>
      <c r="E441" s="3" t="str">
        <f t="shared" si="9"/>
        <v/>
      </c>
      <c r="F441" s="3" t="str">
        <f t="shared" si="16"/>
        <v>Orlando</v>
      </c>
      <c r="G441" s="40" t="str">
        <f t="shared" si="11"/>
        <v>Daytona Beach</v>
      </c>
      <c r="H441" s="3" t="str">
        <f t="shared" si="12"/>
        <v>Daytona Beach</v>
      </c>
      <c r="I441" s="3" t="str">
        <f t="shared" si="13"/>
        <v/>
      </c>
      <c r="J441" s="3" t="str">
        <f t="shared" si="14"/>
        <v>Orlando, Florida</v>
      </c>
      <c r="K441" s="3" t="str" cm="1">
        <f t="array" ref="K441">TRIM(_xlfn.IFS(H441 ="","",H441 ="Thomasville",H441 &amp;" , "&amp; E441, H441 ="Pensacola", H441 &amp; "," &amp;E441,TRUE, H441 &amp;", " &amp; D441))</f>
        <v>Daytona Beach, Florida</v>
      </c>
      <c r="L441" s="3" t="str">
        <f t="shared" si="15"/>
        <v/>
      </c>
    </row>
    <row r="442" spans="1:12">
      <c r="A442" s="3" t="s">
        <v>1732</v>
      </c>
      <c r="B442" s="3" t="s">
        <v>1733</v>
      </c>
      <c r="C442" s="3"/>
      <c r="D442" s="39" t="str">
        <f t="shared" si="8"/>
        <v>California</v>
      </c>
      <c r="E442" s="3" t="str">
        <f t="shared" si="9"/>
        <v/>
      </c>
      <c r="F442" s="3" t="str">
        <f t="shared" si="16"/>
        <v>Los Angeles</v>
      </c>
      <c r="G442" s="40" t="str">
        <f t="shared" si="11"/>
        <v/>
      </c>
      <c r="H442" s="3" t="str">
        <f t="shared" si="12"/>
        <v/>
      </c>
      <c r="I442" s="3" t="str">
        <f t="shared" si="13"/>
        <v/>
      </c>
      <c r="J442" s="3" t="str">
        <f t="shared" si="14"/>
        <v>Los Angeles, California</v>
      </c>
      <c r="K442" s="3" t="str" cm="1">
        <f t="array" ref="K442">TRIM(_xlfn.IFS(H442 ="","",H442 ="Thomasville",H442 &amp;" , "&amp; E442, H442 ="Pensacola", H442 &amp; "," &amp;E442,TRUE, H442 &amp;", " &amp; D442))</f>
        <v/>
      </c>
      <c r="L442" s="3" t="str">
        <f t="shared" si="15"/>
        <v/>
      </c>
    </row>
    <row r="443" spans="1:12">
      <c r="A443" s="3" t="s">
        <v>1747</v>
      </c>
      <c r="B443" s="3" t="s">
        <v>1748</v>
      </c>
      <c r="C443" s="3"/>
      <c r="D443" s="39" t="str">
        <f t="shared" si="8"/>
        <v>New York</v>
      </c>
      <c r="E443" s="3" t="str">
        <f t="shared" si="9"/>
        <v/>
      </c>
      <c r="F443" s="3" t="str">
        <f t="shared" si="16"/>
        <v>New York City</v>
      </c>
      <c r="G443" s="40" t="str">
        <f t="shared" si="11"/>
        <v/>
      </c>
      <c r="H443" s="3" t="str">
        <f t="shared" si="12"/>
        <v/>
      </c>
      <c r="I443" s="3" t="str">
        <f t="shared" si="13"/>
        <v/>
      </c>
      <c r="J443" s="3" t="str">
        <f t="shared" si="14"/>
        <v>New York City, New York</v>
      </c>
      <c r="K443" s="3" t="str" cm="1">
        <f t="array" ref="K443">TRIM(_xlfn.IFS(H443 ="","",H443 ="Thomasville",H443 &amp;" , "&amp; E443, H443 ="Pensacola", H443 &amp; "," &amp;E443,TRUE, H443 &amp;", " &amp; D443))</f>
        <v/>
      </c>
      <c r="L443" s="3" t="str">
        <f t="shared" si="15"/>
        <v/>
      </c>
    </row>
    <row r="444" spans="1:12">
      <c r="A444" s="3" t="s">
        <v>1739</v>
      </c>
      <c r="B444" s="3" t="s">
        <v>1740</v>
      </c>
      <c r="C444" s="3"/>
      <c r="D444" s="39" t="str">
        <f t="shared" si="8"/>
        <v>Illinois</v>
      </c>
      <c r="E444" s="3" t="str">
        <f t="shared" si="9"/>
        <v/>
      </c>
      <c r="F444" s="3" t="str">
        <f t="shared" si="16"/>
        <v>Chicago</v>
      </c>
      <c r="G444" s="40" t="str">
        <f t="shared" si="11"/>
        <v/>
      </c>
      <c r="H444" s="3" t="str">
        <f t="shared" si="12"/>
        <v/>
      </c>
      <c r="I444" s="3" t="str">
        <f t="shared" si="13"/>
        <v/>
      </c>
      <c r="J444" s="3" t="str">
        <f t="shared" si="14"/>
        <v>Chicago, Illinois</v>
      </c>
      <c r="K444" s="3" t="str" cm="1">
        <f t="array" ref="K444">TRIM(_xlfn.IFS(H444 ="","",H444 ="Thomasville",H444 &amp;" , "&amp; E444, H444 ="Pensacola", H444 &amp; "," &amp;E444,TRUE, H444 &amp;", " &amp; D444))</f>
        <v/>
      </c>
      <c r="L444" s="3" t="str">
        <f t="shared" si="15"/>
        <v/>
      </c>
    </row>
    <row r="445" spans="1:12">
      <c r="A445" s="3" t="s">
        <v>1737</v>
      </c>
      <c r="B445" s="3" t="s">
        <v>1738</v>
      </c>
      <c r="C445" s="3"/>
      <c r="D445" s="39" t="str">
        <f t="shared" si="8"/>
        <v>Michigan</v>
      </c>
      <c r="E445" s="3" t="str">
        <f t="shared" si="9"/>
        <v/>
      </c>
      <c r="F445" s="3" t="str">
        <f t="shared" si="16"/>
        <v>Grand Rapids</v>
      </c>
      <c r="G445" s="40" t="str">
        <f t="shared" si="11"/>
        <v>Kalamazoo</v>
      </c>
      <c r="H445" s="3" t="str">
        <f t="shared" si="12"/>
        <v>Kalamazoo</v>
      </c>
      <c r="I445" s="3" t="str">
        <f t="shared" si="13"/>
        <v/>
      </c>
      <c r="J445" s="3" t="str">
        <f t="shared" si="14"/>
        <v>Grand Rapids, Michigan</v>
      </c>
      <c r="K445" s="3" t="str" cm="1">
        <f t="array" ref="K445">TRIM(_xlfn.IFS(H445 ="","",H445 ="Thomasville",H445 &amp;" , "&amp; E445, H445 ="Pensacola", H445 &amp; "," &amp;E445,TRUE, H445 &amp;", " &amp; D445))</f>
        <v>Kalamazoo, Michigan</v>
      </c>
      <c r="L445" s="3" t="str">
        <f t="shared" si="15"/>
        <v/>
      </c>
    </row>
    <row r="446" spans="1:12">
      <c r="A446" s="3" t="s">
        <v>1739</v>
      </c>
      <c r="B446" s="3" t="s">
        <v>1740</v>
      </c>
      <c r="C446" s="3"/>
      <c r="D446" s="39" t="str">
        <f t="shared" si="8"/>
        <v>Illinois</v>
      </c>
      <c r="E446" s="3" t="str">
        <f t="shared" si="9"/>
        <v/>
      </c>
      <c r="F446" s="3" t="str">
        <f t="shared" si="16"/>
        <v>Chicago</v>
      </c>
      <c r="G446" s="40" t="str">
        <f t="shared" si="11"/>
        <v/>
      </c>
      <c r="H446" s="3" t="str">
        <f t="shared" si="12"/>
        <v/>
      </c>
      <c r="I446" s="3" t="str">
        <f t="shared" si="13"/>
        <v/>
      </c>
      <c r="J446" s="3" t="str">
        <f t="shared" si="14"/>
        <v>Chicago, Illinois</v>
      </c>
      <c r="K446" s="3" t="str" cm="1">
        <f t="array" ref="K446">TRIM(_xlfn.IFS(H446 ="","",H446 ="Thomasville",H446 &amp;" , "&amp; E446, H446 ="Pensacola", H446 &amp; "," &amp;E446,TRUE, H446 &amp;", " &amp; D446))</f>
        <v/>
      </c>
      <c r="L446" s="3" t="str">
        <f t="shared" si="15"/>
        <v/>
      </c>
    </row>
    <row r="447" spans="1:12">
      <c r="A447" s="3" t="s">
        <v>1732</v>
      </c>
      <c r="B447" s="3" t="s">
        <v>1733</v>
      </c>
      <c r="C447" s="3"/>
      <c r="D447" s="39" t="str">
        <f t="shared" si="8"/>
        <v>California</v>
      </c>
      <c r="E447" s="3" t="str">
        <f t="shared" si="9"/>
        <v/>
      </c>
      <c r="F447" s="3" t="str">
        <f t="shared" si="16"/>
        <v>Los Angeles</v>
      </c>
      <c r="G447" s="40" t="str">
        <f t="shared" si="11"/>
        <v/>
      </c>
      <c r="H447" s="3" t="str">
        <f t="shared" si="12"/>
        <v/>
      </c>
      <c r="I447" s="3" t="str">
        <f t="shared" si="13"/>
        <v/>
      </c>
      <c r="J447" s="3" t="str">
        <f t="shared" si="14"/>
        <v>Los Angeles, California</v>
      </c>
      <c r="K447" s="3" t="str" cm="1">
        <f t="array" ref="K447">TRIM(_xlfn.IFS(H447 ="","",H447 ="Thomasville",H447 &amp;" , "&amp; E447, H447 ="Pensacola", H447 &amp; "," &amp;E447,TRUE, H447 &amp;", " &amp; D447))</f>
        <v/>
      </c>
      <c r="L447" s="3" t="str">
        <f t="shared" si="15"/>
        <v/>
      </c>
    </row>
    <row r="448" spans="1:12">
      <c r="A448" s="3" t="s">
        <v>1746</v>
      </c>
      <c r="B448" s="3" t="s">
        <v>1735</v>
      </c>
      <c r="C448" s="3"/>
      <c r="D448" s="39" t="str">
        <f t="shared" si="8"/>
        <v>Florida</v>
      </c>
      <c r="E448" s="3" t="str">
        <f t="shared" si="9"/>
        <v/>
      </c>
      <c r="F448" s="3" t="str">
        <f t="shared" si="16"/>
        <v>Tampa</v>
      </c>
      <c r="G448" s="40" t="str">
        <f t="shared" si="11"/>
        <v>St Petersburg (Sarasota)</v>
      </c>
      <c r="H448" s="3" t="str">
        <f t="shared" si="12"/>
        <v xml:space="preserve">St Petersburg </v>
      </c>
      <c r="I448" s="3" t="str">
        <f t="shared" si="13"/>
        <v>Sarasota</v>
      </c>
      <c r="J448" s="3" t="str">
        <f t="shared" si="14"/>
        <v>Tampa, Florida</v>
      </c>
      <c r="K448" s="3" t="str" cm="1">
        <f t="array" ref="K448">TRIM(_xlfn.IFS(H448 ="","",H448 ="Thomasville",H448 &amp;" , "&amp; E448, H448 ="Pensacola", H448 &amp; "," &amp;E448,TRUE, H448 &amp;", " &amp; D448))</f>
        <v>St Petersburg , Florida</v>
      </c>
      <c r="L448" s="3" t="str">
        <f t="shared" si="15"/>
        <v>Sarasota, Florida</v>
      </c>
    </row>
    <row r="449" spans="1:12">
      <c r="A449" s="3" t="s">
        <v>1744</v>
      </c>
      <c r="B449" s="3" t="s">
        <v>1735</v>
      </c>
      <c r="C449" s="3"/>
      <c r="D449" s="39" t="str">
        <f t="shared" si="8"/>
        <v>Florida</v>
      </c>
      <c r="E449" s="3" t="str">
        <f t="shared" si="9"/>
        <v/>
      </c>
      <c r="F449" s="3" t="str">
        <f t="shared" si="16"/>
        <v>Ft. Myers</v>
      </c>
      <c r="G449" s="40" t="str">
        <f t="shared" si="11"/>
        <v>Naples</v>
      </c>
      <c r="H449" s="3" t="str">
        <f t="shared" si="12"/>
        <v>Naples</v>
      </c>
      <c r="I449" s="3" t="str">
        <f t="shared" si="13"/>
        <v/>
      </c>
      <c r="J449" s="3" t="str">
        <f t="shared" si="14"/>
        <v>Ft. Myers, Florida</v>
      </c>
      <c r="K449" s="3" t="str" cm="1">
        <f t="array" ref="K449">TRIM(_xlfn.IFS(H449 ="","",H449 ="Thomasville",H449 &amp;" , "&amp; E449, H449 ="Pensacola", H449 &amp; "," &amp;E449,TRUE, H449 &amp;", " &amp; D449))</f>
        <v>Naples, Florida</v>
      </c>
      <c r="L449" s="3" t="str">
        <f t="shared" si="15"/>
        <v/>
      </c>
    </row>
    <row r="450" spans="1:12">
      <c r="A450" s="3" t="s">
        <v>1732</v>
      </c>
      <c r="B450" s="3" t="s">
        <v>1733</v>
      </c>
      <c r="C450" s="3"/>
      <c r="D450" s="39" t="str">
        <f t="shared" si="8"/>
        <v>California</v>
      </c>
      <c r="E450" s="3" t="str">
        <f t="shared" si="9"/>
        <v/>
      </c>
      <c r="F450" s="3" t="str">
        <f t="shared" si="16"/>
        <v>Los Angeles</v>
      </c>
      <c r="G450" s="40" t="str">
        <f t="shared" si="11"/>
        <v/>
      </c>
      <c r="H450" s="3" t="str">
        <f t="shared" si="12"/>
        <v/>
      </c>
      <c r="I450" s="3" t="str">
        <f t="shared" si="13"/>
        <v/>
      </c>
      <c r="J450" s="3" t="str">
        <f t="shared" si="14"/>
        <v>Los Angeles, California</v>
      </c>
      <c r="K450" s="3" t="str" cm="1">
        <f t="array" ref="K450">TRIM(_xlfn.IFS(H450 ="","",H450 ="Thomasville",H450 &amp;" , "&amp; E450, H450 ="Pensacola", H450 &amp; "," &amp;E450,TRUE, H450 &amp;", " &amp; D450))</f>
        <v/>
      </c>
      <c r="L450" s="3" t="str">
        <f t="shared" si="15"/>
        <v/>
      </c>
    </row>
    <row r="451" spans="1:12">
      <c r="A451" s="3" t="s">
        <v>1737</v>
      </c>
      <c r="B451" s="3" t="s">
        <v>1738</v>
      </c>
      <c r="C451" s="3"/>
      <c r="D451" s="39" t="str">
        <f t="shared" si="8"/>
        <v>Michigan</v>
      </c>
      <c r="E451" s="3" t="str">
        <f t="shared" si="9"/>
        <v/>
      </c>
      <c r="F451" s="3" t="str">
        <f t="shared" si="16"/>
        <v>Grand Rapids</v>
      </c>
      <c r="G451" s="40" t="str">
        <f t="shared" si="11"/>
        <v>Kalamazoo</v>
      </c>
      <c r="H451" s="3" t="str">
        <f t="shared" si="12"/>
        <v>Kalamazoo</v>
      </c>
      <c r="I451" s="3" t="str">
        <f t="shared" si="13"/>
        <v/>
      </c>
      <c r="J451" s="3" t="str">
        <f t="shared" si="14"/>
        <v>Grand Rapids, Michigan</v>
      </c>
      <c r="K451" s="3" t="str" cm="1">
        <f t="array" ref="K451">TRIM(_xlfn.IFS(H451 ="","",H451 ="Thomasville",H451 &amp;" , "&amp; E451, H451 ="Pensacola", H451 &amp; "," &amp;E451,TRUE, H451 &amp;", " &amp; D451))</f>
        <v>Kalamazoo, Michigan</v>
      </c>
      <c r="L451" s="3" t="str">
        <f t="shared" si="15"/>
        <v/>
      </c>
    </row>
    <row r="452" spans="1:12">
      <c r="A452" s="3" t="s">
        <v>1768</v>
      </c>
      <c r="B452" s="3" t="s">
        <v>1742</v>
      </c>
      <c r="C452" s="3"/>
      <c r="D452" s="39" t="str">
        <f t="shared" si="8"/>
        <v>Tennessee</v>
      </c>
      <c r="E452" s="3" t="str">
        <f t="shared" si="9"/>
        <v/>
      </c>
      <c r="F452" s="3" t="str">
        <f t="shared" si="16"/>
        <v>Memphis</v>
      </c>
      <c r="G452" s="40" t="str">
        <f t="shared" si="11"/>
        <v/>
      </c>
      <c r="H452" s="3" t="str">
        <f t="shared" si="12"/>
        <v/>
      </c>
      <c r="I452" s="3" t="str">
        <f t="shared" si="13"/>
        <v/>
      </c>
      <c r="J452" s="3" t="str">
        <f t="shared" si="14"/>
        <v>Memphis, Tennessee</v>
      </c>
      <c r="K452" s="3" t="str" cm="1">
        <f t="array" ref="K452">TRIM(_xlfn.IFS(H452 ="","",H452 ="Thomasville",H452 &amp;" , "&amp; E452, H452 ="Pensacola", H452 &amp; "," &amp;E452,TRUE, H452 &amp;", " &amp; D452))</f>
        <v/>
      </c>
      <c r="L452" s="3" t="str">
        <f t="shared" si="15"/>
        <v/>
      </c>
    </row>
    <row r="453" spans="1:12">
      <c r="A453" s="3" t="s">
        <v>1768</v>
      </c>
      <c r="B453" s="3" t="s">
        <v>1742</v>
      </c>
      <c r="C453" s="3"/>
      <c r="D453" s="39" t="str">
        <f t="shared" si="8"/>
        <v>Tennessee</v>
      </c>
      <c r="E453" s="3" t="str">
        <f t="shared" si="9"/>
        <v/>
      </c>
      <c r="F453" s="3" t="str">
        <f t="shared" si="16"/>
        <v>Memphis</v>
      </c>
      <c r="G453" s="40" t="str">
        <f t="shared" si="11"/>
        <v/>
      </c>
      <c r="H453" s="3" t="str">
        <f t="shared" si="12"/>
        <v/>
      </c>
      <c r="I453" s="3" t="str">
        <f t="shared" si="13"/>
        <v/>
      </c>
      <c r="J453" s="3" t="str">
        <f t="shared" si="14"/>
        <v>Memphis, Tennessee</v>
      </c>
      <c r="K453" s="3" t="str" cm="1">
        <f t="array" ref="K453">TRIM(_xlfn.IFS(H453 ="","",H453 ="Thomasville",H453 &amp;" , "&amp; E453, H453 ="Pensacola", H453 &amp; "," &amp;E453,TRUE, H453 &amp;", " &amp; D453))</f>
        <v/>
      </c>
      <c r="L453" s="3" t="str">
        <f t="shared" si="15"/>
        <v/>
      </c>
    </row>
    <row r="454" spans="1:12">
      <c r="A454" s="3" t="s">
        <v>1741</v>
      </c>
      <c r="B454" s="3" t="s">
        <v>1742</v>
      </c>
      <c r="C454" s="3"/>
      <c r="D454" s="39" t="str">
        <f t="shared" si="8"/>
        <v>Tennessee</v>
      </c>
      <c r="E454" s="3" t="str">
        <f t="shared" si="9"/>
        <v/>
      </c>
      <c r="F454" s="3" t="str">
        <f t="shared" si="16"/>
        <v>Nashville</v>
      </c>
      <c r="G454" s="40" t="str">
        <f t="shared" si="11"/>
        <v/>
      </c>
      <c r="H454" s="3" t="str">
        <f t="shared" si="12"/>
        <v/>
      </c>
      <c r="I454" s="3" t="str">
        <f t="shared" si="13"/>
        <v/>
      </c>
      <c r="J454" s="3" t="str">
        <f t="shared" si="14"/>
        <v>Nashville, Tennessee</v>
      </c>
      <c r="K454" s="3" t="str" cm="1">
        <f t="array" ref="K454">TRIM(_xlfn.IFS(H454 ="","",H454 ="Thomasville",H454 &amp;" , "&amp; E454, H454 ="Pensacola", H454 &amp; "," &amp;E454,TRUE, H454 &amp;", " &amp; D454))</f>
        <v/>
      </c>
      <c r="L454" s="3" t="str">
        <f t="shared" si="15"/>
        <v/>
      </c>
    </row>
    <row r="455" spans="1:12">
      <c r="A455" s="3" t="s">
        <v>1732</v>
      </c>
      <c r="B455" s="3" t="s">
        <v>1733</v>
      </c>
      <c r="C455" s="3"/>
      <c r="D455" s="39" t="str">
        <f t="shared" si="8"/>
        <v>California</v>
      </c>
      <c r="E455" s="3" t="str">
        <f t="shared" si="9"/>
        <v/>
      </c>
      <c r="F455" s="3" t="str">
        <f t="shared" si="16"/>
        <v>Los Angeles</v>
      </c>
      <c r="G455" s="40" t="str">
        <f t="shared" si="11"/>
        <v/>
      </c>
      <c r="H455" s="3" t="str">
        <f t="shared" si="12"/>
        <v/>
      </c>
      <c r="I455" s="3" t="str">
        <f t="shared" si="13"/>
        <v/>
      </c>
      <c r="J455" s="3" t="str">
        <f t="shared" si="14"/>
        <v>Los Angeles, California</v>
      </c>
      <c r="K455" s="3" t="str" cm="1">
        <f t="array" ref="K455">TRIM(_xlfn.IFS(H455 ="","",H455 ="Thomasville",H455 &amp;" , "&amp; E455, H455 ="Pensacola", H455 &amp; "," &amp;E455,TRUE, H455 &amp;", " &amp; D455))</f>
        <v/>
      </c>
      <c r="L455" s="3" t="str">
        <f t="shared" si="15"/>
        <v/>
      </c>
    </row>
    <row r="456" spans="1:12">
      <c r="A456" s="3" t="s">
        <v>1747</v>
      </c>
      <c r="B456" s="3" t="s">
        <v>1748</v>
      </c>
      <c r="C456" s="3"/>
      <c r="D456" s="39" t="str">
        <f t="shared" si="8"/>
        <v>New York</v>
      </c>
      <c r="E456" s="3" t="str">
        <f t="shared" si="9"/>
        <v/>
      </c>
      <c r="F456" s="3" t="str">
        <f t="shared" si="16"/>
        <v>New York City</v>
      </c>
      <c r="G456" s="40" t="str">
        <f t="shared" si="11"/>
        <v/>
      </c>
      <c r="H456" s="3" t="str">
        <f t="shared" si="12"/>
        <v/>
      </c>
      <c r="I456" s="3" t="str">
        <f t="shared" si="13"/>
        <v/>
      </c>
      <c r="J456" s="3" t="str">
        <f t="shared" si="14"/>
        <v>New York City, New York</v>
      </c>
      <c r="K456" s="3" t="str" cm="1">
        <f t="array" ref="K456">TRIM(_xlfn.IFS(H456 ="","",H456 ="Thomasville",H456 &amp;" , "&amp; E456, H456 ="Pensacola", H456 &amp; "," &amp;E456,TRUE, H456 &amp;", " &amp; D456))</f>
        <v/>
      </c>
      <c r="L456" s="3" t="str">
        <f t="shared" si="15"/>
        <v/>
      </c>
    </row>
    <row r="457" spans="1:12">
      <c r="A457" s="3" t="s">
        <v>1736</v>
      </c>
      <c r="B457" s="3" t="s">
        <v>1733</v>
      </c>
      <c r="C457" s="3"/>
      <c r="D457" s="39" t="str">
        <f t="shared" si="8"/>
        <v>California</v>
      </c>
      <c r="E457" s="3" t="str">
        <f t="shared" si="9"/>
        <v/>
      </c>
      <c r="F457" s="3" t="str">
        <f t="shared" si="16"/>
        <v>San Francisco</v>
      </c>
      <c r="G457" s="40" t="str">
        <f t="shared" si="11"/>
        <v/>
      </c>
      <c r="H457" s="3" t="str">
        <f t="shared" si="12"/>
        <v/>
      </c>
      <c r="I457" s="3" t="str">
        <f t="shared" si="13"/>
        <v/>
      </c>
      <c r="J457" s="3" t="str">
        <f t="shared" si="14"/>
        <v>San Francisco, California</v>
      </c>
      <c r="K457" s="3" t="str" cm="1">
        <f t="array" ref="K457">TRIM(_xlfn.IFS(H457 ="","",H457 ="Thomasville",H457 &amp;" , "&amp; E457, H457 ="Pensacola", H457 &amp; "," &amp;E457,TRUE, H457 &amp;", " &amp; D457))</f>
        <v/>
      </c>
      <c r="L457" s="3" t="str">
        <f t="shared" si="15"/>
        <v/>
      </c>
    </row>
    <row r="458" spans="1:12">
      <c r="A458" s="3" t="s">
        <v>1745</v>
      </c>
      <c r="B458" s="3" t="s">
        <v>1735</v>
      </c>
      <c r="C458" s="3"/>
      <c r="D458" s="39" t="str">
        <f t="shared" si="8"/>
        <v>Florida</v>
      </c>
      <c r="E458" s="3" t="str">
        <f t="shared" si="9"/>
        <v/>
      </c>
      <c r="F458" s="3" t="str">
        <f t="shared" si="16"/>
        <v>Miami</v>
      </c>
      <c r="G458" s="40" t="str">
        <f t="shared" si="11"/>
        <v>Ft. Lauderdale</v>
      </c>
      <c r="H458" s="3" t="str">
        <f t="shared" si="12"/>
        <v>Ft. Lauderdale</v>
      </c>
      <c r="I458" s="3" t="str">
        <f t="shared" si="13"/>
        <v/>
      </c>
      <c r="J458" s="3" t="str">
        <f t="shared" si="14"/>
        <v>Miami, Florida</v>
      </c>
      <c r="K458" s="3" t="str" cm="1">
        <f t="array" ref="K458">TRIM(_xlfn.IFS(H458 ="","",H458 ="Thomasville",H458 &amp;" , "&amp; E458, H458 ="Pensacola", H458 &amp; "," &amp;E458,TRUE, H458 &amp;", " &amp; D458))</f>
        <v>Ft. Lauderdale, Florida</v>
      </c>
      <c r="L458" s="3" t="str">
        <f t="shared" si="15"/>
        <v/>
      </c>
    </row>
    <row r="459" spans="1:12">
      <c r="A459" s="3" t="s">
        <v>1739</v>
      </c>
      <c r="B459" s="3" t="s">
        <v>1740</v>
      </c>
      <c r="C459" s="3"/>
      <c r="D459" s="39" t="str">
        <f t="shared" si="8"/>
        <v>Illinois</v>
      </c>
      <c r="E459" s="3" t="str">
        <f t="shared" si="9"/>
        <v/>
      </c>
      <c r="F459" s="3" t="str">
        <f t="shared" si="16"/>
        <v>Chicago</v>
      </c>
      <c r="G459" s="40" t="str">
        <f t="shared" si="11"/>
        <v/>
      </c>
      <c r="H459" s="3" t="str">
        <f t="shared" si="12"/>
        <v/>
      </c>
      <c r="I459" s="3" t="str">
        <f t="shared" si="13"/>
        <v/>
      </c>
      <c r="J459" s="3" t="str">
        <f t="shared" si="14"/>
        <v>Chicago, Illinois</v>
      </c>
      <c r="K459" s="3" t="str" cm="1">
        <f t="array" ref="K459">TRIM(_xlfn.IFS(H459 ="","",H459 ="Thomasville",H459 &amp;" , "&amp; E459, H459 ="Pensacola", H459 &amp; "," &amp;E459,TRUE, H459 &amp;", " &amp; D459))</f>
        <v/>
      </c>
      <c r="L459" s="3" t="str">
        <f t="shared" si="15"/>
        <v/>
      </c>
    </row>
    <row r="460" spans="1:12">
      <c r="A460" s="3" t="s">
        <v>1745</v>
      </c>
      <c r="B460" s="3" t="s">
        <v>1735</v>
      </c>
      <c r="C460" s="3"/>
      <c r="D460" s="39" t="str">
        <f t="shared" si="8"/>
        <v>Florida</v>
      </c>
      <c r="E460" s="3" t="str">
        <f t="shared" si="9"/>
        <v/>
      </c>
      <c r="F460" s="3" t="str">
        <f t="shared" si="16"/>
        <v>Miami</v>
      </c>
      <c r="G460" s="40" t="str">
        <f t="shared" si="11"/>
        <v>Ft. Lauderdale</v>
      </c>
      <c r="H460" s="3" t="str">
        <f t="shared" si="12"/>
        <v>Ft. Lauderdale</v>
      </c>
      <c r="I460" s="3" t="str">
        <f t="shared" si="13"/>
        <v/>
      </c>
      <c r="J460" s="3" t="str">
        <f t="shared" si="14"/>
        <v>Miami, Florida</v>
      </c>
      <c r="K460" s="3" t="str" cm="1">
        <f t="array" ref="K460">TRIM(_xlfn.IFS(H460 ="","",H460 ="Thomasville",H460 &amp;" , "&amp; E460, H460 ="Pensacola", H460 &amp; "," &amp;E460,TRUE, H460 &amp;", " &amp; D460))</f>
        <v>Ft. Lauderdale, Florida</v>
      </c>
      <c r="L460" s="3" t="str">
        <f t="shared" si="15"/>
        <v/>
      </c>
    </row>
    <row r="461" spans="1:12">
      <c r="A461" s="3" t="s">
        <v>1751</v>
      </c>
      <c r="B461" s="3" t="s">
        <v>1735</v>
      </c>
      <c r="C461" s="3"/>
      <c r="D461" s="39" t="str">
        <f t="shared" si="8"/>
        <v>Florida</v>
      </c>
      <c r="E461" s="3" t="str">
        <f t="shared" si="9"/>
        <v/>
      </c>
      <c r="F461" s="3" t="str">
        <f t="shared" si="16"/>
        <v>West Palm Beach</v>
      </c>
      <c r="G461" s="40" t="str">
        <f t="shared" si="11"/>
        <v>Ft. Pierce</v>
      </c>
      <c r="H461" s="3" t="str">
        <f t="shared" si="12"/>
        <v>Ft. Pierce</v>
      </c>
      <c r="I461" s="3" t="str">
        <f t="shared" si="13"/>
        <v/>
      </c>
      <c r="J461" s="3" t="str">
        <f t="shared" si="14"/>
        <v>West Palm Beach, Florida</v>
      </c>
      <c r="K461" s="3" t="str" cm="1">
        <f t="array" ref="K461">TRIM(_xlfn.IFS(H461 ="","",H461 ="Thomasville",H461 &amp;" , "&amp; E461, H461 ="Pensacola", H461 &amp; "," &amp;E461,TRUE, H461 &amp;", " &amp; D461))</f>
        <v>Ft. Pierce, Florida</v>
      </c>
      <c r="L461" s="3" t="str">
        <f t="shared" si="15"/>
        <v/>
      </c>
    </row>
    <row r="462" spans="1:12">
      <c r="A462" s="3" t="s">
        <v>1739</v>
      </c>
      <c r="B462" s="3" t="s">
        <v>1740</v>
      </c>
      <c r="C462" s="3"/>
      <c r="D462" s="39" t="str">
        <f t="shared" si="8"/>
        <v>Illinois</v>
      </c>
      <c r="E462" s="3" t="str">
        <f t="shared" si="9"/>
        <v/>
      </c>
      <c r="F462" s="3" t="str">
        <f t="shared" si="16"/>
        <v>Chicago</v>
      </c>
      <c r="G462" s="40" t="str">
        <f t="shared" si="11"/>
        <v/>
      </c>
      <c r="H462" s="3" t="str">
        <f t="shared" si="12"/>
        <v/>
      </c>
      <c r="I462" s="3" t="str">
        <f t="shared" si="13"/>
        <v/>
      </c>
      <c r="J462" s="3" t="str">
        <f t="shared" si="14"/>
        <v>Chicago, Illinois</v>
      </c>
      <c r="K462" s="3" t="str" cm="1">
        <f t="array" ref="K462">TRIM(_xlfn.IFS(H462 ="","",H462 ="Thomasville",H462 &amp;" , "&amp; E462, H462 ="Pensacola", H462 &amp; "," &amp;E462,TRUE, H462 &amp;", " &amp; D462))</f>
        <v/>
      </c>
      <c r="L462" s="3" t="str">
        <f t="shared" si="15"/>
        <v/>
      </c>
    </row>
    <row r="463" spans="1:12">
      <c r="A463" s="3" t="s">
        <v>1739</v>
      </c>
      <c r="B463" s="3" t="s">
        <v>1740</v>
      </c>
      <c r="C463" s="3"/>
      <c r="D463" s="39" t="str">
        <f t="shared" si="8"/>
        <v>Illinois</v>
      </c>
      <c r="E463" s="3" t="str">
        <f t="shared" si="9"/>
        <v/>
      </c>
      <c r="F463" s="3" t="str">
        <f t="shared" si="16"/>
        <v>Chicago</v>
      </c>
      <c r="G463" s="40" t="str">
        <f t="shared" si="11"/>
        <v/>
      </c>
      <c r="H463" s="3" t="str">
        <f t="shared" si="12"/>
        <v/>
      </c>
      <c r="I463" s="3" t="str">
        <f t="shared" si="13"/>
        <v/>
      </c>
      <c r="J463" s="3" t="str">
        <f t="shared" si="14"/>
        <v>Chicago, Illinois</v>
      </c>
      <c r="K463" s="3" t="str" cm="1">
        <f t="array" ref="K463">TRIM(_xlfn.IFS(H463 ="","",H463 ="Thomasville",H463 &amp;" , "&amp; E463, H463 ="Pensacola", H463 &amp; "," &amp;E463,TRUE, H463 &amp;", " &amp; D463))</f>
        <v/>
      </c>
      <c r="L463" s="3" t="str">
        <f t="shared" si="15"/>
        <v/>
      </c>
    </row>
    <row r="464" spans="1:12">
      <c r="A464" s="3" t="s">
        <v>1739</v>
      </c>
      <c r="B464" s="3" t="s">
        <v>1740</v>
      </c>
      <c r="C464" s="3"/>
      <c r="D464" s="39" t="str">
        <f t="shared" si="8"/>
        <v>Illinois</v>
      </c>
      <c r="E464" s="3" t="str">
        <f t="shared" si="9"/>
        <v/>
      </c>
      <c r="F464" s="3" t="str">
        <f t="shared" si="16"/>
        <v>Chicago</v>
      </c>
      <c r="G464" s="40" t="str">
        <f t="shared" si="11"/>
        <v/>
      </c>
      <c r="H464" s="3" t="str">
        <f t="shared" si="12"/>
        <v/>
      </c>
      <c r="I464" s="3" t="str">
        <f t="shared" si="13"/>
        <v/>
      </c>
      <c r="J464" s="3" t="str">
        <f t="shared" si="14"/>
        <v>Chicago, Illinois</v>
      </c>
      <c r="K464" s="3" t="str" cm="1">
        <f t="array" ref="K464">TRIM(_xlfn.IFS(H464 ="","",H464 ="Thomasville",H464 &amp;" , "&amp; E464, H464 ="Pensacola", H464 &amp; "," &amp;E464,TRUE, H464 &amp;", " &amp; D464))</f>
        <v/>
      </c>
      <c r="L464" s="3" t="str">
        <f t="shared" si="15"/>
        <v/>
      </c>
    </row>
    <row r="465" spans="1:12">
      <c r="A465" s="3" t="s">
        <v>1734</v>
      </c>
      <c r="B465" s="3" t="s">
        <v>1735</v>
      </c>
      <c r="C465" s="3"/>
      <c r="D465" s="39" t="str">
        <f t="shared" si="8"/>
        <v>Florida</v>
      </c>
      <c r="E465" s="3" t="str">
        <f t="shared" si="9"/>
        <v/>
      </c>
      <c r="F465" s="3" t="str">
        <f t="shared" si="16"/>
        <v>Orlando</v>
      </c>
      <c r="G465" s="40" t="str">
        <f t="shared" si="11"/>
        <v>Daytona Beach</v>
      </c>
      <c r="H465" s="3" t="str">
        <f t="shared" si="12"/>
        <v>Daytona Beach</v>
      </c>
      <c r="I465" s="3" t="str">
        <f t="shared" si="13"/>
        <v/>
      </c>
      <c r="J465" s="3" t="str">
        <f t="shared" si="14"/>
        <v>Orlando, Florida</v>
      </c>
      <c r="K465" s="3" t="str" cm="1">
        <f t="array" ref="K465">TRIM(_xlfn.IFS(H465 ="","",H465 ="Thomasville",H465 &amp;" , "&amp; E465, H465 ="Pensacola", H465 &amp; "," &amp;E465,TRUE, H465 &amp;", " &amp; D465))</f>
        <v>Daytona Beach, Florida</v>
      </c>
      <c r="L465" s="3" t="str">
        <f t="shared" si="15"/>
        <v/>
      </c>
    </row>
    <row r="466" spans="1:12">
      <c r="A466" s="3" t="s">
        <v>1737</v>
      </c>
      <c r="B466" s="3" t="s">
        <v>1738</v>
      </c>
      <c r="C466" s="3"/>
      <c r="D466" s="39" t="str">
        <f t="shared" si="8"/>
        <v>Michigan</v>
      </c>
      <c r="E466" s="3" t="str">
        <f t="shared" si="9"/>
        <v/>
      </c>
      <c r="F466" s="3" t="str">
        <f t="shared" si="16"/>
        <v>Grand Rapids</v>
      </c>
      <c r="G466" s="40" t="str">
        <f t="shared" si="11"/>
        <v>Kalamazoo</v>
      </c>
      <c r="H466" s="3" t="str">
        <f t="shared" si="12"/>
        <v>Kalamazoo</v>
      </c>
      <c r="I466" s="3" t="str">
        <f t="shared" si="13"/>
        <v/>
      </c>
      <c r="J466" s="3" t="str">
        <f t="shared" si="14"/>
        <v>Grand Rapids, Michigan</v>
      </c>
      <c r="K466" s="3" t="str" cm="1">
        <f t="array" ref="K466">TRIM(_xlfn.IFS(H466 ="","",H466 ="Thomasville",H466 &amp;" , "&amp; E466, H466 ="Pensacola", H466 &amp; "," &amp;E466,TRUE, H466 &amp;", " &amp; D466))</f>
        <v>Kalamazoo, Michigan</v>
      </c>
      <c r="L466" s="3" t="str">
        <f t="shared" si="15"/>
        <v/>
      </c>
    </row>
    <row r="467" spans="1:12">
      <c r="A467" s="3" t="s">
        <v>1786</v>
      </c>
      <c r="B467" s="3" t="s">
        <v>1778</v>
      </c>
      <c r="C467" s="3"/>
      <c r="D467" s="39" t="str">
        <f t="shared" si="8"/>
        <v>Mississippi</v>
      </c>
      <c r="E467" s="3" t="str">
        <f t="shared" si="9"/>
        <v/>
      </c>
      <c r="F467" s="3" t="str">
        <f t="shared" si="16"/>
        <v>Hattiesburg</v>
      </c>
      <c r="G467" s="40" t="str">
        <f t="shared" si="11"/>
        <v>Laurel</v>
      </c>
      <c r="H467" s="3" t="str">
        <f t="shared" si="12"/>
        <v>Laurel</v>
      </c>
      <c r="I467" s="3" t="str">
        <f t="shared" si="13"/>
        <v/>
      </c>
      <c r="J467" s="3" t="str">
        <f t="shared" si="14"/>
        <v>Hattiesburg, Mississippi</v>
      </c>
      <c r="K467" s="3" t="str" cm="1">
        <f t="array" ref="K467">TRIM(_xlfn.IFS(H467 ="","",H467 ="Thomasville",H467 &amp;" , "&amp; E467, H467 ="Pensacola", H467 &amp; "," &amp;E467,TRUE, H467 &amp;", " &amp; D467))</f>
        <v>Laurel, Mississippi</v>
      </c>
      <c r="L467" s="3" t="str">
        <f t="shared" si="15"/>
        <v/>
      </c>
    </row>
    <row r="468" spans="1:12">
      <c r="A468" s="3" t="s">
        <v>1741</v>
      </c>
      <c r="B468" s="3" t="s">
        <v>1742</v>
      </c>
      <c r="C468" s="3"/>
      <c r="D468" s="39" t="str">
        <f t="shared" si="8"/>
        <v>Tennessee</v>
      </c>
      <c r="E468" s="3" t="str">
        <f t="shared" si="9"/>
        <v/>
      </c>
      <c r="F468" s="3" t="str">
        <f t="shared" si="16"/>
        <v>Nashville</v>
      </c>
      <c r="G468" s="40" t="str">
        <f t="shared" si="11"/>
        <v/>
      </c>
      <c r="H468" s="3" t="str">
        <f t="shared" si="12"/>
        <v/>
      </c>
      <c r="I468" s="3" t="str">
        <f t="shared" si="13"/>
        <v/>
      </c>
      <c r="J468" s="3" t="str">
        <f t="shared" si="14"/>
        <v>Nashville, Tennessee</v>
      </c>
      <c r="K468" s="3" t="str" cm="1">
        <f t="array" ref="K468">TRIM(_xlfn.IFS(H468 ="","",H468 ="Thomasville",H468 &amp;" , "&amp; E468, H468 ="Pensacola", H468 &amp; "," &amp;E468,TRUE, H468 &amp;", " &amp; D468))</f>
        <v/>
      </c>
      <c r="L468" s="3" t="str">
        <f t="shared" si="15"/>
        <v/>
      </c>
    </row>
    <row r="469" spans="1:12">
      <c r="A469" s="3" t="s">
        <v>1749</v>
      </c>
      <c r="B469" s="3" t="s">
        <v>1735</v>
      </c>
      <c r="C469" s="3"/>
      <c r="D469" s="39" t="str">
        <f t="shared" si="8"/>
        <v>Florida</v>
      </c>
      <c r="E469" s="3" t="str">
        <f t="shared" si="9"/>
        <v/>
      </c>
      <c r="F469" s="3" t="str">
        <f t="shared" si="16"/>
        <v>Jacksonville</v>
      </c>
      <c r="G469" s="40" t="str">
        <f t="shared" si="11"/>
        <v/>
      </c>
      <c r="H469" s="3" t="str">
        <f t="shared" si="12"/>
        <v/>
      </c>
      <c r="I469" s="3" t="str">
        <f t="shared" si="13"/>
        <v/>
      </c>
      <c r="J469" s="3" t="str">
        <f t="shared" si="14"/>
        <v>Jacksonville, Florida</v>
      </c>
      <c r="K469" s="3" t="str" cm="1">
        <f t="array" ref="K469">TRIM(_xlfn.IFS(H469 ="","",H469 ="Thomasville",H469 &amp;" , "&amp; E469, H469 ="Pensacola", H469 &amp; "," &amp;E469,TRUE, H469 &amp;", " &amp; D469))</f>
        <v/>
      </c>
      <c r="L469" s="3" t="str">
        <f t="shared" si="15"/>
        <v/>
      </c>
    </row>
    <row r="470" spans="1:12">
      <c r="A470" s="3" t="s">
        <v>1736</v>
      </c>
      <c r="B470" s="3" t="s">
        <v>1733</v>
      </c>
      <c r="C470" s="3"/>
      <c r="D470" s="39" t="str">
        <f t="shared" si="8"/>
        <v>California</v>
      </c>
      <c r="E470" s="3" t="str">
        <f t="shared" si="9"/>
        <v/>
      </c>
      <c r="F470" s="3" t="str">
        <f t="shared" si="16"/>
        <v>San Francisco</v>
      </c>
      <c r="G470" s="40" t="str">
        <f t="shared" si="11"/>
        <v/>
      </c>
      <c r="H470" s="3" t="str">
        <f t="shared" si="12"/>
        <v/>
      </c>
      <c r="I470" s="3" t="str">
        <f t="shared" si="13"/>
        <v/>
      </c>
      <c r="J470" s="3" t="str">
        <f t="shared" si="14"/>
        <v>San Francisco, California</v>
      </c>
      <c r="K470" s="3" t="str" cm="1">
        <f t="array" ref="K470">TRIM(_xlfn.IFS(H470 ="","",H470 ="Thomasville",H470 &amp;" , "&amp; E470, H470 ="Pensacola", H470 &amp; "," &amp;E470,TRUE, H470 &amp;", " &amp; D470))</f>
        <v/>
      </c>
      <c r="L470" s="3" t="str">
        <f t="shared" si="15"/>
        <v/>
      </c>
    </row>
    <row r="471" spans="1:12">
      <c r="A471" s="3" t="s">
        <v>1732</v>
      </c>
      <c r="B471" s="3" t="s">
        <v>1733</v>
      </c>
      <c r="C471" s="3"/>
      <c r="D471" s="39" t="str">
        <f t="shared" si="8"/>
        <v>California</v>
      </c>
      <c r="E471" s="3" t="str">
        <f t="shared" si="9"/>
        <v/>
      </c>
      <c r="F471" s="3" t="str">
        <f t="shared" si="16"/>
        <v>Los Angeles</v>
      </c>
      <c r="G471" s="40" t="str">
        <f t="shared" si="11"/>
        <v/>
      </c>
      <c r="H471" s="3" t="str">
        <f t="shared" si="12"/>
        <v/>
      </c>
      <c r="I471" s="3" t="str">
        <f t="shared" si="13"/>
        <v/>
      </c>
      <c r="J471" s="3" t="str">
        <f t="shared" si="14"/>
        <v>Los Angeles, California</v>
      </c>
      <c r="K471" s="3" t="str" cm="1">
        <f t="array" ref="K471">TRIM(_xlfn.IFS(H471 ="","",H471 ="Thomasville",H471 &amp;" , "&amp; E471, H471 ="Pensacola", H471 &amp; "," &amp;E471,TRUE, H471 &amp;", " &amp; D471))</f>
        <v/>
      </c>
      <c r="L471" s="3" t="str">
        <f t="shared" si="15"/>
        <v/>
      </c>
    </row>
    <row r="472" spans="1:12">
      <c r="A472" s="3" t="s">
        <v>1739</v>
      </c>
      <c r="B472" s="3" t="s">
        <v>1740</v>
      </c>
      <c r="C472" s="3"/>
      <c r="D472" s="39" t="str">
        <f t="shared" si="8"/>
        <v>Illinois</v>
      </c>
      <c r="E472" s="3" t="str">
        <f t="shared" si="9"/>
        <v/>
      </c>
      <c r="F472" s="3" t="str">
        <f t="shared" si="16"/>
        <v>Chicago</v>
      </c>
      <c r="G472" s="40" t="str">
        <f t="shared" si="11"/>
        <v/>
      </c>
      <c r="H472" s="3" t="str">
        <f t="shared" si="12"/>
        <v/>
      </c>
      <c r="I472" s="3" t="str">
        <f t="shared" si="13"/>
        <v/>
      </c>
      <c r="J472" s="3" t="str">
        <f t="shared" si="14"/>
        <v>Chicago, Illinois</v>
      </c>
      <c r="K472" s="3" t="str" cm="1">
        <f t="array" ref="K472">TRIM(_xlfn.IFS(H472 ="","",H472 ="Thomasville",H472 &amp;" , "&amp; E472, H472 ="Pensacola", H472 &amp; "," &amp;E472,TRUE, H472 &amp;", " &amp; D472))</f>
        <v/>
      </c>
      <c r="L472" s="3" t="str">
        <f t="shared" si="15"/>
        <v/>
      </c>
    </row>
    <row r="473" spans="1:12">
      <c r="A473" s="3" t="s">
        <v>1745</v>
      </c>
      <c r="B473" s="3" t="s">
        <v>1735</v>
      </c>
      <c r="C473" s="3"/>
      <c r="D473" s="39" t="str">
        <f t="shared" si="8"/>
        <v>Florida</v>
      </c>
      <c r="E473" s="3" t="str">
        <f t="shared" si="9"/>
        <v/>
      </c>
      <c r="F473" s="3" t="str">
        <f t="shared" si="16"/>
        <v>Miami</v>
      </c>
      <c r="G473" s="40" t="str">
        <f t="shared" si="11"/>
        <v>Ft. Lauderdale</v>
      </c>
      <c r="H473" s="3" t="str">
        <f t="shared" si="12"/>
        <v>Ft. Lauderdale</v>
      </c>
      <c r="I473" s="3" t="str">
        <f t="shared" si="13"/>
        <v/>
      </c>
      <c r="J473" s="3" t="str">
        <f t="shared" si="14"/>
        <v>Miami, Florida</v>
      </c>
      <c r="K473" s="3" t="str" cm="1">
        <f t="array" ref="K473">TRIM(_xlfn.IFS(H473 ="","",H473 ="Thomasville",H473 &amp;" , "&amp; E473, H473 ="Pensacola", H473 &amp; "," &amp;E473,TRUE, H473 &amp;", " &amp; D473))</f>
        <v>Ft. Lauderdale, Florida</v>
      </c>
      <c r="L473" s="3" t="str">
        <f t="shared" si="15"/>
        <v/>
      </c>
    </row>
    <row r="474" spans="1:12">
      <c r="A474" s="3" t="s">
        <v>1737</v>
      </c>
      <c r="B474" s="3" t="s">
        <v>1738</v>
      </c>
      <c r="C474" s="3"/>
      <c r="D474" s="39" t="str">
        <f t="shared" si="8"/>
        <v>Michigan</v>
      </c>
      <c r="E474" s="3" t="str">
        <f t="shared" si="9"/>
        <v/>
      </c>
      <c r="F474" s="3" t="str">
        <f t="shared" si="16"/>
        <v>Grand Rapids</v>
      </c>
      <c r="G474" s="40" t="str">
        <f t="shared" si="11"/>
        <v>Kalamazoo</v>
      </c>
      <c r="H474" s="3" t="str">
        <f t="shared" si="12"/>
        <v>Kalamazoo</v>
      </c>
      <c r="I474" s="3" t="str">
        <f t="shared" si="13"/>
        <v/>
      </c>
      <c r="J474" s="3" t="str">
        <f t="shared" si="14"/>
        <v>Grand Rapids, Michigan</v>
      </c>
      <c r="K474" s="3" t="str" cm="1">
        <f t="array" ref="K474">TRIM(_xlfn.IFS(H474 ="","",H474 ="Thomasville",H474 &amp;" , "&amp; E474, H474 ="Pensacola", H474 &amp; "," &amp;E474,TRUE, H474 &amp;", " &amp; D474))</f>
        <v>Kalamazoo, Michigan</v>
      </c>
      <c r="L474" s="3" t="str">
        <f t="shared" si="15"/>
        <v/>
      </c>
    </row>
    <row r="475" spans="1:12">
      <c r="A475" s="3" t="s">
        <v>1741</v>
      </c>
      <c r="B475" s="3" t="s">
        <v>1742</v>
      </c>
      <c r="C475" s="3"/>
      <c r="D475" s="39" t="str">
        <f t="shared" si="8"/>
        <v>Tennessee</v>
      </c>
      <c r="E475" s="3" t="str">
        <f t="shared" si="9"/>
        <v/>
      </c>
      <c r="F475" s="3" t="str">
        <f t="shared" si="16"/>
        <v>Nashville</v>
      </c>
      <c r="G475" s="40" t="str">
        <f t="shared" si="11"/>
        <v/>
      </c>
      <c r="H475" s="3" t="str">
        <f t="shared" si="12"/>
        <v/>
      </c>
      <c r="I475" s="3" t="str">
        <f t="shared" si="13"/>
        <v/>
      </c>
      <c r="J475" s="3" t="str">
        <f t="shared" si="14"/>
        <v>Nashville, Tennessee</v>
      </c>
      <c r="K475" s="3" t="str" cm="1">
        <f t="array" ref="K475">TRIM(_xlfn.IFS(H475 ="","",H475 ="Thomasville",H475 &amp;" , "&amp; E475, H475 ="Pensacola", H475 &amp; "," &amp;E475,TRUE, H475 &amp;", " &amp; D475))</f>
        <v/>
      </c>
      <c r="L475" s="3" t="str">
        <f t="shared" si="15"/>
        <v/>
      </c>
    </row>
    <row r="476" spans="1:12">
      <c r="A476" s="3" t="s">
        <v>1747</v>
      </c>
      <c r="B476" s="3" t="s">
        <v>1748</v>
      </c>
      <c r="C476" s="3"/>
      <c r="D476" s="39" t="str">
        <f t="shared" si="8"/>
        <v>New York</v>
      </c>
      <c r="E476" s="3" t="str">
        <f t="shared" si="9"/>
        <v/>
      </c>
      <c r="F476" s="3" t="str">
        <f t="shared" si="16"/>
        <v>New York City</v>
      </c>
      <c r="G476" s="40" t="str">
        <f t="shared" si="11"/>
        <v/>
      </c>
      <c r="H476" s="3" t="str">
        <f t="shared" si="12"/>
        <v/>
      </c>
      <c r="I476" s="3" t="str">
        <f t="shared" si="13"/>
        <v/>
      </c>
      <c r="J476" s="3" t="str">
        <f t="shared" si="14"/>
        <v>New York City, New York</v>
      </c>
      <c r="K476" s="3" t="str" cm="1">
        <f t="array" ref="K476">TRIM(_xlfn.IFS(H476 ="","",H476 ="Thomasville",H476 &amp;" , "&amp; E476, H476 ="Pensacola", H476 &amp; "," &amp;E476,TRUE, H476 &amp;", " &amp; D476))</f>
        <v/>
      </c>
      <c r="L476" s="3" t="str">
        <f t="shared" si="15"/>
        <v/>
      </c>
    </row>
    <row r="477" spans="1:12">
      <c r="A477" s="3" t="s">
        <v>1732</v>
      </c>
      <c r="B477" s="3" t="s">
        <v>1733</v>
      </c>
      <c r="C477" s="3"/>
      <c r="D477" s="39" t="str">
        <f t="shared" si="8"/>
        <v>California</v>
      </c>
      <c r="E477" s="3" t="str">
        <f t="shared" si="9"/>
        <v/>
      </c>
      <c r="F477" s="3" t="str">
        <f t="shared" si="16"/>
        <v>Los Angeles</v>
      </c>
      <c r="G477" s="40" t="str">
        <f t="shared" si="11"/>
        <v/>
      </c>
      <c r="H477" s="3" t="str">
        <f t="shared" si="12"/>
        <v/>
      </c>
      <c r="I477" s="3" t="str">
        <f t="shared" si="13"/>
        <v/>
      </c>
      <c r="J477" s="3" t="str">
        <f t="shared" si="14"/>
        <v>Los Angeles, California</v>
      </c>
      <c r="K477" s="3" t="str" cm="1">
        <f t="array" ref="K477">TRIM(_xlfn.IFS(H477 ="","",H477 ="Thomasville",H477 &amp;" , "&amp; E477, H477 ="Pensacola", H477 &amp; "," &amp;E477,TRUE, H477 &amp;", " &amp; D477))</f>
        <v/>
      </c>
      <c r="L477" s="3" t="str">
        <f t="shared" si="15"/>
        <v/>
      </c>
    </row>
    <row r="478" spans="1:12">
      <c r="A478" s="3" t="s">
        <v>1736</v>
      </c>
      <c r="B478" s="3" t="s">
        <v>1733</v>
      </c>
      <c r="C478" s="3"/>
      <c r="D478" s="39" t="str">
        <f t="shared" si="8"/>
        <v>California</v>
      </c>
      <c r="E478" s="3" t="str">
        <f t="shared" si="9"/>
        <v/>
      </c>
      <c r="F478" s="3" t="str">
        <f t="shared" si="16"/>
        <v>San Francisco</v>
      </c>
      <c r="G478" s="40" t="str">
        <f t="shared" si="11"/>
        <v/>
      </c>
      <c r="H478" s="3" t="str">
        <f t="shared" si="12"/>
        <v/>
      </c>
      <c r="I478" s="3" t="str">
        <f t="shared" si="13"/>
        <v/>
      </c>
      <c r="J478" s="3" t="str">
        <f t="shared" si="14"/>
        <v>San Francisco, California</v>
      </c>
      <c r="K478" s="3" t="str" cm="1">
        <f t="array" ref="K478">TRIM(_xlfn.IFS(H478 ="","",H478 ="Thomasville",H478 &amp;" , "&amp; E478, H478 ="Pensacola", H478 &amp; "," &amp;E478,TRUE, H478 &amp;", " &amp; D478))</f>
        <v/>
      </c>
      <c r="L478" s="3" t="str">
        <f t="shared" si="15"/>
        <v/>
      </c>
    </row>
    <row r="479" spans="1:12">
      <c r="A479" s="3" t="s">
        <v>1780</v>
      </c>
      <c r="B479" s="3" t="s">
        <v>1781</v>
      </c>
      <c r="C479" s="3"/>
      <c r="D479" s="39" t="str">
        <f t="shared" si="8"/>
        <v>Ohio</v>
      </c>
      <c r="E479" s="3" t="str">
        <f t="shared" si="9"/>
        <v/>
      </c>
      <c r="F479" s="3" t="str">
        <f t="shared" si="16"/>
        <v>Toledo</v>
      </c>
      <c r="G479" s="40" t="str">
        <f t="shared" si="11"/>
        <v/>
      </c>
      <c r="H479" s="3" t="str">
        <f t="shared" si="12"/>
        <v/>
      </c>
      <c r="I479" s="3" t="str">
        <f t="shared" si="13"/>
        <v/>
      </c>
      <c r="J479" s="3" t="str">
        <f t="shared" si="14"/>
        <v>Toledo, Ohio</v>
      </c>
      <c r="K479" s="3" t="str" cm="1">
        <f t="array" ref="K479">TRIM(_xlfn.IFS(H479 ="","",H479 ="Thomasville",H479 &amp;" , "&amp; E479, H479 ="Pensacola", H479 &amp; "," &amp;E479,TRUE, H479 &amp;", " &amp; D479))</f>
        <v/>
      </c>
      <c r="L479" s="3" t="str">
        <f t="shared" si="15"/>
        <v/>
      </c>
    </row>
    <row r="480" spans="1:12">
      <c r="A480" s="3" t="s">
        <v>1770</v>
      </c>
      <c r="B480" s="3" t="s">
        <v>1771</v>
      </c>
      <c r="C480" s="3"/>
      <c r="D480" s="39" t="str">
        <f t="shared" si="8"/>
        <v>South Carolina</v>
      </c>
      <c r="E480" s="3" t="str">
        <f t="shared" si="9"/>
        <v/>
      </c>
      <c r="F480" s="3" t="str">
        <f t="shared" si="16"/>
        <v>Charleston</v>
      </c>
      <c r="G480" s="40" t="str">
        <f t="shared" si="11"/>
        <v/>
      </c>
      <c r="H480" s="3" t="str">
        <f t="shared" si="12"/>
        <v/>
      </c>
      <c r="I480" s="3" t="str">
        <f t="shared" si="13"/>
        <v/>
      </c>
      <c r="J480" s="3" t="str">
        <f t="shared" si="14"/>
        <v>Charleston, South Carolina</v>
      </c>
      <c r="K480" s="3" t="str" cm="1">
        <f t="array" ref="K480">TRIM(_xlfn.IFS(H480 ="","",H480 ="Thomasville",H480 &amp;" , "&amp; E480, H480 ="Pensacola", H480 &amp; "," &amp;E480,TRUE, H480 &amp;", " &amp; D480))</f>
        <v/>
      </c>
      <c r="L480" s="3" t="str">
        <f t="shared" si="15"/>
        <v/>
      </c>
    </row>
    <row r="481" spans="1:12">
      <c r="A481" s="3" t="s">
        <v>1745</v>
      </c>
      <c r="B481" s="3" t="s">
        <v>1735</v>
      </c>
      <c r="C481" s="3"/>
      <c r="D481" s="39" t="str">
        <f t="shared" si="8"/>
        <v>Florida</v>
      </c>
      <c r="E481" s="3" t="str">
        <f t="shared" si="9"/>
        <v/>
      </c>
      <c r="F481" s="3" t="str">
        <f t="shared" si="16"/>
        <v>Miami</v>
      </c>
      <c r="G481" s="40" t="str">
        <f t="shared" si="11"/>
        <v>Ft. Lauderdale</v>
      </c>
      <c r="H481" s="3" t="str">
        <f t="shared" si="12"/>
        <v>Ft. Lauderdale</v>
      </c>
      <c r="I481" s="3" t="str">
        <f t="shared" si="13"/>
        <v/>
      </c>
      <c r="J481" s="3" t="str">
        <f t="shared" si="14"/>
        <v>Miami, Florida</v>
      </c>
      <c r="K481" s="3" t="str" cm="1">
        <f t="array" ref="K481">TRIM(_xlfn.IFS(H481 ="","",H481 ="Thomasville",H481 &amp;" , "&amp; E481, H481 ="Pensacola", H481 &amp; "," &amp;E481,TRUE, H481 &amp;", " &amp; D481))</f>
        <v>Ft. Lauderdale, Florida</v>
      </c>
      <c r="L481" s="3" t="str">
        <f t="shared" si="15"/>
        <v/>
      </c>
    </row>
    <row r="482" spans="1:12">
      <c r="A482" s="3" t="s">
        <v>1736</v>
      </c>
      <c r="B482" s="3" t="s">
        <v>1733</v>
      </c>
      <c r="C482" s="3"/>
      <c r="D482" s="39" t="str">
        <f t="shared" si="8"/>
        <v>California</v>
      </c>
      <c r="E482" s="3" t="str">
        <f t="shared" si="9"/>
        <v/>
      </c>
      <c r="F482" s="3" t="str">
        <f t="shared" si="16"/>
        <v>San Francisco</v>
      </c>
      <c r="G482" s="40" t="str">
        <f t="shared" si="11"/>
        <v/>
      </c>
      <c r="H482" s="3" t="str">
        <f t="shared" si="12"/>
        <v/>
      </c>
      <c r="I482" s="3" t="str">
        <f t="shared" si="13"/>
        <v/>
      </c>
      <c r="J482" s="3" t="str">
        <f t="shared" si="14"/>
        <v>San Francisco, California</v>
      </c>
      <c r="K482" s="3" t="str" cm="1">
        <f t="array" ref="K482">TRIM(_xlfn.IFS(H482 ="","",H482 ="Thomasville",H482 &amp;" , "&amp; E482, H482 ="Pensacola", H482 &amp; "," &amp;E482,TRUE, H482 &amp;", " &amp; D482))</f>
        <v/>
      </c>
      <c r="L482" s="3" t="str">
        <f t="shared" si="15"/>
        <v/>
      </c>
    </row>
    <row r="483" spans="1:12">
      <c r="A483" s="3" t="s">
        <v>1739</v>
      </c>
      <c r="B483" s="3" t="s">
        <v>1740</v>
      </c>
      <c r="C483" s="3"/>
      <c r="D483" s="39" t="str">
        <f t="shared" si="8"/>
        <v>Illinois</v>
      </c>
      <c r="E483" s="3" t="str">
        <f t="shared" si="9"/>
        <v/>
      </c>
      <c r="F483" s="3" t="str">
        <f t="shared" si="16"/>
        <v>Chicago</v>
      </c>
      <c r="G483" s="40" t="str">
        <f t="shared" si="11"/>
        <v/>
      </c>
      <c r="H483" s="3" t="str">
        <f t="shared" si="12"/>
        <v/>
      </c>
      <c r="I483" s="3" t="str">
        <f t="shared" si="13"/>
        <v/>
      </c>
      <c r="J483" s="3" t="str">
        <f t="shared" si="14"/>
        <v>Chicago, Illinois</v>
      </c>
      <c r="K483" s="3" t="str" cm="1">
        <f t="array" ref="K483">TRIM(_xlfn.IFS(H483 ="","",H483 ="Thomasville",H483 &amp;" , "&amp; E483, H483 ="Pensacola", H483 &amp; "," &amp;E483,TRUE, H483 &amp;", " &amp; D483))</f>
        <v/>
      </c>
      <c r="L483" s="3" t="str">
        <f t="shared" si="15"/>
        <v/>
      </c>
    </row>
    <row r="484" spans="1:12">
      <c r="A484" s="3" t="s">
        <v>1751</v>
      </c>
      <c r="B484" s="3" t="s">
        <v>1735</v>
      </c>
      <c r="C484" s="3"/>
      <c r="D484" s="39" t="str">
        <f t="shared" si="8"/>
        <v>Florida</v>
      </c>
      <c r="E484" s="3" t="str">
        <f t="shared" si="9"/>
        <v/>
      </c>
      <c r="F484" s="3" t="str">
        <f t="shared" si="16"/>
        <v>West Palm Beach</v>
      </c>
      <c r="G484" s="40" t="str">
        <f t="shared" si="11"/>
        <v>Ft. Pierce</v>
      </c>
      <c r="H484" s="3" t="str">
        <f t="shared" si="12"/>
        <v>Ft. Pierce</v>
      </c>
      <c r="I484" s="3" t="str">
        <f t="shared" si="13"/>
        <v/>
      </c>
      <c r="J484" s="3" t="str">
        <f t="shared" si="14"/>
        <v>West Palm Beach, Florida</v>
      </c>
      <c r="K484" s="3" t="str" cm="1">
        <f t="array" ref="K484">TRIM(_xlfn.IFS(H484 ="","",H484 ="Thomasville",H484 &amp;" , "&amp; E484, H484 ="Pensacola", H484 &amp; "," &amp;E484,TRUE, H484 &amp;", " &amp; D484))</f>
        <v>Ft. Pierce, Florida</v>
      </c>
      <c r="L484" s="3" t="str">
        <f t="shared" si="15"/>
        <v/>
      </c>
    </row>
    <row r="485" spans="1:12">
      <c r="A485" s="3" t="s">
        <v>1745</v>
      </c>
      <c r="B485" s="3" t="s">
        <v>1735</v>
      </c>
      <c r="C485" s="3"/>
      <c r="D485" s="39" t="str">
        <f t="shared" si="8"/>
        <v>Florida</v>
      </c>
      <c r="E485" s="3" t="str">
        <f t="shared" si="9"/>
        <v/>
      </c>
      <c r="F485" s="3" t="str">
        <f t="shared" si="16"/>
        <v>Miami</v>
      </c>
      <c r="G485" s="40" t="str">
        <f t="shared" si="11"/>
        <v>Ft. Lauderdale</v>
      </c>
      <c r="H485" s="3" t="str">
        <f t="shared" si="12"/>
        <v>Ft. Lauderdale</v>
      </c>
      <c r="I485" s="3" t="str">
        <f t="shared" si="13"/>
        <v/>
      </c>
      <c r="J485" s="3" t="str">
        <f t="shared" si="14"/>
        <v>Miami, Florida</v>
      </c>
      <c r="K485" s="3" t="str" cm="1">
        <f t="array" ref="K485">TRIM(_xlfn.IFS(H485 ="","",H485 ="Thomasville",H485 &amp;" , "&amp; E485, H485 ="Pensacola", H485 &amp; "," &amp;E485,TRUE, H485 &amp;", " &amp; D485))</f>
        <v>Ft. Lauderdale, Florida</v>
      </c>
      <c r="L485" s="3" t="str">
        <f t="shared" si="15"/>
        <v/>
      </c>
    </row>
    <row r="486" spans="1:12">
      <c r="A486" s="3" t="s">
        <v>1765</v>
      </c>
      <c r="B486" s="3" t="s">
        <v>1766</v>
      </c>
      <c r="C486" s="3" t="s">
        <v>1735</v>
      </c>
      <c r="D486" s="39" t="str">
        <f t="shared" si="8"/>
        <v>Alabama</v>
      </c>
      <c r="E486" s="3" t="str">
        <f t="shared" si="9"/>
        <v>Florida</v>
      </c>
      <c r="F486" s="3" t="str">
        <f t="shared" si="16"/>
        <v>Mobile</v>
      </c>
      <c r="G486" s="40" t="str">
        <f t="shared" si="11"/>
        <v/>
      </c>
      <c r="H486" s="3" t="str">
        <f t="shared" si="12"/>
        <v>Pensacola</v>
      </c>
      <c r="I486" s="3" t="str">
        <f t="shared" si="13"/>
        <v/>
      </c>
      <c r="J486" s="3" t="str">
        <f t="shared" si="14"/>
        <v>Mobile, Alabama</v>
      </c>
      <c r="K486" s="3" t="str" cm="1">
        <f t="array" ref="K486">TRIM(_xlfn.IFS(H486 ="","",H486 ="Thomasville",H486 &amp;" , "&amp; E486, H486 ="Pensacola", H486 &amp; "," &amp;E486,TRUE, H486 &amp;", " &amp; D486))</f>
        <v>Pensacola,Florida</v>
      </c>
      <c r="L486" s="3" t="str">
        <f t="shared" si="15"/>
        <v/>
      </c>
    </row>
    <row r="487" spans="1:12">
      <c r="A487" s="3" t="s">
        <v>1745</v>
      </c>
      <c r="B487" s="3" t="s">
        <v>1735</v>
      </c>
      <c r="C487" s="3"/>
      <c r="D487" s="39" t="str">
        <f t="shared" si="8"/>
        <v>Florida</v>
      </c>
      <c r="E487" s="3" t="str">
        <f t="shared" si="9"/>
        <v/>
      </c>
      <c r="F487" s="3" t="str">
        <f t="shared" si="16"/>
        <v>Miami</v>
      </c>
      <c r="G487" s="40" t="str">
        <f t="shared" si="11"/>
        <v>Ft. Lauderdale</v>
      </c>
      <c r="H487" s="3" t="str">
        <f t="shared" si="12"/>
        <v>Ft. Lauderdale</v>
      </c>
      <c r="I487" s="3" t="str">
        <f t="shared" si="13"/>
        <v/>
      </c>
      <c r="J487" s="3" t="str">
        <f t="shared" si="14"/>
        <v>Miami, Florida</v>
      </c>
      <c r="K487" s="3" t="str" cm="1">
        <f t="array" ref="K487">TRIM(_xlfn.IFS(H487 ="","",H487 ="Thomasville",H487 &amp;" , "&amp; E487, H487 ="Pensacola", H487 &amp; "," &amp;E487,TRUE, H487 &amp;", " &amp; D487))</f>
        <v>Ft. Lauderdale, Florida</v>
      </c>
      <c r="L487" s="3" t="str">
        <f t="shared" si="15"/>
        <v/>
      </c>
    </row>
    <row r="488" spans="1:12">
      <c r="A488" s="3" t="s">
        <v>1749</v>
      </c>
      <c r="B488" s="3" t="s">
        <v>1735</v>
      </c>
      <c r="C488" s="3"/>
      <c r="D488" s="39" t="str">
        <f t="shared" si="8"/>
        <v>Florida</v>
      </c>
      <c r="E488" s="3" t="str">
        <f t="shared" si="9"/>
        <v/>
      </c>
      <c r="F488" s="3" t="str">
        <f t="shared" si="16"/>
        <v>Jacksonville</v>
      </c>
      <c r="G488" s="40" t="str">
        <f t="shared" si="11"/>
        <v/>
      </c>
      <c r="H488" s="3" t="str">
        <f t="shared" si="12"/>
        <v/>
      </c>
      <c r="I488" s="3" t="str">
        <f t="shared" si="13"/>
        <v/>
      </c>
      <c r="J488" s="3" t="str">
        <f t="shared" si="14"/>
        <v>Jacksonville, Florida</v>
      </c>
      <c r="K488" s="3" t="str" cm="1">
        <f t="array" ref="K488">TRIM(_xlfn.IFS(H488 ="","",H488 ="Thomasville",H488 &amp;" , "&amp; E488, H488 ="Pensacola", H488 &amp; "," &amp;E488,TRUE, H488 &amp;", " &amp; D488))</f>
        <v/>
      </c>
      <c r="L488" s="3" t="str">
        <f t="shared" si="15"/>
        <v/>
      </c>
    </row>
    <row r="489" spans="1:12">
      <c r="A489" s="3" t="s">
        <v>1752</v>
      </c>
      <c r="B489" s="3" t="s">
        <v>1753</v>
      </c>
      <c r="C489" s="3"/>
      <c r="D489" s="39" t="str">
        <f t="shared" si="8"/>
        <v>Georgia</v>
      </c>
      <c r="E489" s="3" t="str">
        <f t="shared" si="9"/>
        <v/>
      </c>
      <c r="F489" s="3" t="str">
        <f t="shared" si="16"/>
        <v>Augusta</v>
      </c>
      <c r="G489" s="40" t="str">
        <f t="shared" si="11"/>
        <v/>
      </c>
      <c r="H489" s="3" t="str">
        <f t="shared" si="12"/>
        <v/>
      </c>
      <c r="I489" s="3" t="str">
        <f t="shared" si="13"/>
        <v/>
      </c>
      <c r="J489" s="3" t="str">
        <f t="shared" si="14"/>
        <v>Augusta, Georgia</v>
      </c>
      <c r="K489" s="3" t="str" cm="1">
        <f t="array" ref="K489">TRIM(_xlfn.IFS(H489 ="","",H489 ="Thomasville",H489 &amp;" , "&amp; E489, H489 ="Pensacola", H489 &amp; "," &amp;E489,TRUE, H489 &amp;", " &amp; D489))</f>
        <v/>
      </c>
      <c r="L489" s="3" t="str">
        <f t="shared" si="15"/>
        <v/>
      </c>
    </row>
    <row r="490" spans="1:12">
      <c r="A490" s="3" t="s">
        <v>1775</v>
      </c>
      <c r="B490" s="3" t="s">
        <v>1740</v>
      </c>
      <c r="C490" s="3"/>
      <c r="D490" s="39" t="str">
        <f t="shared" si="8"/>
        <v>Illinois</v>
      </c>
      <c r="E490" s="3" t="str">
        <f t="shared" si="9"/>
        <v/>
      </c>
      <c r="F490" s="3" t="str">
        <f t="shared" si="16"/>
        <v>Peoria</v>
      </c>
      <c r="G490" s="40" t="str">
        <f t="shared" si="11"/>
        <v>Bloomington</v>
      </c>
      <c r="H490" s="3" t="str">
        <f t="shared" si="12"/>
        <v>Bloomington</v>
      </c>
      <c r="I490" s="3" t="str">
        <f t="shared" si="13"/>
        <v/>
      </c>
      <c r="J490" s="3" t="str">
        <f t="shared" si="14"/>
        <v>Peoria, Illinois</v>
      </c>
      <c r="K490" s="3" t="str" cm="1">
        <f t="array" ref="K490">TRIM(_xlfn.IFS(H490 ="","",H490 ="Thomasville",H490 &amp;" , "&amp; E490, H490 ="Pensacola", H490 &amp; "," &amp;E490,TRUE, H490 &amp;", " &amp; D490))</f>
        <v>Bloomington, Illinois</v>
      </c>
      <c r="L490" s="3" t="str">
        <f t="shared" si="15"/>
        <v/>
      </c>
    </row>
    <row r="491" spans="1:12">
      <c r="A491" s="3" t="s">
        <v>1732</v>
      </c>
      <c r="B491" s="3" t="s">
        <v>1733</v>
      </c>
      <c r="C491" s="3"/>
      <c r="D491" s="39" t="str">
        <f t="shared" si="8"/>
        <v>California</v>
      </c>
      <c r="E491" s="3" t="str">
        <f t="shared" si="9"/>
        <v/>
      </c>
      <c r="F491" s="3" t="str">
        <f t="shared" si="16"/>
        <v>Los Angeles</v>
      </c>
      <c r="G491" s="40" t="str">
        <f t="shared" si="11"/>
        <v/>
      </c>
      <c r="H491" s="3" t="str">
        <f t="shared" si="12"/>
        <v/>
      </c>
      <c r="I491" s="3" t="str">
        <f t="shared" si="13"/>
        <v/>
      </c>
      <c r="J491" s="3" t="str">
        <f t="shared" si="14"/>
        <v>Los Angeles, California</v>
      </c>
      <c r="K491" s="3" t="str" cm="1">
        <f t="array" ref="K491">TRIM(_xlfn.IFS(H491 ="","",H491 ="Thomasville",H491 &amp;" , "&amp; E491, H491 ="Pensacola", H491 &amp; "," &amp;E491,TRUE, H491 &amp;", " &amp; D491))</f>
        <v/>
      </c>
      <c r="L491" s="3" t="str">
        <f t="shared" si="15"/>
        <v/>
      </c>
    </row>
    <row r="492" spans="1:12">
      <c r="A492" s="3" t="s">
        <v>1749</v>
      </c>
      <c r="B492" s="3" t="s">
        <v>1735</v>
      </c>
      <c r="C492" s="3"/>
      <c r="D492" s="39" t="str">
        <f t="shared" si="8"/>
        <v>Florida</v>
      </c>
      <c r="E492" s="3" t="str">
        <f t="shared" si="9"/>
        <v/>
      </c>
      <c r="F492" s="3" t="str">
        <f t="shared" si="16"/>
        <v>Jacksonville</v>
      </c>
      <c r="G492" s="40" t="str">
        <f t="shared" si="11"/>
        <v/>
      </c>
      <c r="H492" s="3" t="str">
        <f t="shared" si="12"/>
        <v/>
      </c>
      <c r="I492" s="3" t="str">
        <f t="shared" si="13"/>
        <v/>
      </c>
      <c r="J492" s="3" t="str">
        <f t="shared" si="14"/>
        <v>Jacksonville, Florida</v>
      </c>
      <c r="K492" s="3" t="str" cm="1">
        <f t="array" ref="K492">TRIM(_xlfn.IFS(H492 ="","",H492 ="Thomasville",H492 &amp;" , "&amp; E492, H492 ="Pensacola", H492 &amp; "," &amp;E492,TRUE, H492 &amp;", " &amp; D492))</f>
        <v/>
      </c>
      <c r="L492" s="3" t="str">
        <f t="shared" si="15"/>
        <v/>
      </c>
    </row>
    <row r="493" spans="1:12">
      <c r="A493" s="3" t="s">
        <v>1739</v>
      </c>
      <c r="B493" s="3" t="s">
        <v>1740</v>
      </c>
      <c r="C493" s="3"/>
      <c r="D493" s="39" t="str">
        <f t="shared" si="8"/>
        <v>Illinois</v>
      </c>
      <c r="E493" s="3" t="str">
        <f t="shared" si="9"/>
        <v/>
      </c>
      <c r="F493" s="3" t="str">
        <f t="shared" si="16"/>
        <v>Chicago</v>
      </c>
      <c r="G493" s="40" t="str">
        <f t="shared" si="11"/>
        <v/>
      </c>
      <c r="H493" s="3" t="str">
        <f t="shared" si="12"/>
        <v/>
      </c>
      <c r="I493" s="3" t="str">
        <f t="shared" si="13"/>
        <v/>
      </c>
      <c r="J493" s="3" t="str">
        <f t="shared" si="14"/>
        <v>Chicago, Illinois</v>
      </c>
      <c r="K493" s="3" t="str" cm="1">
        <f t="array" ref="K493">TRIM(_xlfn.IFS(H493 ="","",H493 ="Thomasville",H493 &amp;" , "&amp; E493, H493 ="Pensacola", H493 &amp; "," &amp;E493,TRUE, H493 &amp;", " &amp; D493))</f>
        <v/>
      </c>
      <c r="L493" s="3" t="str">
        <f t="shared" si="15"/>
        <v/>
      </c>
    </row>
    <row r="494" spans="1:12">
      <c r="A494" s="3" t="s">
        <v>1745</v>
      </c>
      <c r="B494" s="3" t="s">
        <v>1735</v>
      </c>
      <c r="C494" s="3"/>
      <c r="D494" s="39" t="str">
        <f t="shared" si="8"/>
        <v>Florida</v>
      </c>
      <c r="E494" s="3" t="str">
        <f t="shared" si="9"/>
        <v/>
      </c>
      <c r="F494" s="3" t="str">
        <f t="shared" si="16"/>
        <v>Miami</v>
      </c>
      <c r="G494" s="40" t="str">
        <f t="shared" si="11"/>
        <v>Ft. Lauderdale</v>
      </c>
      <c r="H494" s="3" t="str">
        <f t="shared" si="12"/>
        <v>Ft. Lauderdale</v>
      </c>
      <c r="I494" s="3" t="str">
        <f t="shared" si="13"/>
        <v/>
      </c>
      <c r="J494" s="3" t="str">
        <f t="shared" si="14"/>
        <v>Miami, Florida</v>
      </c>
      <c r="K494" s="3" t="str" cm="1">
        <f t="array" ref="K494">TRIM(_xlfn.IFS(H494 ="","",H494 ="Thomasville",H494 &amp;" , "&amp; E494, H494 ="Pensacola", H494 &amp; "," &amp;E494,TRUE, H494 &amp;", " &amp; D494))</f>
        <v>Ft. Lauderdale, Florida</v>
      </c>
      <c r="L494" s="3" t="str">
        <f t="shared" si="15"/>
        <v/>
      </c>
    </row>
    <row r="495" spans="1:12">
      <c r="A495" s="3" t="s">
        <v>1745</v>
      </c>
      <c r="B495" s="3" t="s">
        <v>1735</v>
      </c>
      <c r="C495" s="3"/>
      <c r="D495" s="39" t="str">
        <f t="shared" si="8"/>
        <v>Florida</v>
      </c>
      <c r="E495" s="3" t="str">
        <f t="shared" si="9"/>
        <v/>
      </c>
      <c r="F495" s="3" t="str">
        <f t="shared" si="16"/>
        <v>Miami</v>
      </c>
      <c r="G495" s="40" t="str">
        <f t="shared" si="11"/>
        <v>Ft. Lauderdale</v>
      </c>
      <c r="H495" s="3" t="str">
        <f t="shared" si="12"/>
        <v>Ft. Lauderdale</v>
      </c>
      <c r="I495" s="3" t="str">
        <f t="shared" si="13"/>
        <v/>
      </c>
      <c r="J495" s="3" t="str">
        <f t="shared" si="14"/>
        <v>Miami, Florida</v>
      </c>
      <c r="K495" s="3" t="str" cm="1">
        <f t="array" ref="K495">TRIM(_xlfn.IFS(H495 ="","",H495 ="Thomasville",H495 &amp;" , "&amp; E495, H495 ="Pensacola", H495 &amp; "," &amp;E495,TRUE, H495 &amp;", " &amp; D495))</f>
        <v>Ft. Lauderdale, Florida</v>
      </c>
      <c r="L495" s="3" t="str">
        <f t="shared" si="15"/>
        <v/>
      </c>
    </row>
    <row r="496" spans="1:12">
      <c r="A496" s="3" t="s">
        <v>1737</v>
      </c>
      <c r="B496" s="3" t="s">
        <v>1738</v>
      </c>
      <c r="C496" s="3"/>
      <c r="D496" s="39" t="str">
        <f t="shared" si="8"/>
        <v>Michigan</v>
      </c>
      <c r="E496" s="3" t="str">
        <f t="shared" si="9"/>
        <v/>
      </c>
      <c r="F496" s="3" t="str">
        <f t="shared" si="16"/>
        <v>Grand Rapids</v>
      </c>
      <c r="G496" s="40" t="str">
        <f t="shared" si="11"/>
        <v>Kalamazoo</v>
      </c>
      <c r="H496" s="3" t="str">
        <f t="shared" si="12"/>
        <v>Kalamazoo</v>
      </c>
      <c r="I496" s="3" t="str">
        <f t="shared" si="13"/>
        <v/>
      </c>
      <c r="J496" s="3" t="str">
        <f t="shared" si="14"/>
        <v>Grand Rapids, Michigan</v>
      </c>
      <c r="K496" s="3" t="str" cm="1">
        <f t="array" ref="K496">TRIM(_xlfn.IFS(H496 ="","",H496 ="Thomasville",H496 &amp;" , "&amp; E496, H496 ="Pensacola", H496 &amp; "," &amp;E496,TRUE, H496 &amp;", " &amp; D496))</f>
        <v>Kalamazoo, Michigan</v>
      </c>
      <c r="L496" s="3" t="str">
        <f t="shared" si="15"/>
        <v/>
      </c>
    </row>
    <row r="497" spans="1:12">
      <c r="A497" s="3" t="s">
        <v>1756</v>
      </c>
      <c r="B497" s="3" t="s">
        <v>1738</v>
      </c>
      <c r="C497" s="3"/>
      <c r="D497" s="39" t="str">
        <f t="shared" si="8"/>
        <v>Michigan</v>
      </c>
      <c r="E497" s="3" t="str">
        <f t="shared" si="9"/>
        <v/>
      </c>
      <c r="F497" s="3" t="str">
        <f t="shared" si="16"/>
        <v>Flint</v>
      </c>
      <c r="G497" s="40" t="str">
        <f t="shared" si="11"/>
        <v>Saginaw-Bay City</v>
      </c>
      <c r="H497" s="3" t="str">
        <f t="shared" si="12"/>
        <v>Saginaw</v>
      </c>
      <c r="I497" s="3" t="str">
        <f t="shared" si="13"/>
        <v/>
      </c>
      <c r="J497" s="3" t="str">
        <f t="shared" si="14"/>
        <v>Flint, Michigan</v>
      </c>
      <c r="K497" s="3" t="str" cm="1">
        <f t="array" ref="K497">TRIM(_xlfn.IFS(H497 ="","",H497 ="Thomasville",H497 &amp;" , "&amp; E497, H497 ="Pensacola", H497 &amp; "," &amp;E497,TRUE, H497 &amp;", " &amp; D497))</f>
        <v>Saginaw, Michigan</v>
      </c>
      <c r="L497" s="3" t="str">
        <f t="shared" si="15"/>
        <v/>
      </c>
    </row>
    <row r="498" spans="1:12">
      <c r="A498" s="3" t="s">
        <v>1752</v>
      </c>
      <c r="B498" s="3" t="s">
        <v>1753</v>
      </c>
      <c r="C498" s="3"/>
      <c r="D498" s="39" t="str">
        <f t="shared" si="8"/>
        <v>Georgia</v>
      </c>
      <c r="E498" s="3" t="str">
        <f t="shared" si="9"/>
        <v/>
      </c>
      <c r="F498" s="3" t="str">
        <f t="shared" si="16"/>
        <v>Augusta</v>
      </c>
      <c r="G498" s="40" t="str">
        <f t="shared" si="11"/>
        <v/>
      </c>
      <c r="H498" s="3" t="str">
        <f t="shared" si="12"/>
        <v/>
      </c>
      <c r="I498" s="3" t="str">
        <f t="shared" si="13"/>
        <v/>
      </c>
      <c r="J498" s="3" t="str">
        <f t="shared" si="14"/>
        <v>Augusta, Georgia</v>
      </c>
      <c r="K498" s="3" t="str" cm="1">
        <f t="array" ref="K498">TRIM(_xlfn.IFS(H498 ="","",H498 ="Thomasville",H498 &amp;" , "&amp; E498, H498 ="Pensacola", H498 &amp; "," &amp;E498,TRUE, H498 &amp;", " &amp; D498))</f>
        <v/>
      </c>
      <c r="L498" s="3" t="str">
        <f t="shared" si="15"/>
        <v/>
      </c>
    </row>
    <row r="499" spans="1:12">
      <c r="A499" s="3" t="s">
        <v>1737</v>
      </c>
      <c r="B499" s="3" t="s">
        <v>1738</v>
      </c>
      <c r="C499" s="3"/>
      <c r="D499" s="39" t="str">
        <f t="shared" si="8"/>
        <v>Michigan</v>
      </c>
      <c r="E499" s="3" t="str">
        <f t="shared" si="9"/>
        <v/>
      </c>
      <c r="F499" s="3" t="str">
        <f t="shared" si="16"/>
        <v>Grand Rapids</v>
      </c>
      <c r="G499" s="40" t="str">
        <f t="shared" si="11"/>
        <v>Kalamazoo</v>
      </c>
      <c r="H499" s="3" t="str">
        <f t="shared" si="12"/>
        <v>Kalamazoo</v>
      </c>
      <c r="I499" s="3" t="str">
        <f t="shared" si="13"/>
        <v/>
      </c>
      <c r="J499" s="3" t="str">
        <f t="shared" si="14"/>
        <v>Grand Rapids, Michigan</v>
      </c>
      <c r="K499" s="3" t="str" cm="1">
        <f t="array" ref="K499">TRIM(_xlfn.IFS(H499 ="","",H499 ="Thomasville",H499 &amp;" , "&amp; E499, H499 ="Pensacola", H499 &amp; "," &amp;E499,TRUE, H499 &amp;", " &amp; D499))</f>
        <v>Kalamazoo, Michigan</v>
      </c>
      <c r="L499" s="3" t="str">
        <f t="shared" si="15"/>
        <v/>
      </c>
    </row>
    <row r="500" spans="1:12">
      <c r="A500" s="3" t="s">
        <v>1745</v>
      </c>
      <c r="B500" s="3" t="s">
        <v>1735</v>
      </c>
      <c r="C500" s="3"/>
      <c r="D500" s="39" t="str">
        <f t="shared" si="8"/>
        <v>Florida</v>
      </c>
      <c r="E500" s="3" t="str">
        <f t="shared" si="9"/>
        <v/>
      </c>
      <c r="F500" s="3" t="str">
        <f t="shared" si="16"/>
        <v>Miami</v>
      </c>
      <c r="G500" s="40" t="str">
        <f t="shared" si="11"/>
        <v>Ft. Lauderdale</v>
      </c>
      <c r="H500" s="3" t="str">
        <f t="shared" si="12"/>
        <v>Ft. Lauderdale</v>
      </c>
      <c r="I500" s="3" t="str">
        <f t="shared" si="13"/>
        <v/>
      </c>
      <c r="J500" s="3" t="str">
        <f t="shared" si="14"/>
        <v>Miami, Florida</v>
      </c>
      <c r="K500" s="3" t="str" cm="1">
        <f t="array" ref="K500">TRIM(_xlfn.IFS(H500 ="","",H500 ="Thomasville",H500 &amp;" , "&amp; E500, H500 ="Pensacola", H500 &amp; "," &amp;E500,TRUE, H500 &amp;", " &amp; D500))</f>
        <v>Ft. Lauderdale, Florida</v>
      </c>
      <c r="L500" s="3" t="str">
        <f t="shared" si="15"/>
        <v/>
      </c>
    </row>
    <row r="501" spans="1:12">
      <c r="A501" s="3" t="s">
        <v>1732</v>
      </c>
      <c r="B501" s="3" t="s">
        <v>1733</v>
      </c>
      <c r="C501" s="3"/>
      <c r="D501" s="39" t="str">
        <f t="shared" si="8"/>
        <v>California</v>
      </c>
      <c r="E501" s="3" t="str">
        <f t="shared" si="9"/>
        <v/>
      </c>
      <c r="F501" s="3" t="str">
        <f t="shared" si="16"/>
        <v>Los Angeles</v>
      </c>
      <c r="G501" s="40" t="str">
        <f t="shared" si="11"/>
        <v/>
      </c>
      <c r="H501" s="3" t="str">
        <f t="shared" si="12"/>
        <v/>
      </c>
      <c r="I501" s="3" t="str">
        <f t="shared" si="13"/>
        <v/>
      </c>
      <c r="J501" s="3" t="str">
        <f t="shared" si="14"/>
        <v>Los Angeles, California</v>
      </c>
      <c r="K501" s="3" t="str" cm="1">
        <f t="array" ref="K501">TRIM(_xlfn.IFS(H501 ="","",H501 ="Thomasville",H501 &amp;" , "&amp; E501, H501 ="Pensacola", H501 &amp; "," &amp;E501,TRUE, H501 &amp;", " &amp; D501))</f>
        <v/>
      </c>
      <c r="L501" s="3" t="str">
        <f t="shared" si="15"/>
        <v/>
      </c>
    </row>
    <row r="502" spans="1:12">
      <c r="A502" s="3" t="s">
        <v>1741</v>
      </c>
      <c r="B502" s="3" t="s">
        <v>1742</v>
      </c>
      <c r="C502" s="3"/>
      <c r="D502" s="39" t="str">
        <f t="shared" si="8"/>
        <v>Tennessee</v>
      </c>
      <c r="E502" s="3" t="str">
        <f t="shared" si="9"/>
        <v/>
      </c>
      <c r="F502" s="3" t="str">
        <f t="shared" si="16"/>
        <v>Nashville</v>
      </c>
      <c r="G502" s="40" t="str">
        <f t="shared" si="11"/>
        <v/>
      </c>
      <c r="H502" s="3" t="str">
        <f t="shared" si="12"/>
        <v/>
      </c>
      <c r="I502" s="3" t="str">
        <f t="shared" si="13"/>
        <v/>
      </c>
      <c r="J502" s="3" t="str">
        <f t="shared" si="14"/>
        <v>Nashville, Tennessee</v>
      </c>
      <c r="K502" s="3" t="str" cm="1">
        <f t="array" ref="K502">TRIM(_xlfn.IFS(H502 ="","",H502 ="Thomasville",H502 &amp;" , "&amp; E502, H502 ="Pensacola", H502 &amp; "," &amp;E502,TRUE, H502 &amp;", " &amp; D502))</f>
        <v/>
      </c>
      <c r="L502" s="3" t="str">
        <f t="shared" si="15"/>
        <v/>
      </c>
    </row>
    <row r="503" spans="1:12">
      <c r="A503" s="3" t="s">
        <v>1747</v>
      </c>
      <c r="B503" s="3" t="s">
        <v>1748</v>
      </c>
      <c r="C503" s="3"/>
      <c r="D503" s="39" t="str">
        <f t="shared" si="8"/>
        <v>New York</v>
      </c>
      <c r="E503" s="3" t="str">
        <f t="shared" si="9"/>
        <v/>
      </c>
      <c r="F503" s="3" t="str">
        <f t="shared" si="16"/>
        <v>New York City</v>
      </c>
      <c r="G503" s="40" t="str">
        <f t="shared" si="11"/>
        <v/>
      </c>
      <c r="H503" s="3" t="str">
        <f t="shared" si="12"/>
        <v/>
      </c>
      <c r="I503" s="3" t="str">
        <f t="shared" si="13"/>
        <v/>
      </c>
      <c r="J503" s="3" t="str">
        <f t="shared" si="14"/>
        <v>New York City, New York</v>
      </c>
      <c r="K503" s="3" t="str" cm="1">
        <f t="array" ref="K503">TRIM(_xlfn.IFS(H503 ="","",H503 ="Thomasville",H503 &amp;" , "&amp; E503, H503 ="Pensacola", H503 &amp; "," &amp;E503,TRUE, H503 &amp;", " &amp; D503))</f>
        <v/>
      </c>
      <c r="L503" s="3" t="str">
        <f t="shared" si="15"/>
        <v/>
      </c>
    </row>
    <row r="504" spans="1:12">
      <c r="A504" s="3" t="s">
        <v>1768</v>
      </c>
      <c r="B504" s="3" t="s">
        <v>1742</v>
      </c>
      <c r="C504" s="3"/>
      <c r="D504" s="39" t="str">
        <f t="shared" si="8"/>
        <v>Tennessee</v>
      </c>
      <c r="E504" s="3" t="str">
        <f t="shared" si="9"/>
        <v/>
      </c>
      <c r="F504" s="3" t="str">
        <f t="shared" si="16"/>
        <v>Memphis</v>
      </c>
      <c r="G504" s="40" t="str">
        <f t="shared" si="11"/>
        <v/>
      </c>
      <c r="H504" s="3" t="str">
        <f t="shared" si="12"/>
        <v/>
      </c>
      <c r="I504" s="3" t="str">
        <f t="shared" si="13"/>
        <v/>
      </c>
      <c r="J504" s="3" t="str">
        <f t="shared" si="14"/>
        <v>Memphis, Tennessee</v>
      </c>
      <c r="K504" s="3" t="str" cm="1">
        <f t="array" ref="K504">TRIM(_xlfn.IFS(H504 ="","",H504 ="Thomasville",H504 &amp;" , "&amp; E504, H504 ="Pensacola", H504 &amp; "," &amp;E504,TRUE, H504 &amp;", " &amp; D504))</f>
        <v/>
      </c>
      <c r="L504" s="3" t="str">
        <f t="shared" si="15"/>
        <v/>
      </c>
    </row>
    <row r="505" spans="1:12">
      <c r="A505" s="3" t="s">
        <v>1769</v>
      </c>
      <c r="B505" s="3" t="s">
        <v>1738</v>
      </c>
      <c r="C505" s="3"/>
      <c r="D505" s="39" t="str">
        <f t="shared" si="8"/>
        <v>Michigan</v>
      </c>
      <c r="E505" s="3" t="str">
        <f t="shared" si="9"/>
        <v/>
      </c>
      <c r="F505" s="3" t="str">
        <f t="shared" si="16"/>
        <v>Lansing</v>
      </c>
      <c r="G505" s="40" t="str">
        <f t="shared" si="11"/>
        <v/>
      </c>
      <c r="H505" s="3" t="str">
        <f t="shared" si="12"/>
        <v/>
      </c>
      <c r="I505" s="3" t="str">
        <f t="shared" si="13"/>
        <v/>
      </c>
      <c r="J505" s="3" t="str">
        <f t="shared" si="14"/>
        <v>Lansing, Michigan</v>
      </c>
      <c r="K505" s="3" t="str" cm="1">
        <f t="array" ref="K505">TRIM(_xlfn.IFS(H505 ="","",H505 ="Thomasville",H505 &amp;" , "&amp; E505, H505 ="Pensacola", H505 &amp; "," &amp;E505,TRUE, H505 &amp;", " &amp; D505))</f>
        <v/>
      </c>
      <c r="L505" s="3" t="str">
        <f t="shared" si="15"/>
        <v/>
      </c>
    </row>
    <row r="506" spans="1:12">
      <c r="A506" s="3" t="s">
        <v>1745</v>
      </c>
      <c r="B506" s="3" t="s">
        <v>1735</v>
      </c>
      <c r="C506" s="3"/>
      <c r="D506" s="39" t="str">
        <f t="shared" si="8"/>
        <v>Florida</v>
      </c>
      <c r="E506" s="3" t="str">
        <f t="shared" si="9"/>
        <v/>
      </c>
      <c r="F506" s="3" t="str">
        <f t="shared" si="16"/>
        <v>Miami</v>
      </c>
      <c r="G506" s="40" t="str">
        <f t="shared" si="11"/>
        <v>Ft. Lauderdale</v>
      </c>
      <c r="H506" s="3" t="str">
        <f t="shared" si="12"/>
        <v>Ft. Lauderdale</v>
      </c>
      <c r="I506" s="3" t="str">
        <f t="shared" si="13"/>
        <v/>
      </c>
      <c r="J506" s="3" t="str">
        <f t="shared" si="14"/>
        <v>Miami, Florida</v>
      </c>
      <c r="K506" s="3" t="str" cm="1">
        <f t="array" ref="K506">TRIM(_xlfn.IFS(H506 ="","",H506 ="Thomasville",H506 &amp;" , "&amp; E506, H506 ="Pensacola", H506 &amp; "," &amp;E506,TRUE, H506 &amp;", " &amp; D506))</f>
        <v>Ft. Lauderdale, Florida</v>
      </c>
      <c r="L506" s="3" t="str">
        <f t="shared" si="15"/>
        <v/>
      </c>
    </row>
    <row r="507" spans="1:12">
      <c r="A507" s="3" t="s">
        <v>1732</v>
      </c>
      <c r="B507" s="3" t="s">
        <v>1733</v>
      </c>
      <c r="C507" s="3"/>
      <c r="D507" s="39" t="str">
        <f t="shared" si="8"/>
        <v>California</v>
      </c>
      <c r="E507" s="3" t="str">
        <f t="shared" si="9"/>
        <v/>
      </c>
      <c r="F507" s="3" t="str">
        <f t="shared" si="16"/>
        <v>Los Angeles</v>
      </c>
      <c r="G507" s="40" t="str">
        <f t="shared" si="11"/>
        <v/>
      </c>
      <c r="H507" s="3" t="str">
        <f t="shared" si="12"/>
        <v/>
      </c>
      <c r="I507" s="3" t="str">
        <f t="shared" si="13"/>
        <v/>
      </c>
      <c r="J507" s="3" t="str">
        <f t="shared" si="14"/>
        <v>Los Angeles, California</v>
      </c>
      <c r="K507" s="3" t="str" cm="1">
        <f t="array" ref="K507">TRIM(_xlfn.IFS(H507 ="","",H507 ="Thomasville",H507 &amp;" , "&amp; E507, H507 ="Pensacola", H507 &amp; "," &amp;E507,TRUE, H507 &amp;", " &amp; D507))</f>
        <v/>
      </c>
      <c r="L507" s="3" t="str">
        <f t="shared" si="15"/>
        <v/>
      </c>
    </row>
    <row r="508" spans="1:12">
      <c r="A508" s="3" t="s">
        <v>1739</v>
      </c>
      <c r="B508" s="3" t="s">
        <v>1740</v>
      </c>
      <c r="C508" s="3"/>
      <c r="D508" s="39" t="str">
        <f t="shared" si="8"/>
        <v>Illinois</v>
      </c>
      <c r="E508" s="3" t="str">
        <f t="shared" si="9"/>
        <v/>
      </c>
      <c r="F508" s="3" t="str">
        <f t="shared" si="16"/>
        <v>Chicago</v>
      </c>
      <c r="G508" s="40" t="str">
        <f t="shared" si="11"/>
        <v/>
      </c>
      <c r="H508" s="3" t="str">
        <f t="shared" si="12"/>
        <v/>
      </c>
      <c r="I508" s="3" t="str">
        <f t="shared" si="13"/>
        <v/>
      </c>
      <c r="J508" s="3" t="str">
        <f t="shared" si="14"/>
        <v>Chicago, Illinois</v>
      </c>
      <c r="K508" s="3" t="str" cm="1">
        <f t="array" ref="K508">TRIM(_xlfn.IFS(H508 ="","",H508 ="Thomasville",H508 &amp;" , "&amp; E508, H508 ="Pensacola", H508 &amp; "," &amp;E508,TRUE, H508 &amp;", " &amp; D508))</f>
        <v/>
      </c>
      <c r="L508" s="3" t="str">
        <f t="shared" si="15"/>
        <v/>
      </c>
    </row>
    <row r="509" spans="1:12">
      <c r="A509" s="3" t="s">
        <v>1745</v>
      </c>
      <c r="B509" s="3" t="s">
        <v>1735</v>
      </c>
      <c r="C509" s="3"/>
      <c r="D509" s="39" t="str">
        <f t="shared" si="8"/>
        <v>Florida</v>
      </c>
      <c r="E509" s="3" t="str">
        <f t="shared" si="9"/>
        <v/>
      </c>
      <c r="F509" s="3" t="str">
        <f t="shared" si="16"/>
        <v>Miami</v>
      </c>
      <c r="G509" s="40" t="str">
        <f t="shared" si="11"/>
        <v>Ft. Lauderdale</v>
      </c>
      <c r="H509" s="3" t="str">
        <f t="shared" si="12"/>
        <v>Ft. Lauderdale</v>
      </c>
      <c r="I509" s="3" t="str">
        <f t="shared" si="13"/>
        <v/>
      </c>
      <c r="J509" s="3" t="str">
        <f t="shared" si="14"/>
        <v>Miami, Florida</v>
      </c>
      <c r="K509" s="3" t="str" cm="1">
        <f t="array" ref="K509">TRIM(_xlfn.IFS(H509 ="","",H509 ="Thomasville",H509 &amp;" , "&amp; E509, H509 ="Pensacola", H509 &amp; "," &amp;E509,TRUE, H509 &amp;", " &amp; D509))</f>
        <v>Ft. Lauderdale, Florida</v>
      </c>
      <c r="L509" s="3" t="str">
        <f t="shared" si="15"/>
        <v/>
      </c>
    </row>
    <row r="510" spans="1:12">
      <c r="A510" s="3" t="s">
        <v>1739</v>
      </c>
      <c r="B510" s="3" t="s">
        <v>1740</v>
      </c>
      <c r="C510" s="3"/>
      <c r="D510" s="39" t="str">
        <f t="shared" si="8"/>
        <v>Illinois</v>
      </c>
      <c r="E510" s="3" t="str">
        <f t="shared" si="9"/>
        <v/>
      </c>
      <c r="F510" s="3" t="str">
        <f t="shared" si="16"/>
        <v>Chicago</v>
      </c>
      <c r="G510" s="40" t="str">
        <f t="shared" si="11"/>
        <v/>
      </c>
      <c r="H510" s="3" t="str">
        <f t="shared" si="12"/>
        <v/>
      </c>
      <c r="I510" s="3" t="str">
        <f t="shared" si="13"/>
        <v/>
      </c>
      <c r="J510" s="3" t="str">
        <f t="shared" si="14"/>
        <v>Chicago, Illinois</v>
      </c>
      <c r="K510" s="3" t="str" cm="1">
        <f t="array" ref="K510">TRIM(_xlfn.IFS(H510 ="","",H510 ="Thomasville",H510 &amp;" , "&amp; E510, H510 ="Pensacola", H510 &amp; "," &amp;E510,TRUE, H510 &amp;", " &amp; D510))</f>
        <v/>
      </c>
      <c r="L510" s="3" t="str">
        <f t="shared" si="15"/>
        <v/>
      </c>
    </row>
    <row r="511" spans="1:12">
      <c r="A511" s="3" t="s">
        <v>1772</v>
      </c>
      <c r="B511" s="3" t="s">
        <v>1742</v>
      </c>
      <c r="C511" s="3"/>
      <c r="D511" s="39" t="str">
        <f t="shared" si="8"/>
        <v>Tennessee</v>
      </c>
      <c r="E511" s="3" t="str">
        <f t="shared" si="9"/>
        <v/>
      </c>
      <c r="F511" s="3" t="str">
        <f t="shared" si="16"/>
        <v>Chattanooga</v>
      </c>
      <c r="G511" s="40" t="str">
        <f t="shared" si="11"/>
        <v/>
      </c>
      <c r="H511" s="3" t="str">
        <f t="shared" si="12"/>
        <v/>
      </c>
      <c r="I511" s="3" t="str">
        <f t="shared" si="13"/>
        <v/>
      </c>
      <c r="J511" s="3" t="str">
        <f t="shared" si="14"/>
        <v>Chattanooga, Tennessee</v>
      </c>
      <c r="K511" s="3" t="str" cm="1">
        <f t="array" ref="K511">TRIM(_xlfn.IFS(H511 ="","",H511 ="Thomasville",H511 &amp;" , "&amp; E511, H511 ="Pensacola", H511 &amp; "," &amp;E511,TRUE, H511 &amp;", " &amp; D511))</f>
        <v/>
      </c>
      <c r="L511" s="3" t="str">
        <f t="shared" si="15"/>
        <v/>
      </c>
    </row>
    <row r="512" spans="1:12">
      <c r="A512" s="3" t="s">
        <v>1775</v>
      </c>
      <c r="B512" s="3" t="s">
        <v>1740</v>
      </c>
      <c r="C512" s="3"/>
      <c r="D512" s="39" t="str">
        <f t="shared" ref="D512:D728" si="17">IFERROR(TRIM(LEFT(B512, SEARCH("-", B512) - 1)), B512)</f>
        <v>Illinois</v>
      </c>
      <c r="E512" s="3" t="str">
        <f t="shared" ref="E512:E728" si="18">IFERROR(IF(SEARCH("Virginia",B512),"Virginia"),IFERROR(IF(SEARCH("Pensacola",B512),C512),IFERROR(IF(SEARCH("Thomasville", B512), C512),IFERROR(TRIM(RIGHT(B512, LEN(B512) - SEARCH("-", B512))), ""))))</f>
        <v/>
      </c>
      <c r="F512" s="3" t="str">
        <f t="shared" si="16"/>
        <v>Peoria</v>
      </c>
      <c r="G512" s="40" t="str">
        <f t="shared" ref="G512:G729" si="19">IF(F512="Tri-Cities", "",IFERROR(MID(A512, SEARCH("-", A512) + 1, LEN(A512) - SEARCH("-", A512)), ""))</f>
        <v>Bloomington</v>
      </c>
      <c r="H512" s="3" t="str">
        <f t="shared" ref="H512:H728" si="20">IFERROR(IF(SEARCH("Virginia",B512),""),IFERROR(LEFT(G512,SEARCH("(",G512)-1),IFERROR(LEFT(G512, SEARCH("-", G512)-1), IFERROR(RIGHT(B512, LEN(B512) - SEARCH("-", B512)), G512)))
)</f>
        <v>Bloomington</v>
      </c>
      <c r="I512" s="3" t="str">
        <f t="shared" ref="I512:I728" si="21">IF(F512="Tri-Cities", "",IFERROR(MID(A512, SEARCH("(", A512) + 1,SEARCH(")",A512)-SEARCH("(",A512)-1),""))</f>
        <v/>
      </c>
      <c r="J512" s="3" t="str">
        <f t="shared" ref="J512:J728" si="22">TRIM(F512 &amp;", "&amp; D512)</f>
        <v>Peoria, Illinois</v>
      </c>
      <c r="K512" s="3" t="str" cm="1">
        <f t="array" ref="K512">TRIM(_xlfn.IFS(H512 ="","",H512 ="Thomasville",H512 &amp;" , "&amp; E512, H512 ="Pensacola", H512 &amp; "," &amp;E512,TRUE, H512 &amp;", " &amp; D512))</f>
        <v>Bloomington, Illinois</v>
      </c>
      <c r="L512" s="3" t="str">
        <f t="shared" ref="L512:L728" si="23">TRIM(IF(I512="","",I512&amp;", "&amp;D512))</f>
        <v/>
      </c>
    </row>
    <row r="513" spans="1:12">
      <c r="A513" s="3" t="s">
        <v>1747</v>
      </c>
      <c r="B513" s="3" t="s">
        <v>1748</v>
      </c>
      <c r="C513" s="3"/>
      <c r="D513" s="39" t="str">
        <f t="shared" si="17"/>
        <v>New York</v>
      </c>
      <c r="E513" s="3" t="str">
        <f t="shared" si="18"/>
        <v/>
      </c>
      <c r="F513" s="3" t="str">
        <f t="shared" si="16"/>
        <v>New York City</v>
      </c>
      <c r="G513" s="40" t="str">
        <f t="shared" si="19"/>
        <v/>
      </c>
      <c r="H513" s="3" t="str">
        <f t="shared" si="20"/>
        <v/>
      </c>
      <c r="I513" s="3" t="str">
        <f t="shared" si="21"/>
        <v/>
      </c>
      <c r="J513" s="3" t="str">
        <f t="shared" si="22"/>
        <v>New York City, New York</v>
      </c>
      <c r="K513" s="3" t="str" cm="1">
        <f t="array" ref="K513">TRIM(_xlfn.IFS(H513 ="","",H513 ="Thomasville",H513 &amp;" , "&amp; E513, H513 ="Pensacola", H513 &amp; "," &amp;E513,TRUE, H513 &amp;", " &amp; D513))</f>
        <v/>
      </c>
      <c r="L513" s="3" t="str">
        <f t="shared" si="23"/>
        <v/>
      </c>
    </row>
    <row r="514" spans="1:12">
      <c r="A514" s="3" t="s">
        <v>1764</v>
      </c>
      <c r="B514" s="3" t="s">
        <v>1742</v>
      </c>
      <c r="C514" s="3"/>
      <c r="D514" s="39" t="str">
        <f t="shared" si="17"/>
        <v>Tennessee</v>
      </c>
      <c r="E514" s="3" t="str">
        <f t="shared" si="18"/>
        <v/>
      </c>
      <c r="F514" s="3" t="str">
        <f t="shared" si="16"/>
        <v>Knoxville</v>
      </c>
      <c r="G514" s="40" t="str">
        <f t="shared" si="19"/>
        <v/>
      </c>
      <c r="H514" s="3" t="str">
        <f t="shared" si="20"/>
        <v/>
      </c>
      <c r="I514" s="3" t="str">
        <f t="shared" si="21"/>
        <v/>
      </c>
      <c r="J514" s="3" t="str">
        <f t="shared" si="22"/>
        <v>Knoxville, Tennessee</v>
      </c>
      <c r="K514" s="3" t="str" cm="1">
        <f t="array" ref="K514">TRIM(_xlfn.IFS(H514 ="","",H514 ="Thomasville",H514 &amp;" , "&amp; E514, H514 ="Pensacola", H514 &amp; "," &amp;E514,TRUE, H514 &amp;", " &amp; D514))</f>
        <v/>
      </c>
      <c r="L514" s="3" t="str">
        <f t="shared" si="23"/>
        <v/>
      </c>
    </row>
    <row r="515" spans="1:12">
      <c r="A515" s="3" t="s">
        <v>1739</v>
      </c>
      <c r="B515" s="3" t="s">
        <v>1740</v>
      </c>
      <c r="C515" s="3"/>
      <c r="D515" s="39" t="str">
        <f t="shared" si="17"/>
        <v>Illinois</v>
      </c>
      <c r="E515" s="3" t="str">
        <f t="shared" si="18"/>
        <v/>
      </c>
      <c r="F515" s="3" t="str">
        <f t="shared" si="16"/>
        <v>Chicago</v>
      </c>
      <c r="G515" s="40" t="str">
        <f t="shared" si="19"/>
        <v/>
      </c>
      <c r="H515" s="3" t="str">
        <f t="shared" si="20"/>
        <v/>
      </c>
      <c r="I515" s="3" t="str">
        <f t="shared" si="21"/>
        <v/>
      </c>
      <c r="J515" s="3" t="str">
        <f t="shared" si="22"/>
        <v>Chicago, Illinois</v>
      </c>
      <c r="K515" s="3" t="str" cm="1">
        <f t="array" ref="K515">TRIM(_xlfn.IFS(H515 ="","",H515 ="Thomasville",H515 &amp;" , "&amp; E515, H515 ="Pensacola", H515 &amp; "," &amp;E515,TRUE, H515 &amp;", " &amp; D515))</f>
        <v/>
      </c>
      <c r="L515" s="3" t="str">
        <f t="shared" si="23"/>
        <v/>
      </c>
    </row>
    <row r="516" spans="1:12">
      <c r="A516" s="3" t="s">
        <v>1739</v>
      </c>
      <c r="B516" s="3" t="s">
        <v>1740</v>
      </c>
      <c r="C516" s="3"/>
      <c r="D516" s="39" t="str">
        <f t="shared" si="17"/>
        <v>Illinois</v>
      </c>
      <c r="E516" s="3" t="str">
        <f t="shared" si="18"/>
        <v/>
      </c>
      <c r="F516" s="3" t="str">
        <f t="shared" si="16"/>
        <v>Chicago</v>
      </c>
      <c r="G516" s="40" t="str">
        <f t="shared" si="19"/>
        <v/>
      </c>
      <c r="H516" s="3" t="str">
        <f t="shared" si="20"/>
        <v/>
      </c>
      <c r="I516" s="3" t="str">
        <f t="shared" si="21"/>
        <v/>
      </c>
      <c r="J516" s="3" t="str">
        <f t="shared" si="22"/>
        <v>Chicago, Illinois</v>
      </c>
      <c r="K516" s="3" t="str" cm="1">
        <f t="array" ref="K516">TRIM(_xlfn.IFS(H516 ="","",H516 ="Thomasville",H516 &amp;" , "&amp; E516, H516 ="Pensacola", H516 &amp; "," &amp;E516,TRUE, H516 &amp;", " &amp; D516))</f>
        <v/>
      </c>
      <c r="L516" s="3" t="str">
        <f t="shared" si="23"/>
        <v/>
      </c>
    </row>
    <row r="517" spans="1:12">
      <c r="A517" s="3" t="s">
        <v>1746</v>
      </c>
      <c r="B517" s="3" t="s">
        <v>1735</v>
      </c>
      <c r="C517" s="3"/>
      <c r="D517" s="39" t="str">
        <f t="shared" si="17"/>
        <v>Florida</v>
      </c>
      <c r="E517" s="3" t="str">
        <f t="shared" si="18"/>
        <v/>
      </c>
      <c r="F517" s="3" t="str">
        <f t="shared" si="16"/>
        <v>Tampa</v>
      </c>
      <c r="G517" s="40" t="str">
        <f t="shared" si="19"/>
        <v>St Petersburg (Sarasota)</v>
      </c>
      <c r="H517" s="3" t="str">
        <f t="shared" si="20"/>
        <v xml:space="preserve">St Petersburg </v>
      </c>
      <c r="I517" s="3" t="str">
        <f t="shared" si="21"/>
        <v>Sarasota</v>
      </c>
      <c r="J517" s="3" t="str">
        <f t="shared" si="22"/>
        <v>Tampa, Florida</v>
      </c>
      <c r="K517" s="3" t="str" cm="1">
        <f t="array" ref="K517">TRIM(_xlfn.IFS(H517 ="","",H517 ="Thomasville",H517 &amp;" , "&amp; E517, H517 ="Pensacola", H517 &amp; "," &amp;E517,TRUE, H517 &amp;", " &amp; D517))</f>
        <v>St Petersburg , Florida</v>
      </c>
      <c r="L517" s="3" t="str">
        <f t="shared" si="23"/>
        <v>Sarasota, Florida</v>
      </c>
    </row>
    <row r="518" spans="1:12">
      <c r="A518" s="3" t="s">
        <v>1739</v>
      </c>
      <c r="B518" s="3" t="s">
        <v>1740</v>
      </c>
      <c r="C518" s="3"/>
      <c r="D518" s="39" t="str">
        <f t="shared" si="17"/>
        <v>Illinois</v>
      </c>
      <c r="E518" s="3" t="str">
        <f t="shared" si="18"/>
        <v/>
      </c>
      <c r="F518" s="3" t="str">
        <f t="shared" si="16"/>
        <v>Chicago</v>
      </c>
      <c r="G518" s="40" t="str">
        <f t="shared" si="19"/>
        <v/>
      </c>
      <c r="H518" s="3" t="str">
        <f t="shared" si="20"/>
        <v/>
      </c>
      <c r="I518" s="3" t="str">
        <f t="shared" si="21"/>
        <v/>
      </c>
      <c r="J518" s="3" t="str">
        <f t="shared" si="22"/>
        <v>Chicago, Illinois</v>
      </c>
      <c r="K518" s="3" t="str" cm="1">
        <f t="array" ref="K518">TRIM(_xlfn.IFS(H518 ="","",H518 ="Thomasville",H518 &amp;" , "&amp; E518, H518 ="Pensacola", H518 &amp; "," &amp;E518,TRUE, H518 &amp;", " &amp; D518))</f>
        <v/>
      </c>
      <c r="L518" s="3" t="str">
        <f t="shared" si="23"/>
        <v/>
      </c>
    </row>
    <row r="519" spans="1:12">
      <c r="A519" s="3" t="s">
        <v>1745</v>
      </c>
      <c r="B519" s="3" t="s">
        <v>1735</v>
      </c>
      <c r="C519" s="3"/>
      <c r="D519" s="39" t="str">
        <f t="shared" si="17"/>
        <v>Florida</v>
      </c>
      <c r="E519" s="3" t="str">
        <f t="shared" si="18"/>
        <v/>
      </c>
      <c r="F519" s="3" t="str">
        <f t="shared" si="16"/>
        <v>Miami</v>
      </c>
      <c r="G519" s="40" t="str">
        <f t="shared" si="19"/>
        <v>Ft. Lauderdale</v>
      </c>
      <c r="H519" s="3" t="str">
        <f t="shared" si="20"/>
        <v>Ft. Lauderdale</v>
      </c>
      <c r="I519" s="3" t="str">
        <f t="shared" si="21"/>
        <v/>
      </c>
      <c r="J519" s="3" t="str">
        <f t="shared" si="22"/>
        <v>Miami, Florida</v>
      </c>
      <c r="K519" s="3" t="str" cm="1">
        <f t="array" ref="K519">TRIM(_xlfn.IFS(H519 ="","",H519 ="Thomasville",H519 &amp;" , "&amp; E519, H519 ="Pensacola", H519 &amp; "," &amp;E519,TRUE, H519 &amp;", " &amp; D519))</f>
        <v>Ft. Lauderdale, Florida</v>
      </c>
      <c r="L519" s="3" t="str">
        <f t="shared" si="23"/>
        <v/>
      </c>
    </row>
    <row r="520" spans="1:12">
      <c r="A520" s="3" t="s">
        <v>1736</v>
      </c>
      <c r="B520" s="3" t="s">
        <v>1733</v>
      </c>
      <c r="C520" s="3"/>
      <c r="D520" s="39" t="str">
        <f t="shared" si="17"/>
        <v>California</v>
      </c>
      <c r="E520" s="3" t="str">
        <f t="shared" si="18"/>
        <v/>
      </c>
      <c r="F520" s="3" t="str">
        <f t="shared" si="16"/>
        <v>San Francisco</v>
      </c>
      <c r="G520" s="40" t="str">
        <f t="shared" si="19"/>
        <v/>
      </c>
      <c r="H520" s="3" t="str">
        <f t="shared" si="20"/>
        <v/>
      </c>
      <c r="I520" s="3" t="str">
        <f t="shared" si="21"/>
        <v/>
      </c>
      <c r="J520" s="3" t="str">
        <f t="shared" si="22"/>
        <v>San Francisco, California</v>
      </c>
      <c r="K520" s="3" t="str" cm="1">
        <f t="array" ref="K520">TRIM(_xlfn.IFS(H520 ="","",H520 ="Thomasville",H520 &amp;" , "&amp; E520, H520 ="Pensacola", H520 &amp; "," &amp;E520,TRUE, H520 &amp;", " &amp; D520))</f>
        <v/>
      </c>
      <c r="L520" s="3" t="str">
        <f t="shared" si="23"/>
        <v/>
      </c>
    </row>
    <row r="521" spans="1:12">
      <c r="A521" s="3" t="s">
        <v>1741</v>
      </c>
      <c r="B521" s="3" t="s">
        <v>1742</v>
      </c>
      <c r="C521" s="3"/>
      <c r="D521" s="39" t="str">
        <f t="shared" si="17"/>
        <v>Tennessee</v>
      </c>
      <c r="E521" s="3" t="str">
        <f t="shared" si="18"/>
        <v/>
      </c>
      <c r="F521" s="3" t="str">
        <f t="shared" si="16"/>
        <v>Nashville</v>
      </c>
      <c r="G521" s="40" t="str">
        <f t="shared" si="19"/>
        <v/>
      </c>
      <c r="H521" s="3" t="str">
        <f t="shared" si="20"/>
        <v/>
      </c>
      <c r="I521" s="3" t="str">
        <f t="shared" si="21"/>
        <v/>
      </c>
      <c r="J521" s="3" t="str">
        <f t="shared" si="22"/>
        <v>Nashville, Tennessee</v>
      </c>
      <c r="K521" s="3" t="str" cm="1">
        <f t="array" ref="K521">TRIM(_xlfn.IFS(H521 ="","",H521 ="Thomasville",H521 &amp;" , "&amp; E521, H521 ="Pensacola", H521 &amp; "," &amp;E521,TRUE, H521 &amp;", " &amp; D521))</f>
        <v/>
      </c>
      <c r="L521" s="3" t="str">
        <f t="shared" si="23"/>
        <v/>
      </c>
    </row>
    <row r="522" spans="1:12">
      <c r="A522" s="3" t="s">
        <v>1737</v>
      </c>
      <c r="B522" s="3" t="s">
        <v>1738</v>
      </c>
      <c r="C522" s="3"/>
      <c r="D522" s="39" t="str">
        <f t="shared" si="17"/>
        <v>Michigan</v>
      </c>
      <c r="E522" s="3" t="str">
        <f t="shared" si="18"/>
        <v/>
      </c>
      <c r="F522" s="3" t="str">
        <f t="shared" si="16"/>
        <v>Grand Rapids</v>
      </c>
      <c r="G522" s="40" t="str">
        <f t="shared" si="19"/>
        <v>Kalamazoo</v>
      </c>
      <c r="H522" s="3" t="str">
        <f t="shared" si="20"/>
        <v>Kalamazoo</v>
      </c>
      <c r="I522" s="3" t="str">
        <f t="shared" si="21"/>
        <v/>
      </c>
      <c r="J522" s="3" t="str">
        <f t="shared" si="22"/>
        <v>Grand Rapids, Michigan</v>
      </c>
      <c r="K522" s="3" t="str" cm="1">
        <f t="array" ref="K522">TRIM(_xlfn.IFS(H522 ="","",H522 ="Thomasville",H522 &amp;" , "&amp; E522, H522 ="Pensacola", H522 &amp; "," &amp;E522,TRUE, H522 &amp;", " &amp; D522))</f>
        <v>Kalamazoo, Michigan</v>
      </c>
      <c r="L522" s="3" t="str">
        <f t="shared" si="23"/>
        <v/>
      </c>
    </row>
    <row r="523" spans="1:12">
      <c r="A523" s="3" t="s">
        <v>1747</v>
      </c>
      <c r="B523" s="3" t="s">
        <v>1748</v>
      </c>
      <c r="C523" s="3"/>
      <c r="D523" s="39" t="str">
        <f t="shared" si="17"/>
        <v>New York</v>
      </c>
      <c r="E523" s="3" t="str">
        <f t="shared" si="18"/>
        <v/>
      </c>
      <c r="F523" s="3" t="str">
        <f t="shared" si="16"/>
        <v>New York City</v>
      </c>
      <c r="G523" s="40" t="str">
        <f t="shared" si="19"/>
        <v/>
      </c>
      <c r="H523" s="3" t="str">
        <f t="shared" si="20"/>
        <v/>
      </c>
      <c r="I523" s="3" t="str">
        <f t="shared" si="21"/>
        <v/>
      </c>
      <c r="J523" s="3" t="str">
        <f t="shared" si="22"/>
        <v>New York City, New York</v>
      </c>
      <c r="K523" s="3" t="str" cm="1">
        <f t="array" ref="K523">TRIM(_xlfn.IFS(H523 ="","",H523 ="Thomasville",H523 &amp;" , "&amp; E523, H523 ="Pensacola", H523 &amp; "," &amp;E523,TRUE, H523 &amp;", " &amp; D523))</f>
        <v/>
      </c>
      <c r="L523" s="3" t="str">
        <f t="shared" si="23"/>
        <v/>
      </c>
    </row>
    <row r="524" spans="1:12">
      <c r="A524" s="3" t="s">
        <v>1736</v>
      </c>
      <c r="B524" s="3" t="s">
        <v>1733</v>
      </c>
      <c r="C524" s="3"/>
      <c r="D524" s="39" t="str">
        <f t="shared" si="17"/>
        <v>California</v>
      </c>
      <c r="E524" s="3" t="str">
        <f t="shared" si="18"/>
        <v/>
      </c>
      <c r="F524" s="3" t="str">
        <f t="shared" si="16"/>
        <v>San Francisco</v>
      </c>
      <c r="G524" s="40" t="str">
        <f t="shared" si="19"/>
        <v/>
      </c>
      <c r="H524" s="3" t="str">
        <f t="shared" si="20"/>
        <v/>
      </c>
      <c r="I524" s="3" t="str">
        <f t="shared" si="21"/>
        <v/>
      </c>
      <c r="J524" s="3" t="str">
        <f t="shared" si="22"/>
        <v>San Francisco, California</v>
      </c>
      <c r="K524" s="3" t="str" cm="1">
        <f t="array" ref="K524">TRIM(_xlfn.IFS(H524 ="","",H524 ="Thomasville",H524 &amp;" , "&amp; E524, H524 ="Pensacola", H524 &amp; "," &amp;E524,TRUE, H524 &amp;", " &amp; D524))</f>
        <v/>
      </c>
      <c r="L524" s="3" t="str">
        <f t="shared" si="23"/>
        <v/>
      </c>
    </row>
    <row r="525" spans="1:12">
      <c r="A525" s="3" t="s">
        <v>1737</v>
      </c>
      <c r="B525" s="3" t="s">
        <v>1738</v>
      </c>
      <c r="C525" s="3"/>
      <c r="D525" s="39" t="str">
        <f t="shared" si="17"/>
        <v>Michigan</v>
      </c>
      <c r="E525" s="3" t="str">
        <f t="shared" si="18"/>
        <v/>
      </c>
      <c r="F525" s="3" t="str">
        <f t="shared" si="16"/>
        <v>Grand Rapids</v>
      </c>
      <c r="G525" s="40" t="str">
        <f t="shared" si="19"/>
        <v>Kalamazoo</v>
      </c>
      <c r="H525" s="3" t="str">
        <f t="shared" si="20"/>
        <v>Kalamazoo</v>
      </c>
      <c r="I525" s="3" t="str">
        <f t="shared" si="21"/>
        <v/>
      </c>
      <c r="J525" s="3" t="str">
        <f t="shared" si="22"/>
        <v>Grand Rapids, Michigan</v>
      </c>
      <c r="K525" s="3" t="str" cm="1">
        <f t="array" ref="K525">TRIM(_xlfn.IFS(H525 ="","",H525 ="Thomasville",H525 &amp;" , "&amp; E525, H525 ="Pensacola", H525 &amp; "," &amp;E525,TRUE, H525 &amp;", " &amp; D525))</f>
        <v>Kalamazoo, Michigan</v>
      </c>
      <c r="L525" s="3" t="str">
        <f t="shared" si="23"/>
        <v/>
      </c>
    </row>
    <row r="526" spans="1:12">
      <c r="A526" s="3" t="s">
        <v>1732</v>
      </c>
      <c r="B526" s="3" t="s">
        <v>1733</v>
      </c>
      <c r="C526" s="3"/>
      <c r="D526" s="39" t="str">
        <f t="shared" si="17"/>
        <v>California</v>
      </c>
      <c r="E526" s="3" t="str">
        <f t="shared" si="18"/>
        <v/>
      </c>
      <c r="F526" s="3" t="str">
        <f t="shared" si="16"/>
        <v>Los Angeles</v>
      </c>
      <c r="G526" s="40" t="str">
        <f t="shared" si="19"/>
        <v/>
      </c>
      <c r="H526" s="3" t="str">
        <f t="shared" si="20"/>
        <v/>
      </c>
      <c r="I526" s="3" t="str">
        <f t="shared" si="21"/>
        <v/>
      </c>
      <c r="J526" s="3" t="str">
        <f t="shared" si="22"/>
        <v>Los Angeles, California</v>
      </c>
      <c r="K526" s="3" t="str" cm="1">
        <f t="array" ref="K526">TRIM(_xlfn.IFS(H526 ="","",H526 ="Thomasville",H526 &amp;" , "&amp; E526, H526 ="Pensacola", H526 &amp; "," &amp;E526,TRUE, H526 &amp;", " &amp; D526))</f>
        <v/>
      </c>
      <c r="L526" s="3" t="str">
        <f t="shared" si="23"/>
        <v/>
      </c>
    </row>
    <row r="527" spans="1:12">
      <c r="A527" s="3" t="s">
        <v>1745</v>
      </c>
      <c r="B527" s="3" t="s">
        <v>1735</v>
      </c>
      <c r="C527" s="3"/>
      <c r="D527" s="39" t="str">
        <f t="shared" si="17"/>
        <v>Florida</v>
      </c>
      <c r="E527" s="3" t="str">
        <f t="shared" si="18"/>
        <v/>
      </c>
      <c r="F527" s="3" t="str">
        <f t="shared" si="16"/>
        <v>Miami</v>
      </c>
      <c r="G527" s="40" t="str">
        <f t="shared" si="19"/>
        <v>Ft. Lauderdale</v>
      </c>
      <c r="H527" s="3" t="str">
        <f t="shared" si="20"/>
        <v>Ft. Lauderdale</v>
      </c>
      <c r="I527" s="3" t="str">
        <f t="shared" si="21"/>
        <v/>
      </c>
      <c r="J527" s="3" t="str">
        <f t="shared" si="22"/>
        <v>Miami, Florida</v>
      </c>
      <c r="K527" s="3" t="str" cm="1">
        <f t="array" ref="K527">TRIM(_xlfn.IFS(H527 ="","",H527 ="Thomasville",H527 &amp;" , "&amp; E527, H527 ="Pensacola", H527 &amp; "," &amp;E527,TRUE, H527 &amp;", " &amp; D527))</f>
        <v>Ft. Lauderdale, Florida</v>
      </c>
      <c r="L527" s="3" t="str">
        <f t="shared" si="23"/>
        <v/>
      </c>
    </row>
    <row r="528" spans="1:12">
      <c r="A528" s="3" t="s">
        <v>1734</v>
      </c>
      <c r="B528" s="3" t="s">
        <v>1735</v>
      </c>
      <c r="C528" s="3"/>
      <c r="D528" s="39" t="str">
        <f t="shared" si="17"/>
        <v>Florida</v>
      </c>
      <c r="E528" s="3" t="str">
        <f t="shared" si="18"/>
        <v/>
      </c>
      <c r="F528" s="3" t="str">
        <f t="shared" si="16"/>
        <v>Orlando</v>
      </c>
      <c r="G528" s="40" t="str">
        <f t="shared" si="19"/>
        <v>Daytona Beach</v>
      </c>
      <c r="H528" s="3" t="str">
        <f t="shared" si="20"/>
        <v>Daytona Beach</v>
      </c>
      <c r="I528" s="3" t="str">
        <f t="shared" si="21"/>
        <v/>
      </c>
      <c r="J528" s="3" t="str">
        <f t="shared" si="22"/>
        <v>Orlando, Florida</v>
      </c>
      <c r="K528" s="3" t="str" cm="1">
        <f t="array" ref="K528">TRIM(_xlfn.IFS(H528 ="","",H528 ="Thomasville",H528 &amp;" , "&amp; E528, H528 ="Pensacola", H528 &amp; "," &amp;E528,TRUE, H528 &amp;", " &amp; D528))</f>
        <v>Daytona Beach, Florida</v>
      </c>
      <c r="L528" s="3" t="str">
        <f t="shared" si="23"/>
        <v/>
      </c>
    </row>
    <row r="529" spans="1:12">
      <c r="A529" s="3" t="s">
        <v>1769</v>
      </c>
      <c r="B529" s="3" t="s">
        <v>1738</v>
      </c>
      <c r="C529" s="3"/>
      <c r="D529" s="39" t="str">
        <f t="shared" si="17"/>
        <v>Michigan</v>
      </c>
      <c r="E529" s="3" t="str">
        <f t="shared" si="18"/>
        <v/>
      </c>
      <c r="F529" s="3" t="str">
        <f t="shared" si="16"/>
        <v>Lansing</v>
      </c>
      <c r="G529" s="40" t="str">
        <f t="shared" si="19"/>
        <v/>
      </c>
      <c r="H529" s="3" t="str">
        <f t="shared" si="20"/>
        <v/>
      </c>
      <c r="I529" s="3" t="str">
        <f t="shared" si="21"/>
        <v/>
      </c>
      <c r="J529" s="3" t="str">
        <f t="shared" si="22"/>
        <v>Lansing, Michigan</v>
      </c>
      <c r="K529" s="3" t="str" cm="1">
        <f t="array" ref="K529">TRIM(_xlfn.IFS(H529 ="","",H529 ="Thomasville",H529 &amp;" , "&amp; E529, H529 ="Pensacola", H529 &amp; "," &amp;E529,TRUE, H529 &amp;", " &amp; D529))</f>
        <v/>
      </c>
      <c r="L529" s="3" t="str">
        <f t="shared" si="23"/>
        <v/>
      </c>
    </row>
    <row r="530" spans="1:12">
      <c r="A530" s="3" t="s">
        <v>1747</v>
      </c>
      <c r="B530" s="3" t="s">
        <v>1748</v>
      </c>
      <c r="C530" s="3"/>
      <c r="D530" s="39" t="str">
        <f t="shared" si="17"/>
        <v>New York</v>
      </c>
      <c r="E530" s="3" t="str">
        <f t="shared" si="18"/>
        <v/>
      </c>
      <c r="F530" s="3" t="str">
        <f t="shared" si="16"/>
        <v>New York City</v>
      </c>
      <c r="G530" s="40" t="str">
        <f t="shared" si="19"/>
        <v/>
      </c>
      <c r="H530" s="3" t="str">
        <f t="shared" si="20"/>
        <v/>
      </c>
      <c r="I530" s="3" t="str">
        <f t="shared" si="21"/>
        <v/>
      </c>
      <c r="J530" s="3" t="str">
        <f t="shared" si="22"/>
        <v>New York City, New York</v>
      </c>
      <c r="K530" s="3" t="str" cm="1">
        <f t="array" ref="K530">TRIM(_xlfn.IFS(H530 ="","",H530 ="Thomasville",H530 &amp;" , "&amp; E530, H530 ="Pensacola", H530 &amp; "," &amp;E530,TRUE, H530 &amp;", " &amp; D530))</f>
        <v/>
      </c>
      <c r="L530" s="3" t="str">
        <f t="shared" si="23"/>
        <v/>
      </c>
    </row>
    <row r="531" spans="1:12">
      <c r="A531" s="3" t="s">
        <v>1787</v>
      </c>
      <c r="B531" s="3" t="s">
        <v>1788</v>
      </c>
      <c r="C531" s="3"/>
      <c r="D531" s="39" t="str">
        <f t="shared" si="17"/>
        <v>Arkansas</v>
      </c>
      <c r="E531" s="3" t="str">
        <f t="shared" si="18"/>
        <v/>
      </c>
      <c r="F531" s="3" t="str">
        <f t="shared" si="16"/>
        <v>Little Rock</v>
      </c>
      <c r="G531" s="40" t="str">
        <f t="shared" si="19"/>
        <v>Pine Bluff</v>
      </c>
      <c r="H531" s="3" t="str">
        <f t="shared" si="20"/>
        <v>Pine Bluff</v>
      </c>
      <c r="I531" s="3" t="str">
        <f t="shared" si="21"/>
        <v/>
      </c>
      <c r="J531" s="3" t="str">
        <f t="shared" si="22"/>
        <v>Little Rock, Arkansas</v>
      </c>
      <c r="K531" s="3" t="str" cm="1">
        <f t="array" ref="K531">TRIM(_xlfn.IFS(H531 ="","",H531 ="Thomasville",H531 &amp;" , "&amp; E531, H531 ="Pensacola", H531 &amp; "," &amp;E531,TRUE, H531 &amp;", " &amp; D531))</f>
        <v>Pine Bluff, Arkansas</v>
      </c>
      <c r="L531" s="3" t="str">
        <f t="shared" si="23"/>
        <v/>
      </c>
    </row>
    <row r="532" spans="1:12">
      <c r="A532" s="3" t="s">
        <v>1739</v>
      </c>
      <c r="B532" s="3" t="s">
        <v>1740</v>
      </c>
      <c r="C532" s="3"/>
      <c r="D532" s="39" t="str">
        <f t="shared" si="17"/>
        <v>Illinois</v>
      </c>
      <c r="E532" s="3" t="str">
        <f t="shared" si="18"/>
        <v/>
      </c>
      <c r="F532" s="3" t="str">
        <f t="shared" si="16"/>
        <v>Chicago</v>
      </c>
      <c r="G532" s="40" t="str">
        <f t="shared" si="19"/>
        <v/>
      </c>
      <c r="H532" s="3" t="str">
        <f t="shared" si="20"/>
        <v/>
      </c>
      <c r="I532" s="3" t="str">
        <f t="shared" si="21"/>
        <v/>
      </c>
      <c r="J532" s="3" t="str">
        <f t="shared" si="22"/>
        <v>Chicago, Illinois</v>
      </c>
      <c r="K532" s="3" t="str" cm="1">
        <f t="array" ref="K532">TRIM(_xlfn.IFS(H532 ="","",H532 ="Thomasville",H532 &amp;" , "&amp; E532, H532 ="Pensacola", H532 &amp; "," &amp;E532,TRUE, H532 &amp;", " &amp; D532))</f>
        <v/>
      </c>
      <c r="L532" s="3" t="str">
        <f t="shared" si="23"/>
        <v/>
      </c>
    </row>
    <row r="533" spans="1:12">
      <c r="A533" s="3" t="s">
        <v>1747</v>
      </c>
      <c r="B533" s="3" t="s">
        <v>1748</v>
      </c>
      <c r="C533" s="3"/>
      <c r="D533" s="39" t="str">
        <f t="shared" si="17"/>
        <v>New York</v>
      </c>
      <c r="E533" s="3" t="str">
        <f t="shared" si="18"/>
        <v/>
      </c>
      <c r="F533" s="3" t="str">
        <f t="shared" si="16"/>
        <v>New York City</v>
      </c>
      <c r="G533" s="40" t="str">
        <f t="shared" si="19"/>
        <v/>
      </c>
      <c r="H533" s="3" t="str">
        <f t="shared" si="20"/>
        <v/>
      </c>
      <c r="I533" s="3" t="str">
        <f t="shared" si="21"/>
        <v/>
      </c>
      <c r="J533" s="3" t="str">
        <f t="shared" si="22"/>
        <v>New York City, New York</v>
      </c>
      <c r="K533" s="3" t="str" cm="1">
        <f t="array" ref="K533">TRIM(_xlfn.IFS(H533 ="","",H533 ="Thomasville",H533 &amp;" , "&amp; E533, H533 ="Pensacola", H533 &amp; "," &amp;E533,TRUE, H533 &amp;", " &amp; D533))</f>
        <v/>
      </c>
      <c r="L533" s="3" t="str">
        <f t="shared" si="23"/>
        <v/>
      </c>
    </row>
    <row r="534" spans="1:12">
      <c r="A534" s="3" t="s">
        <v>1747</v>
      </c>
      <c r="B534" s="3" t="s">
        <v>1748</v>
      </c>
      <c r="C534" s="3"/>
      <c r="D534" s="39" t="str">
        <f t="shared" si="17"/>
        <v>New York</v>
      </c>
      <c r="E534" s="3" t="str">
        <f t="shared" si="18"/>
        <v/>
      </c>
      <c r="F534" s="3" t="str">
        <f t="shared" si="16"/>
        <v>New York City</v>
      </c>
      <c r="G534" s="40" t="str">
        <f t="shared" si="19"/>
        <v/>
      </c>
      <c r="H534" s="3" t="str">
        <f t="shared" si="20"/>
        <v/>
      </c>
      <c r="I534" s="3" t="str">
        <f t="shared" si="21"/>
        <v/>
      </c>
      <c r="J534" s="3" t="str">
        <f t="shared" si="22"/>
        <v>New York City, New York</v>
      </c>
      <c r="K534" s="3" t="str" cm="1">
        <f t="array" ref="K534">TRIM(_xlfn.IFS(H534 ="","",H534 ="Thomasville",H534 &amp;" , "&amp; E534, H534 ="Pensacola", H534 &amp; "," &amp;E534,TRUE, H534 &amp;", " &amp; D534))</f>
        <v/>
      </c>
      <c r="L534" s="3" t="str">
        <f t="shared" si="23"/>
        <v/>
      </c>
    </row>
    <row r="535" spans="1:12">
      <c r="A535" s="3" t="s">
        <v>1747</v>
      </c>
      <c r="B535" s="3" t="s">
        <v>1748</v>
      </c>
      <c r="C535" s="3"/>
      <c r="D535" s="39" t="str">
        <f t="shared" si="17"/>
        <v>New York</v>
      </c>
      <c r="E535" s="3" t="str">
        <f t="shared" si="18"/>
        <v/>
      </c>
      <c r="F535" s="3" t="str">
        <f t="shared" si="16"/>
        <v>New York City</v>
      </c>
      <c r="G535" s="40" t="str">
        <f t="shared" si="19"/>
        <v/>
      </c>
      <c r="H535" s="3" t="str">
        <f t="shared" si="20"/>
        <v/>
      </c>
      <c r="I535" s="3" t="str">
        <f t="shared" si="21"/>
        <v/>
      </c>
      <c r="J535" s="3" t="str">
        <f t="shared" si="22"/>
        <v>New York City, New York</v>
      </c>
      <c r="K535" s="3" t="str" cm="1">
        <f t="array" ref="K535">TRIM(_xlfn.IFS(H535 ="","",H535 ="Thomasville",H535 &amp;" , "&amp; E535, H535 ="Pensacola", H535 &amp; "," &amp;E535,TRUE, H535 &amp;", " &amp; D535))</f>
        <v/>
      </c>
      <c r="L535" s="3" t="str">
        <f t="shared" si="23"/>
        <v/>
      </c>
    </row>
    <row r="536" spans="1:12">
      <c r="A536" s="3" t="s">
        <v>1759</v>
      </c>
      <c r="B536" s="3" t="s">
        <v>1760</v>
      </c>
      <c r="C536" s="3"/>
      <c r="D536" s="39" t="str">
        <f t="shared" si="17"/>
        <v>Tennessee</v>
      </c>
      <c r="E536" s="3" t="str">
        <f t="shared" si="18"/>
        <v>Virginia</v>
      </c>
      <c r="F536" s="3" t="str">
        <f t="shared" si="16"/>
        <v>Tri</v>
      </c>
      <c r="G536" s="40" t="str">
        <f t="shared" si="19"/>
        <v>Cities</v>
      </c>
      <c r="H536" s="3" t="str">
        <f t="shared" si="20"/>
        <v/>
      </c>
      <c r="I536" s="3" t="str">
        <f t="shared" si="21"/>
        <v/>
      </c>
      <c r="J536" s="3" t="str">
        <f t="shared" si="22"/>
        <v>Tri, Tennessee</v>
      </c>
      <c r="K536" s="3" t="str" cm="1">
        <f t="array" ref="K536">TRIM(_xlfn.IFS(H536 ="","",H536 ="Thomasville",H536 &amp;" , "&amp; E536, H536 ="Pensacola", H536 &amp; "," &amp;E536,TRUE, H536 &amp;", " &amp; D536))</f>
        <v/>
      </c>
      <c r="L536" s="3" t="str">
        <f t="shared" si="23"/>
        <v/>
      </c>
    </row>
    <row r="537" spans="1:12">
      <c r="A537" s="3" t="s">
        <v>1739</v>
      </c>
      <c r="B537" s="3" t="s">
        <v>1740</v>
      </c>
      <c r="C537" s="3"/>
      <c r="D537" s="39" t="str">
        <f t="shared" si="17"/>
        <v>Illinois</v>
      </c>
      <c r="E537" s="3" t="str">
        <f t="shared" si="18"/>
        <v/>
      </c>
      <c r="F537" s="3" t="str">
        <f t="shared" si="16"/>
        <v>Chicago</v>
      </c>
      <c r="G537" s="40" t="str">
        <f t="shared" si="19"/>
        <v/>
      </c>
      <c r="H537" s="3" t="str">
        <f t="shared" si="20"/>
        <v/>
      </c>
      <c r="I537" s="3" t="str">
        <f t="shared" si="21"/>
        <v/>
      </c>
      <c r="J537" s="3" t="str">
        <f t="shared" si="22"/>
        <v>Chicago, Illinois</v>
      </c>
      <c r="K537" s="3" t="str" cm="1">
        <f t="array" ref="K537">TRIM(_xlfn.IFS(H537 ="","",H537 ="Thomasville",H537 &amp;" , "&amp; E537, H537 ="Pensacola", H537 &amp; "," &amp;E537,TRUE, H537 &amp;", " &amp; D537))</f>
        <v/>
      </c>
      <c r="L537" s="3" t="str">
        <f t="shared" si="23"/>
        <v/>
      </c>
    </row>
    <row r="538" spans="1:12">
      <c r="A538" s="3" t="s">
        <v>1737</v>
      </c>
      <c r="B538" s="3" t="s">
        <v>1738</v>
      </c>
      <c r="C538" s="3"/>
      <c r="D538" s="39" t="str">
        <f t="shared" si="17"/>
        <v>Michigan</v>
      </c>
      <c r="E538" s="3" t="str">
        <f t="shared" si="18"/>
        <v/>
      </c>
      <c r="F538" s="3" t="str">
        <f t="shared" si="16"/>
        <v>Grand Rapids</v>
      </c>
      <c r="G538" s="40" t="str">
        <f t="shared" si="19"/>
        <v>Kalamazoo</v>
      </c>
      <c r="H538" s="3" t="str">
        <f t="shared" si="20"/>
        <v>Kalamazoo</v>
      </c>
      <c r="I538" s="3" t="str">
        <f t="shared" si="21"/>
        <v/>
      </c>
      <c r="J538" s="3" t="str">
        <f t="shared" si="22"/>
        <v>Grand Rapids, Michigan</v>
      </c>
      <c r="K538" s="3" t="str" cm="1">
        <f t="array" ref="K538">TRIM(_xlfn.IFS(H538 ="","",H538 ="Thomasville",H538 &amp;" , "&amp; E538, H538 ="Pensacola", H538 &amp; "," &amp;E538,TRUE, H538 &amp;", " &amp; D538))</f>
        <v>Kalamazoo, Michigan</v>
      </c>
      <c r="L538" s="3" t="str">
        <f t="shared" si="23"/>
        <v/>
      </c>
    </row>
    <row r="539" spans="1:12">
      <c r="A539" s="3" t="s">
        <v>1747</v>
      </c>
      <c r="B539" s="3" t="s">
        <v>1748</v>
      </c>
      <c r="C539" s="3"/>
      <c r="D539" s="39" t="str">
        <f t="shared" si="17"/>
        <v>New York</v>
      </c>
      <c r="E539" s="3" t="str">
        <f t="shared" si="18"/>
        <v/>
      </c>
      <c r="F539" s="3" t="str">
        <f t="shared" si="16"/>
        <v>New York City</v>
      </c>
      <c r="G539" s="40" t="str">
        <f t="shared" si="19"/>
        <v/>
      </c>
      <c r="H539" s="3" t="str">
        <f t="shared" si="20"/>
        <v/>
      </c>
      <c r="I539" s="3" t="str">
        <f t="shared" si="21"/>
        <v/>
      </c>
      <c r="J539" s="3" t="str">
        <f t="shared" si="22"/>
        <v>New York City, New York</v>
      </c>
      <c r="K539" s="3" t="str" cm="1">
        <f t="array" ref="K539">TRIM(_xlfn.IFS(H539 ="","",H539 ="Thomasville",H539 &amp;" , "&amp; E539, H539 ="Pensacola", H539 &amp; "," &amp;E539,TRUE, H539 &amp;", " &amp; D539))</f>
        <v/>
      </c>
      <c r="L539" s="3" t="str">
        <f t="shared" si="23"/>
        <v/>
      </c>
    </row>
    <row r="540" spans="1:12">
      <c r="A540" s="3" t="s">
        <v>1739</v>
      </c>
      <c r="B540" s="3" t="s">
        <v>1740</v>
      </c>
      <c r="C540" s="3"/>
      <c r="D540" s="39" t="str">
        <f t="shared" si="17"/>
        <v>Illinois</v>
      </c>
      <c r="E540" s="3" t="str">
        <f t="shared" si="18"/>
        <v/>
      </c>
      <c r="F540" s="3" t="str">
        <f t="shared" si="16"/>
        <v>Chicago</v>
      </c>
      <c r="G540" s="40" t="str">
        <f t="shared" si="19"/>
        <v/>
      </c>
      <c r="H540" s="3" t="str">
        <f t="shared" si="20"/>
        <v/>
      </c>
      <c r="I540" s="3" t="str">
        <f t="shared" si="21"/>
        <v/>
      </c>
      <c r="J540" s="3" t="str">
        <f t="shared" si="22"/>
        <v>Chicago, Illinois</v>
      </c>
      <c r="K540" s="3" t="str" cm="1">
        <f t="array" ref="K540">TRIM(_xlfn.IFS(H540 ="","",H540 ="Thomasville",H540 &amp;" , "&amp; E540, H540 ="Pensacola", H540 &amp; "," &amp;E540,TRUE, H540 &amp;", " &amp; D540))</f>
        <v/>
      </c>
      <c r="L540" s="3" t="str">
        <f t="shared" si="23"/>
        <v/>
      </c>
    </row>
    <row r="541" spans="1:12">
      <c r="A541" s="3" t="s">
        <v>1734</v>
      </c>
      <c r="B541" s="3" t="s">
        <v>1735</v>
      </c>
      <c r="C541" s="3"/>
      <c r="D541" s="39" t="str">
        <f t="shared" si="17"/>
        <v>Florida</v>
      </c>
      <c r="E541" s="3" t="str">
        <f t="shared" si="18"/>
        <v/>
      </c>
      <c r="F541" s="3" t="str">
        <f t="shared" si="16"/>
        <v>Orlando</v>
      </c>
      <c r="G541" s="40" t="str">
        <f t="shared" si="19"/>
        <v>Daytona Beach</v>
      </c>
      <c r="H541" s="3" t="str">
        <f t="shared" si="20"/>
        <v>Daytona Beach</v>
      </c>
      <c r="I541" s="3" t="str">
        <f t="shared" si="21"/>
        <v/>
      </c>
      <c r="J541" s="3" t="str">
        <f t="shared" si="22"/>
        <v>Orlando, Florida</v>
      </c>
      <c r="K541" s="3" t="str" cm="1">
        <f t="array" ref="K541">TRIM(_xlfn.IFS(H541 ="","",H541 ="Thomasville",H541 &amp;" , "&amp; E541, H541 ="Pensacola", H541 &amp; "," &amp;E541,TRUE, H541 &amp;", " &amp; D541))</f>
        <v>Daytona Beach, Florida</v>
      </c>
      <c r="L541" s="3" t="str">
        <f t="shared" si="23"/>
        <v/>
      </c>
    </row>
    <row r="542" spans="1:12">
      <c r="A542" s="3" t="s">
        <v>1739</v>
      </c>
      <c r="B542" s="3" t="s">
        <v>1740</v>
      </c>
      <c r="C542" s="3"/>
      <c r="D542" s="39" t="str">
        <f t="shared" si="17"/>
        <v>Illinois</v>
      </c>
      <c r="E542" s="3" t="str">
        <f t="shared" si="18"/>
        <v/>
      </c>
      <c r="F542" s="3" t="str">
        <f t="shared" si="16"/>
        <v>Chicago</v>
      </c>
      <c r="G542" s="40" t="str">
        <f t="shared" si="19"/>
        <v/>
      </c>
      <c r="H542" s="3" t="str">
        <f t="shared" si="20"/>
        <v/>
      </c>
      <c r="I542" s="3" t="str">
        <f t="shared" si="21"/>
        <v/>
      </c>
      <c r="J542" s="3" t="str">
        <f t="shared" si="22"/>
        <v>Chicago, Illinois</v>
      </c>
      <c r="K542" s="3" t="str" cm="1">
        <f t="array" ref="K542">TRIM(_xlfn.IFS(H542 ="","",H542 ="Thomasville",H542 &amp;" , "&amp; E542, H542 ="Pensacola", H542 &amp; "," &amp;E542,TRUE, H542 &amp;", " &amp; D542))</f>
        <v/>
      </c>
      <c r="L542" s="3" t="str">
        <f t="shared" si="23"/>
        <v/>
      </c>
    </row>
    <row r="543" spans="1:12">
      <c r="A543" s="3" t="s">
        <v>1747</v>
      </c>
      <c r="B543" s="3" t="s">
        <v>1748</v>
      </c>
      <c r="C543" s="3"/>
      <c r="D543" s="39" t="str">
        <f t="shared" si="17"/>
        <v>New York</v>
      </c>
      <c r="E543" s="3" t="str">
        <f t="shared" si="18"/>
        <v/>
      </c>
      <c r="F543" s="3" t="str">
        <f t="shared" si="16"/>
        <v>New York City</v>
      </c>
      <c r="G543" s="40" t="str">
        <f t="shared" si="19"/>
        <v/>
      </c>
      <c r="H543" s="3" t="str">
        <f t="shared" si="20"/>
        <v/>
      </c>
      <c r="I543" s="3" t="str">
        <f t="shared" si="21"/>
        <v/>
      </c>
      <c r="J543" s="3" t="str">
        <f t="shared" si="22"/>
        <v>New York City, New York</v>
      </c>
      <c r="K543" s="3" t="str" cm="1">
        <f t="array" ref="K543">TRIM(_xlfn.IFS(H543 ="","",H543 ="Thomasville",H543 &amp;" , "&amp; E543, H543 ="Pensacola", H543 &amp; "," &amp;E543,TRUE, H543 &amp;", " &amp; D543))</f>
        <v/>
      </c>
      <c r="L543" s="3" t="str">
        <f t="shared" si="23"/>
        <v/>
      </c>
    </row>
    <row r="544" spans="1:12">
      <c r="A544" s="3" t="s">
        <v>1744</v>
      </c>
      <c r="B544" s="3" t="s">
        <v>1735</v>
      </c>
      <c r="C544" s="3"/>
      <c r="D544" s="39" t="str">
        <f t="shared" si="17"/>
        <v>Florida</v>
      </c>
      <c r="E544" s="3" t="str">
        <f t="shared" si="18"/>
        <v/>
      </c>
      <c r="F544" s="3" t="str">
        <f t="shared" si="16"/>
        <v>Ft. Myers</v>
      </c>
      <c r="G544" s="40" t="str">
        <f t="shared" si="19"/>
        <v>Naples</v>
      </c>
      <c r="H544" s="3" t="str">
        <f t="shared" si="20"/>
        <v>Naples</v>
      </c>
      <c r="I544" s="3" t="str">
        <f t="shared" si="21"/>
        <v/>
      </c>
      <c r="J544" s="3" t="str">
        <f t="shared" si="22"/>
        <v>Ft. Myers, Florida</v>
      </c>
      <c r="K544" s="3" t="str" cm="1">
        <f t="array" ref="K544">TRIM(_xlfn.IFS(H544 ="","",H544 ="Thomasville",H544 &amp;" , "&amp; E544, H544 ="Pensacola", H544 &amp; "," &amp;E544,TRUE, H544 &amp;", " &amp; D544))</f>
        <v>Naples, Florida</v>
      </c>
      <c r="L544" s="3" t="str">
        <f t="shared" si="23"/>
        <v/>
      </c>
    </row>
    <row r="545" spans="1:12">
      <c r="A545" s="3" t="s">
        <v>1764</v>
      </c>
      <c r="B545" s="3" t="s">
        <v>1742</v>
      </c>
      <c r="C545" s="3"/>
      <c r="D545" s="39" t="str">
        <f t="shared" si="17"/>
        <v>Tennessee</v>
      </c>
      <c r="E545" s="3" t="str">
        <f t="shared" si="18"/>
        <v/>
      </c>
      <c r="F545" s="3" t="str">
        <f t="shared" si="16"/>
        <v>Knoxville</v>
      </c>
      <c r="G545" s="40" t="str">
        <f t="shared" si="19"/>
        <v/>
      </c>
      <c r="H545" s="3" t="str">
        <f t="shared" si="20"/>
        <v/>
      </c>
      <c r="I545" s="3" t="str">
        <f t="shared" si="21"/>
        <v/>
      </c>
      <c r="J545" s="3" t="str">
        <f t="shared" si="22"/>
        <v>Knoxville, Tennessee</v>
      </c>
      <c r="K545" s="3" t="str" cm="1">
        <f t="array" ref="K545">TRIM(_xlfn.IFS(H545 ="","",H545 ="Thomasville",H545 &amp;" , "&amp; E545, H545 ="Pensacola", H545 &amp; "," &amp;E545,TRUE, H545 &amp;", " &amp; D545))</f>
        <v/>
      </c>
      <c r="L545" s="3" t="str">
        <f t="shared" si="23"/>
        <v/>
      </c>
    </row>
    <row r="546" spans="1:12">
      <c r="A546" s="3" t="s">
        <v>1767</v>
      </c>
      <c r="B546" s="3" t="s">
        <v>1755</v>
      </c>
      <c r="C546" s="3"/>
      <c r="D546" s="39" t="str">
        <f t="shared" si="17"/>
        <v>Alabama</v>
      </c>
      <c r="E546" s="3" t="str">
        <f t="shared" si="18"/>
        <v/>
      </c>
      <c r="F546" s="3" t="str">
        <f t="shared" si="16"/>
        <v>Huntsville</v>
      </c>
      <c r="G546" s="40" t="str">
        <f t="shared" si="19"/>
        <v>Decatur (Florence)</v>
      </c>
      <c r="H546" s="3" t="str">
        <f t="shared" si="20"/>
        <v xml:space="preserve">Decatur </v>
      </c>
      <c r="I546" s="3" t="str">
        <f t="shared" si="21"/>
        <v>Florence</v>
      </c>
      <c r="J546" s="3" t="str">
        <f t="shared" si="22"/>
        <v>Huntsville, Alabama</v>
      </c>
      <c r="K546" s="3" t="str" cm="1">
        <f t="array" ref="K546">TRIM(_xlfn.IFS(H546 ="","",H546 ="Thomasville",H546 &amp;" , "&amp; E546, H546 ="Pensacola", H546 &amp; "," &amp;E546,TRUE, H546 &amp;", " &amp; D546))</f>
        <v>Decatur , Alabama</v>
      </c>
      <c r="L546" s="3" t="str">
        <f t="shared" si="23"/>
        <v>Florence, Alabama</v>
      </c>
    </row>
    <row r="547" spans="1:12">
      <c r="A547" s="3" t="s">
        <v>1734</v>
      </c>
      <c r="B547" s="3" t="s">
        <v>1735</v>
      </c>
      <c r="C547" s="3"/>
      <c r="D547" s="39" t="str">
        <f t="shared" si="17"/>
        <v>Florida</v>
      </c>
      <c r="E547" s="3" t="str">
        <f t="shared" si="18"/>
        <v/>
      </c>
      <c r="F547" s="3" t="str">
        <f t="shared" si="16"/>
        <v>Orlando</v>
      </c>
      <c r="G547" s="40" t="str">
        <f t="shared" si="19"/>
        <v>Daytona Beach</v>
      </c>
      <c r="H547" s="3" t="str">
        <f t="shared" si="20"/>
        <v>Daytona Beach</v>
      </c>
      <c r="I547" s="3" t="str">
        <f t="shared" si="21"/>
        <v/>
      </c>
      <c r="J547" s="3" t="str">
        <f t="shared" si="22"/>
        <v>Orlando, Florida</v>
      </c>
      <c r="K547" s="3" t="str" cm="1">
        <f t="array" ref="K547">TRIM(_xlfn.IFS(H547 ="","",H547 ="Thomasville",H547 &amp;" , "&amp; E547, H547 ="Pensacola", H547 &amp; "," &amp;E547,TRUE, H547 &amp;", " &amp; D547))</f>
        <v>Daytona Beach, Florida</v>
      </c>
      <c r="L547" s="3" t="str">
        <f t="shared" si="23"/>
        <v/>
      </c>
    </row>
    <row r="548" spans="1:12">
      <c r="A548" s="3" t="s">
        <v>1768</v>
      </c>
      <c r="B548" s="3" t="s">
        <v>1742</v>
      </c>
      <c r="C548" s="3"/>
      <c r="D548" s="39" t="str">
        <f t="shared" si="17"/>
        <v>Tennessee</v>
      </c>
      <c r="E548" s="3" t="str">
        <f t="shared" si="18"/>
        <v/>
      </c>
      <c r="F548" s="3" t="str">
        <f t="shared" si="16"/>
        <v>Memphis</v>
      </c>
      <c r="G548" s="40" t="str">
        <f t="shared" si="19"/>
        <v/>
      </c>
      <c r="H548" s="3" t="str">
        <f t="shared" si="20"/>
        <v/>
      </c>
      <c r="I548" s="3" t="str">
        <f t="shared" si="21"/>
        <v/>
      </c>
      <c r="J548" s="3" t="str">
        <f t="shared" si="22"/>
        <v>Memphis, Tennessee</v>
      </c>
      <c r="K548" s="3" t="str" cm="1">
        <f t="array" ref="K548">TRIM(_xlfn.IFS(H548 ="","",H548 ="Thomasville",H548 &amp;" , "&amp; E548, H548 ="Pensacola", H548 &amp; "," &amp;E548,TRUE, H548 &amp;", " &amp; D548))</f>
        <v/>
      </c>
      <c r="L548" s="3" t="str">
        <f t="shared" si="23"/>
        <v/>
      </c>
    </row>
    <row r="549" spans="1:12">
      <c r="A549" s="3" t="s">
        <v>1732</v>
      </c>
      <c r="B549" s="3" t="s">
        <v>1733</v>
      </c>
      <c r="C549" s="3"/>
      <c r="D549" s="39" t="str">
        <f t="shared" si="17"/>
        <v>California</v>
      </c>
      <c r="E549" s="3" t="str">
        <f t="shared" si="18"/>
        <v/>
      </c>
      <c r="F549" s="3" t="str">
        <f t="shared" si="16"/>
        <v>Los Angeles</v>
      </c>
      <c r="G549" s="40" t="str">
        <f t="shared" si="19"/>
        <v/>
      </c>
      <c r="H549" s="3" t="str">
        <f t="shared" si="20"/>
        <v/>
      </c>
      <c r="I549" s="3" t="str">
        <f t="shared" si="21"/>
        <v/>
      </c>
      <c r="J549" s="3" t="str">
        <f t="shared" si="22"/>
        <v>Los Angeles, California</v>
      </c>
      <c r="K549" s="3" t="str" cm="1">
        <f t="array" ref="K549">TRIM(_xlfn.IFS(H549 ="","",H549 ="Thomasville",H549 &amp;" , "&amp; E549, H549 ="Pensacola", H549 &amp; "," &amp;E549,TRUE, H549 &amp;", " &amp; D549))</f>
        <v/>
      </c>
      <c r="L549" s="3" t="str">
        <f t="shared" si="23"/>
        <v/>
      </c>
    </row>
    <row r="550" spans="1:12">
      <c r="A550" s="3" t="s">
        <v>1749</v>
      </c>
      <c r="B550" s="3" t="s">
        <v>1735</v>
      </c>
      <c r="C550" s="3"/>
      <c r="D550" s="39" t="str">
        <f t="shared" si="17"/>
        <v>Florida</v>
      </c>
      <c r="E550" s="3" t="str">
        <f t="shared" si="18"/>
        <v/>
      </c>
      <c r="F550" s="3" t="str">
        <f t="shared" si="16"/>
        <v>Jacksonville</v>
      </c>
      <c r="G550" s="40" t="str">
        <f t="shared" si="19"/>
        <v/>
      </c>
      <c r="H550" s="3" t="str">
        <f t="shared" si="20"/>
        <v/>
      </c>
      <c r="I550" s="3" t="str">
        <f t="shared" si="21"/>
        <v/>
      </c>
      <c r="J550" s="3" t="str">
        <f t="shared" si="22"/>
        <v>Jacksonville, Florida</v>
      </c>
      <c r="K550" s="3" t="str" cm="1">
        <f t="array" ref="K550">TRIM(_xlfn.IFS(H550 ="","",H550 ="Thomasville",H550 &amp;" , "&amp; E550, H550 ="Pensacola", H550 &amp; "," &amp;E550,TRUE, H550 &amp;", " &amp; D550))</f>
        <v/>
      </c>
      <c r="L550" s="3" t="str">
        <f t="shared" si="23"/>
        <v/>
      </c>
    </row>
    <row r="551" spans="1:12">
      <c r="A551" s="3" t="s">
        <v>1732</v>
      </c>
      <c r="B551" s="3" t="s">
        <v>1733</v>
      </c>
      <c r="C551" s="3"/>
      <c r="D551" s="39" t="str">
        <f t="shared" si="17"/>
        <v>California</v>
      </c>
      <c r="E551" s="3" t="str">
        <f t="shared" si="18"/>
        <v/>
      </c>
      <c r="F551" s="3" t="str">
        <f t="shared" si="16"/>
        <v>Los Angeles</v>
      </c>
      <c r="G551" s="40" t="str">
        <f t="shared" si="19"/>
        <v/>
      </c>
      <c r="H551" s="3" t="str">
        <f t="shared" si="20"/>
        <v/>
      </c>
      <c r="I551" s="3" t="str">
        <f t="shared" si="21"/>
        <v/>
      </c>
      <c r="J551" s="3" t="str">
        <f t="shared" si="22"/>
        <v>Los Angeles, California</v>
      </c>
      <c r="K551" s="3" t="str" cm="1">
        <f t="array" ref="K551">TRIM(_xlfn.IFS(H551 ="","",H551 ="Thomasville",H551 &amp;" , "&amp; E551, H551 ="Pensacola", H551 &amp; "," &amp;E551,TRUE, H551 &amp;", " &amp; D551))</f>
        <v/>
      </c>
      <c r="L551" s="3" t="str">
        <f t="shared" si="23"/>
        <v/>
      </c>
    </row>
    <row r="552" spans="1:12">
      <c r="A552" s="3" t="s">
        <v>1732</v>
      </c>
      <c r="B552" s="3" t="s">
        <v>1733</v>
      </c>
      <c r="C552" s="3"/>
      <c r="D552" s="39" t="str">
        <f t="shared" si="17"/>
        <v>California</v>
      </c>
      <c r="E552" s="3" t="str">
        <f t="shared" si="18"/>
        <v/>
      </c>
      <c r="F552" s="3" t="str">
        <f t="shared" si="16"/>
        <v>Los Angeles</v>
      </c>
      <c r="G552" s="40" t="str">
        <f t="shared" si="19"/>
        <v/>
      </c>
      <c r="H552" s="3" t="str">
        <f t="shared" si="20"/>
        <v/>
      </c>
      <c r="I552" s="3" t="str">
        <f t="shared" si="21"/>
        <v/>
      </c>
      <c r="J552" s="3" t="str">
        <f t="shared" si="22"/>
        <v>Los Angeles, California</v>
      </c>
      <c r="K552" s="3" t="str" cm="1">
        <f t="array" ref="K552">TRIM(_xlfn.IFS(H552 ="","",H552 ="Thomasville",H552 &amp;" , "&amp; E552, H552 ="Pensacola", H552 &amp; "," &amp;E552,TRUE, H552 &amp;", " &amp; D552))</f>
        <v/>
      </c>
      <c r="L552" s="3" t="str">
        <f t="shared" si="23"/>
        <v/>
      </c>
    </row>
    <row r="553" spans="1:12">
      <c r="A553" s="3" t="s">
        <v>1749</v>
      </c>
      <c r="B553" s="3" t="s">
        <v>1735</v>
      </c>
      <c r="C553" s="3"/>
      <c r="D553" s="39" t="str">
        <f t="shared" si="17"/>
        <v>Florida</v>
      </c>
      <c r="E553" s="3" t="str">
        <f t="shared" si="18"/>
        <v/>
      </c>
      <c r="F553" s="3" t="str">
        <f t="shared" si="16"/>
        <v>Jacksonville</v>
      </c>
      <c r="G553" s="40" t="str">
        <f t="shared" si="19"/>
        <v/>
      </c>
      <c r="H553" s="3" t="str">
        <f t="shared" si="20"/>
        <v/>
      </c>
      <c r="I553" s="3" t="str">
        <f t="shared" si="21"/>
        <v/>
      </c>
      <c r="J553" s="3" t="str">
        <f t="shared" si="22"/>
        <v>Jacksonville, Florida</v>
      </c>
      <c r="K553" s="3" t="str" cm="1">
        <f t="array" ref="K553">TRIM(_xlfn.IFS(H553 ="","",H553 ="Thomasville",H553 &amp;" , "&amp; E553, H553 ="Pensacola", H553 &amp; "," &amp;E553,TRUE, H553 &amp;", " &amp; D553))</f>
        <v/>
      </c>
      <c r="L553" s="3" t="str">
        <f t="shared" si="23"/>
        <v/>
      </c>
    </row>
    <row r="554" spans="1:12">
      <c r="A554" s="3" t="s">
        <v>1756</v>
      </c>
      <c r="B554" s="3" t="s">
        <v>1738</v>
      </c>
      <c r="C554" s="3"/>
      <c r="D554" s="39" t="str">
        <f t="shared" si="17"/>
        <v>Michigan</v>
      </c>
      <c r="E554" s="3" t="str">
        <f t="shared" si="18"/>
        <v/>
      </c>
      <c r="F554" s="3" t="str">
        <f t="shared" si="16"/>
        <v>Flint</v>
      </c>
      <c r="G554" s="40" t="str">
        <f t="shared" si="19"/>
        <v>Saginaw-Bay City</v>
      </c>
      <c r="H554" s="3" t="str">
        <f t="shared" si="20"/>
        <v>Saginaw</v>
      </c>
      <c r="I554" s="3" t="str">
        <f t="shared" si="21"/>
        <v/>
      </c>
      <c r="J554" s="3" t="str">
        <f t="shared" si="22"/>
        <v>Flint, Michigan</v>
      </c>
      <c r="K554" s="3" t="str" cm="1">
        <f t="array" ref="K554">TRIM(_xlfn.IFS(H554 ="","",H554 ="Thomasville",H554 &amp;" , "&amp; E554, H554 ="Pensacola", H554 &amp; "," &amp;E554,TRUE, H554 &amp;", " &amp; D554))</f>
        <v>Saginaw, Michigan</v>
      </c>
      <c r="L554" s="3" t="str">
        <f t="shared" si="23"/>
        <v/>
      </c>
    </row>
    <row r="555" spans="1:12">
      <c r="A555" s="3" t="s">
        <v>1761</v>
      </c>
      <c r="B555" s="3" t="s">
        <v>1762</v>
      </c>
      <c r="C555" s="3"/>
      <c r="D555" s="39" t="str">
        <f t="shared" si="17"/>
        <v>Indiana</v>
      </c>
      <c r="E555" s="3" t="str">
        <f t="shared" si="18"/>
        <v/>
      </c>
      <c r="F555" s="3" t="str">
        <f t="shared" si="16"/>
        <v>South Bend</v>
      </c>
      <c r="G555" s="40" t="str">
        <f t="shared" si="19"/>
        <v>Elkhart</v>
      </c>
      <c r="H555" s="3" t="str">
        <f t="shared" si="20"/>
        <v>Elkhart</v>
      </c>
      <c r="I555" s="3" t="str">
        <f t="shared" si="21"/>
        <v/>
      </c>
      <c r="J555" s="3" t="str">
        <f t="shared" si="22"/>
        <v>South Bend, Indiana</v>
      </c>
      <c r="K555" s="3" t="str" cm="1">
        <f t="array" ref="K555">TRIM(_xlfn.IFS(H555 ="","",H555 ="Thomasville",H555 &amp;" , "&amp; E555, H555 ="Pensacola", H555 &amp; "," &amp;E555,TRUE, H555 &amp;", " &amp; D555))</f>
        <v>Elkhart, Indiana</v>
      </c>
      <c r="L555" s="3" t="str">
        <f t="shared" si="23"/>
        <v/>
      </c>
    </row>
    <row r="556" spans="1:12">
      <c r="A556" s="3" t="s">
        <v>1739</v>
      </c>
      <c r="B556" s="3" t="s">
        <v>1740</v>
      </c>
      <c r="C556" s="3"/>
      <c r="D556" s="39" t="str">
        <f t="shared" si="17"/>
        <v>Illinois</v>
      </c>
      <c r="E556" s="3" t="str">
        <f t="shared" si="18"/>
        <v/>
      </c>
      <c r="F556" s="3" t="str">
        <f t="shared" si="16"/>
        <v>Chicago</v>
      </c>
      <c r="G556" s="40" t="str">
        <f t="shared" si="19"/>
        <v/>
      </c>
      <c r="H556" s="3" t="str">
        <f t="shared" si="20"/>
        <v/>
      </c>
      <c r="I556" s="3" t="str">
        <f t="shared" si="21"/>
        <v/>
      </c>
      <c r="J556" s="3" t="str">
        <f t="shared" si="22"/>
        <v>Chicago, Illinois</v>
      </c>
      <c r="K556" s="3" t="str" cm="1">
        <f t="array" ref="K556">TRIM(_xlfn.IFS(H556 ="","",H556 ="Thomasville",H556 &amp;" , "&amp; E556, H556 ="Pensacola", H556 &amp; "," &amp;E556,TRUE, H556 &amp;", " &amp; D556))</f>
        <v/>
      </c>
      <c r="L556" s="3" t="str">
        <f t="shared" si="23"/>
        <v/>
      </c>
    </row>
    <row r="557" spans="1:12">
      <c r="A557" s="3" t="s">
        <v>1736</v>
      </c>
      <c r="B557" s="3" t="s">
        <v>1733</v>
      </c>
      <c r="C557" s="3"/>
      <c r="D557" s="39" t="str">
        <f t="shared" si="17"/>
        <v>California</v>
      </c>
      <c r="E557" s="3" t="str">
        <f t="shared" si="18"/>
        <v/>
      </c>
      <c r="F557" s="3" t="str">
        <f t="shared" si="16"/>
        <v>San Francisco</v>
      </c>
      <c r="G557" s="40" t="str">
        <f t="shared" si="19"/>
        <v/>
      </c>
      <c r="H557" s="3" t="str">
        <f t="shared" si="20"/>
        <v/>
      </c>
      <c r="I557" s="3" t="str">
        <f t="shared" si="21"/>
        <v/>
      </c>
      <c r="J557" s="3" t="str">
        <f t="shared" si="22"/>
        <v>San Francisco, California</v>
      </c>
      <c r="K557" s="3" t="str" cm="1">
        <f t="array" ref="K557">TRIM(_xlfn.IFS(H557 ="","",H557 ="Thomasville",H557 &amp;" , "&amp; E557, H557 ="Pensacola", H557 &amp; "," &amp;E557,TRUE, H557 &amp;", " &amp; D557))</f>
        <v/>
      </c>
      <c r="L557" s="3" t="str">
        <f t="shared" si="23"/>
        <v/>
      </c>
    </row>
    <row r="558" spans="1:12">
      <c r="A558" s="3" t="s">
        <v>1736</v>
      </c>
      <c r="B558" s="3" t="s">
        <v>1733</v>
      </c>
      <c r="C558" s="3"/>
      <c r="D558" s="39" t="str">
        <f t="shared" si="17"/>
        <v>California</v>
      </c>
      <c r="E558" s="3" t="str">
        <f t="shared" si="18"/>
        <v/>
      </c>
      <c r="F558" s="3" t="str">
        <f t="shared" si="16"/>
        <v>San Francisco</v>
      </c>
      <c r="G558" s="40" t="str">
        <f t="shared" si="19"/>
        <v/>
      </c>
      <c r="H558" s="3" t="str">
        <f t="shared" si="20"/>
        <v/>
      </c>
      <c r="I558" s="3" t="str">
        <f t="shared" si="21"/>
        <v/>
      </c>
      <c r="J558" s="3" t="str">
        <f t="shared" si="22"/>
        <v>San Francisco, California</v>
      </c>
      <c r="K558" s="3" t="str" cm="1">
        <f t="array" ref="K558">TRIM(_xlfn.IFS(H558 ="","",H558 ="Thomasville",H558 &amp;" , "&amp; E558, H558 ="Pensacola", H558 &amp; "," &amp;E558,TRUE, H558 &amp;", " &amp; D558))</f>
        <v/>
      </c>
      <c r="L558" s="3" t="str">
        <f t="shared" si="23"/>
        <v/>
      </c>
    </row>
    <row r="559" spans="1:12">
      <c r="A559" s="3" t="s">
        <v>1749</v>
      </c>
      <c r="B559" s="3" t="s">
        <v>1735</v>
      </c>
      <c r="C559" s="3"/>
      <c r="D559" s="39" t="str">
        <f t="shared" si="17"/>
        <v>Florida</v>
      </c>
      <c r="E559" s="3" t="str">
        <f t="shared" si="18"/>
        <v/>
      </c>
      <c r="F559" s="3" t="str">
        <f t="shared" si="16"/>
        <v>Jacksonville</v>
      </c>
      <c r="G559" s="40" t="str">
        <f t="shared" si="19"/>
        <v/>
      </c>
      <c r="H559" s="3" t="str">
        <f t="shared" si="20"/>
        <v/>
      </c>
      <c r="I559" s="3" t="str">
        <f t="shared" si="21"/>
        <v/>
      </c>
      <c r="J559" s="3" t="str">
        <f t="shared" si="22"/>
        <v>Jacksonville, Florida</v>
      </c>
      <c r="K559" s="3" t="str" cm="1">
        <f t="array" ref="K559">TRIM(_xlfn.IFS(H559 ="","",H559 ="Thomasville",H559 &amp;" , "&amp; E559, H559 ="Pensacola", H559 &amp; "," &amp;E559,TRUE, H559 &amp;", " &amp; D559))</f>
        <v/>
      </c>
      <c r="L559" s="3" t="str">
        <f t="shared" si="23"/>
        <v/>
      </c>
    </row>
    <row r="560" spans="1:12">
      <c r="A560" s="3" t="s">
        <v>1745</v>
      </c>
      <c r="B560" s="3" t="s">
        <v>1735</v>
      </c>
      <c r="C560" s="3"/>
      <c r="D560" s="39" t="str">
        <f t="shared" si="17"/>
        <v>Florida</v>
      </c>
      <c r="E560" s="3" t="str">
        <f t="shared" si="18"/>
        <v/>
      </c>
      <c r="F560" s="3" t="str">
        <f t="shared" si="16"/>
        <v>Miami</v>
      </c>
      <c r="G560" s="40" t="str">
        <f t="shared" si="19"/>
        <v>Ft. Lauderdale</v>
      </c>
      <c r="H560" s="3" t="str">
        <f t="shared" si="20"/>
        <v>Ft. Lauderdale</v>
      </c>
      <c r="I560" s="3" t="str">
        <f t="shared" si="21"/>
        <v/>
      </c>
      <c r="J560" s="3" t="str">
        <f t="shared" si="22"/>
        <v>Miami, Florida</v>
      </c>
      <c r="K560" s="3" t="str" cm="1">
        <f t="array" ref="K560">TRIM(_xlfn.IFS(H560 ="","",H560 ="Thomasville",H560 &amp;" , "&amp; E560, H560 ="Pensacola", H560 &amp; "," &amp;E560,TRUE, H560 &amp;", " &amp; D560))</f>
        <v>Ft. Lauderdale, Florida</v>
      </c>
      <c r="L560" s="3" t="str">
        <f t="shared" si="23"/>
        <v/>
      </c>
    </row>
    <row r="561" spans="1:12">
      <c r="A561" s="3" t="s">
        <v>1739</v>
      </c>
      <c r="B561" s="3" t="s">
        <v>1740</v>
      </c>
      <c r="C561" s="3"/>
      <c r="D561" s="39" t="str">
        <f t="shared" si="17"/>
        <v>Illinois</v>
      </c>
      <c r="E561" s="3" t="str">
        <f t="shared" si="18"/>
        <v/>
      </c>
      <c r="F561" s="3" t="str">
        <f t="shared" si="16"/>
        <v>Chicago</v>
      </c>
      <c r="G561" s="40" t="str">
        <f t="shared" si="19"/>
        <v/>
      </c>
      <c r="H561" s="3" t="str">
        <f t="shared" si="20"/>
        <v/>
      </c>
      <c r="I561" s="3" t="str">
        <f t="shared" si="21"/>
        <v/>
      </c>
      <c r="J561" s="3" t="str">
        <f t="shared" si="22"/>
        <v>Chicago, Illinois</v>
      </c>
      <c r="K561" s="3" t="str" cm="1">
        <f t="array" ref="K561">TRIM(_xlfn.IFS(H561 ="","",H561 ="Thomasville",H561 &amp;" , "&amp; E561, H561 ="Pensacola", H561 &amp; "," &amp;E561,TRUE, H561 &amp;", " &amp; D561))</f>
        <v/>
      </c>
      <c r="L561" s="3" t="str">
        <f t="shared" si="23"/>
        <v/>
      </c>
    </row>
    <row r="562" spans="1:12">
      <c r="A562" s="3" t="s">
        <v>1741</v>
      </c>
      <c r="B562" s="3" t="s">
        <v>1742</v>
      </c>
      <c r="C562" s="3"/>
      <c r="D562" s="39" t="str">
        <f t="shared" si="17"/>
        <v>Tennessee</v>
      </c>
      <c r="E562" s="3" t="str">
        <f t="shared" si="18"/>
        <v/>
      </c>
      <c r="F562" s="3" t="str">
        <f t="shared" si="16"/>
        <v>Nashville</v>
      </c>
      <c r="G562" s="40" t="str">
        <f t="shared" si="19"/>
        <v/>
      </c>
      <c r="H562" s="3" t="str">
        <f t="shared" si="20"/>
        <v/>
      </c>
      <c r="I562" s="3" t="str">
        <f t="shared" si="21"/>
        <v/>
      </c>
      <c r="J562" s="3" t="str">
        <f t="shared" si="22"/>
        <v>Nashville, Tennessee</v>
      </c>
      <c r="K562" s="3" t="str" cm="1">
        <f t="array" ref="K562">TRIM(_xlfn.IFS(H562 ="","",H562 ="Thomasville",H562 &amp;" , "&amp; E562, H562 ="Pensacola", H562 &amp; "," &amp;E562,TRUE, H562 &amp;", " &amp; D562))</f>
        <v/>
      </c>
      <c r="L562" s="3" t="str">
        <f t="shared" si="23"/>
        <v/>
      </c>
    </row>
    <row r="563" spans="1:12">
      <c r="A563" s="3" t="s">
        <v>1739</v>
      </c>
      <c r="B563" s="3" t="s">
        <v>1740</v>
      </c>
      <c r="C563" s="3"/>
      <c r="D563" s="39" t="str">
        <f t="shared" si="17"/>
        <v>Illinois</v>
      </c>
      <c r="E563" s="3" t="str">
        <f t="shared" si="18"/>
        <v/>
      </c>
      <c r="F563" s="3" t="str">
        <f t="shared" si="16"/>
        <v>Chicago</v>
      </c>
      <c r="G563" s="40" t="str">
        <f t="shared" si="19"/>
        <v/>
      </c>
      <c r="H563" s="3" t="str">
        <f t="shared" si="20"/>
        <v/>
      </c>
      <c r="I563" s="3" t="str">
        <f t="shared" si="21"/>
        <v/>
      </c>
      <c r="J563" s="3" t="str">
        <f t="shared" si="22"/>
        <v>Chicago, Illinois</v>
      </c>
      <c r="K563" s="3" t="str" cm="1">
        <f t="array" ref="K563">TRIM(_xlfn.IFS(H563 ="","",H563 ="Thomasville",H563 &amp;" , "&amp; E563, H563 ="Pensacola", H563 &amp; "," &amp;E563,TRUE, H563 &amp;", " &amp; D563))</f>
        <v/>
      </c>
      <c r="L563" s="3" t="str">
        <f t="shared" si="23"/>
        <v/>
      </c>
    </row>
    <row r="564" spans="1:12">
      <c r="A564" s="3" t="s">
        <v>1768</v>
      </c>
      <c r="B564" s="3" t="s">
        <v>1742</v>
      </c>
      <c r="C564" s="3"/>
      <c r="D564" s="39" t="str">
        <f t="shared" si="17"/>
        <v>Tennessee</v>
      </c>
      <c r="E564" s="3" t="str">
        <f t="shared" si="18"/>
        <v/>
      </c>
      <c r="F564" s="3" t="str">
        <f t="shared" si="16"/>
        <v>Memphis</v>
      </c>
      <c r="G564" s="40" t="str">
        <f t="shared" si="19"/>
        <v/>
      </c>
      <c r="H564" s="3" t="str">
        <f t="shared" si="20"/>
        <v/>
      </c>
      <c r="I564" s="3" t="str">
        <f t="shared" si="21"/>
        <v/>
      </c>
      <c r="J564" s="3" t="str">
        <f t="shared" si="22"/>
        <v>Memphis, Tennessee</v>
      </c>
      <c r="K564" s="3" t="str" cm="1">
        <f t="array" ref="K564">TRIM(_xlfn.IFS(H564 ="","",H564 ="Thomasville",H564 &amp;" , "&amp; E564, H564 ="Pensacola", H564 &amp; "," &amp;E564,TRUE, H564 &amp;", " &amp; D564))</f>
        <v/>
      </c>
      <c r="L564" s="3" t="str">
        <f t="shared" si="23"/>
        <v/>
      </c>
    </row>
    <row r="565" spans="1:12">
      <c r="A565" s="3" t="s">
        <v>1745</v>
      </c>
      <c r="B565" s="3" t="s">
        <v>1735</v>
      </c>
      <c r="C565" s="3"/>
      <c r="D565" s="39" t="str">
        <f t="shared" si="17"/>
        <v>Florida</v>
      </c>
      <c r="E565" s="3" t="str">
        <f t="shared" si="18"/>
        <v/>
      </c>
      <c r="F565" s="3" t="str">
        <f t="shared" si="16"/>
        <v>Miami</v>
      </c>
      <c r="G565" s="40" t="str">
        <f t="shared" si="19"/>
        <v>Ft. Lauderdale</v>
      </c>
      <c r="H565" s="3" t="str">
        <f t="shared" si="20"/>
        <v>Ft. Lauderdale</v>
      </c>
      <c r="I565" s="3" t="str">
        <f t="shared" si="21"/>
        <v/>
      </c>
      <c r="J565" s="3" t="str">
        <f t="shared" si="22"/>
        <v>Miami, Florida</v>
      </c>
      <c r="K565" s="3" t="str" cm="1">
        <f t="array" ref="K565">TRIM(_xlfn.IFS(H565 ="","",H565 ="Thomasville",H565 &amp;" , "&amp; E565, H565 ="Pensacola", H565 &amp; "," &amp;E565,TRUE, H565 &amp;", " &amp; D565))</f>
        <v>Ft. Lauderdale, Florida</v>
      </c>
      <c r="L565" s="3" t="str">
        <f t="shared" si="23"/>
        <v/>
      </c>
    </row>
    <row r="566" spans="1:12">
      <c r="A566" s="3" t="s">
        <v>1736</v>
      </c>
      <c r="B566" s="3" t="s">
        <v>1733</v>
      </c>
      <c r="C566" s="3"/>
      <c r="D566" s="39" t="str">
        <f t="shared" si="17"/>
        <v>California</v>
      </c>
      <c r="E566" s="3" t="str">
        <f t="shared" si="18"/>
        <v/>
      </c>
      <c r="F566" s="3" t="str">
        <f t="shared" si="16"/>
        <v>San Francisco</v>
      </c>
      <c r="G566" s="40" t="str">
        <f t="shared" si="19"/>
        <v/>
      </c>
      <c r="H566" s="3" t="str">
        <f t="shared" si="20"/>
        <v/>
      </c>
      <c r="I566" s="3" t="str">
        <f t="shared" si="21"/>
        <v/>
      </c>
      <c r="J566" s="3" t="str">
        <f t="shared" si="22"/>
        <v>San Francisco, California</v>
      </c>
      <c r="K566" s="3" t="str" cm="1">
        <f t="array" ref="K566">TRIM(_xlfn.IFS(H566 ="","",H566 ="Thomasville",H566 &amp;" , "&amp; E566, H566 ="Pensacola", H566 &amp; "," &amp;E566,TRUE, H566 &amp;", " &amp; D566))</f>
        <v/>
      </c>
      <c r="L566" s="3" t="str">
        <f t="shared" si="23"/>
        <v/>
      </c>
    </row>
    <row r="567" spans="1:12">
      <c r="A567" s="3" t="s">
        <v>1751</v>
      </c>
      <c r="B567" s="3" t="s">
        <v>1735</v>
      </c>
      <c r="C567" s="3"/>
      <c r="D567" s="39" t="str">
        <f t="shared" si="17"/>
        <v>Florida</v>
      </c>
      <c r="E567" s="3" t="str">
        <f t="shared" si="18"/>
        <v/>
      </c>
      <c r="F567" s="3" t="str">
        <f t="shared" si="16"/>
        <v>West Palm Beach</v>
      </c>
      <c r="G567" s="40" t="str">
        <f t="shared" si="19"/>
        <v>Ft. Pierce</v>
      </c>
      <c r="H567" s="3" t="str">
        <f t="shared" si="20"/>
        <v>Ft. Pierce</v>
      </c>
      <c r="I567" s="3" t="str">
        <f t="shared" si="21"/>
        <v/>
      </c>
      <c r="J567" s="3" t="str">
        <f t="shared" si="22"/>
        <v>West Palm Beach, Florida</v>
      </c>
      <c r="K567" s="3" t="str" cm="1">
        <f t="array" ref="K567">TRIM(_xlfn.IFS(H567 ="","",H567 ="Thomasville",H567 &amp;" , "&amp; E567, H567 ="Pensacola", H567 &amp; "," &amp;E567,TRUE, H567 &amp;", " &amp; D567))</f>
        <v>Ft. Pierce, Florida</v>
      </c>
      <c r="L567" s="3" t="str">
        <f t="shared" si="23"/>
        <v/>
      </c>
    </row>
    <row r="568" spans="1:12">
      <c r="A568" s="3" t="s">
        <v>1749</v>
      </c>
      <c r="B568" s="3" t="s">
        <v>1735</v>
      </c>
      <c r="C568" s="3"/>
      <c r="D568" s="39" t="str">
        <f t="shared" si="17"/>
        <v>Florida</v>
      </c>
      <c r="E568" s="3" t="str">
        <f t="shared" si="18"/>
        <v/>
      </c>
      <c r="F568" s="3" t="str">
        <f t="shared" si="16"/>
        <v>Jacksonville</v>
      </c>
      <c r="G568" s="40" t="str">
        <f t="shared" si="19"/>
        <v/>
      </c>
      <c r="H568" s="3" t="str">
        <f t="shared" si="20"/>
        <v/>
      </c>
      <c r="I568" s="3" t="str">
        <f t="shared" si="21"/>
        <v/>
      </c>
      <c r="J568" s="3" t="str">
        <f t="shared" si="22"/>
        <v>Jacksonville, Florida</v>
      </c>
      <c r="K568" s="3" t="str" cm="1">
        <f t="array" ref="K568">TRIM(_xlfn.IFS(H568 ="","",H568 ="Thomasville",H568 &amp;" , "&amp; E568, H568 ="Pensacola", H568 &amp; "," &amp;E568,TRUE, H568 &amp;", " &amp; D568))</f>
        <v/>
      </c>
      <c r="L568" s="3" t="str">
        <f t="shared" si="23"/>
        <v/>
      </c>
    </row>
    <row r="569" spans="1:12">
      <c r="A569" s="3" t="s">
        <v>1739</v>
      </c>
      <c r="B569" s="3" t="s">
        <v>1740</v>
      </c>
      <c r="C569" s="3"/>
      <c r="D569" s="39" t="str">
        <f t="shared" si="17"/>
        <v>Illinois</v>
      </c>
      <c r="E569" s="3" t="str">
        <f t="shared" si="18"/>
        <v/>
      </c>
      <c r="F569" s="3" t="str">
        <f t="shared" si="16"/>
        <v>Chicago</v>
      </c>
      <c r="G569" s="40" t="str">
        <f t="shared" si="19"/>
        <v/>
      </c>
      <c r="H569" s="3" t="str">
        <f t="shared" si="20"/>
        <v/>
      </c>
      <c r="I569" s="3" t="str">
        <f t="shared" si="21"/>
        <v/>
      </c>
      <c r="J569" s="3" t="str">
        <f t="shared" si="22"/>
        <v>Chicago, Illinois</v>
      </c>
      <c r="K569" s="3" t="str" cm="1">
        <f t="array" ref="K569">TRIM(_xlfn.IFS(H569 ="","",H569 ="Thomasville",H569 &amp;" , "&amp; E569, H569 ="Pensacola", H569 &amp; "," &amp;E569,TRUE, H569 &amp;", " &amp; D569))</f>
        <v/>
      </c>
      <c r="L569" s="3" t="str">
        <f t="shared" si="23"/>
        <v/>
      </c>
    </row>
    <row r="570" spans="1:12">
      <c r="A570" s="3" t="s">
        <v>1749</v>
      </c>
      <c r="B570" s="3" t="s">
        <v>1735</v>
      </c>
      <c r="C570" s="3"/>
      <c r="D570" s="39" t="str">
        <f t="shared" si="17"/>
        <v>Florida</v>
      </c>
      <c r="E570" s="3" t="str">
        <f t="shared" si="18"/>
        <v/>
      </c>
      <c r="F570" s="3" t="str">
        <f t="shared" si="16"/>
        <v>Jacksonville</v>
      </c>
      <c r="G570" s="40" t="str">
        <f t="shared" si="19"/>
        <v/>
      </c>
      <c r="H570" s="3" t="str">
        <f t="shared" si="20"/>
        <v/>
      </c>
      <c r="I570" s="3" t="str">
        <f t="shared" si="21"/>
        <v/>
      </c>
      <c r="J570" s="3" t="str">
        <f t="shared" si="22"/>
        <v>Jacksonville, Florida</v>
      </c>
      <c r="K570" s="3" t="str" cm="1">
        <f t="array" ref="K570">TRIM(_xlfn.IFS(H570 ="","",H570 ="Thomasville",H570 &amp;" , "&amp; E570, H570 ="Pensacola", H570 &amp; "," &amp;E570,TRUE, H570 &amp;", " &amp; D570))</f>
        <v/>
      </c>
      <c r="L570" s="3" t="str">
        <f t="shared" si="23"/>
        <v/>
      </c>
    </row>
    <row r="571" spans="1:12">
      <c r="A571" s="3" t="s">
        <v>1736</v>
      </c>
      <c r="B571" s="3" t="s">
        <v>1733</v>
      </c>
      <c r="C571" s="3"/>
      <c r="D571" s="39" t="str">
        <f t="shared" si="17"/>
        <v>California</v>
      </c>
      <c r="E571" s="3" t="str">
        <f t="shared" si="18"/>
        <v/>
      </c>
      <c r="F571" s="3" t="str">
        <f t="shared" si="16"/>
        <v>San Francisco</v>
      </c>
      <c r="G571" s="40" t="str">
        <f t="shared" si="19"/>
        <v/>
      </c>
      <c r="H571" s="3" t="str">
        <f t="shared" si="20"/>
        <v/>
      </c>
      <c r="I571" s="3" t="str">
        <f t="shared" si="21"/>
        <v/>
      </c>
      <c r="J571" s="3" t="str">
        <f t="shared" si="22"/>
        <v>San Francisco, California</v>
      </c>
      <c r="K571" s="3" t="str" cm="1">
        <f t="array" ref="K571">TRIM(_xlfn.IFS(H571 ="","",H571 ="Thomasville",H571 &amp;" , "&amp; E571, H571 ="Pensacola", H571 &amp; "," &amp;E571,TRUE, H571 &amp;", " &amp; D571))</f>
        <v/>
      </c>
      <c r="L571" s="3" t="str">
        <f t="shared" si="23"/>
        <v/>
      </c>
    </row>
    <row r="572" spans="1:12">
      <c r="A572" s="3" t="s">
        <v>1732</v>
      </c>
      <c r="B572" s="3" t="s">
        <v>1733</v>
      </c>
      <c r="C572" s="3"/>
      <c r="D572" s="39" t="str">
        <f t="shared" si="17"/>
        <v>California</v>
      </c>
      <c r="E572" s="3" t="str">
        <f t="shared" si="18"/>
        <v/>
      </c>
      <c r="F572" s="3" t="str">
        <f t="shared" si="16"/>
        <v>Los Angeles</v>
      </c>
      <c r="G572" s="40" t="str">
        <f t="shared" si="19"/>
        <v/>
      </c>
      <c r="H572" s="3" t="str">
        <f t="shared" si="20"/>
        <v/>
      </c>
      <c r="I572" s="3" t="str">
        <f t="shared" si="21"/>
        <v/>
      </c>
      <c r="J572" s="3" t="str">
        <f t="shared" si="22"/>
        <v>Los Angeles, California</v>
      </c>
      <c r="K572" s="3" t="str" cm="1">
        <f t="array" ref="K572">TRIM(_xlfn.IFS(H572 ="","",H572 ="Thomasville",H572 &amp;" , "&amp; E572, H572 ="Pensacola", H572 &amp; "," &amp;E572,TRUE, H572 &amp;", " &amp; D572))</f>
        <v/>
      </c>
      <c r="L572" s="3" t="str">
        <f t="shared" si="23"/>
        <v/>
      </c>
    </row>
    <row r="573" spans="1:12">
      <c r="A573" s="3" t="s">
        <v>1739</v>
      </c>
      <c r="B573" s="3" t="s">
        <v>1740</v>
      </c>
      <c r="C573" s="3"/>
      <c r="D573" s="39" t="str">
        <f t="shared" si="17"/>
        <v>Illinois</v>
      </c>
      <c r="E573" s="3" t="str">
        <f t="shared" si="18"/>
        <v/>
      </c>
      <c r="F573" s="3" t="str">
        <f t="shared" si="16"/>
        <v>Chicago</v>
      </c>
      <c r="G573" s="40" t="str">
        <f t="shared" si="19"/>
        <v/>
      </c>
      <c r="H573" s="3" t="str">
        <f t="shared" si="20"/>
        <v/>
      </c>
      <c r="I573" s="3" t="str">
        <f t="shared" si="21"/>
        <v/>
      </c>
      <c r="J573" s="3" t="str">
        <f t="shared" si="22"/>
        <v>Chicago, Illinois</v>
      </c>
      <c r="K573" s="3" t="str" cm="1">
        <f t="array" ref="K573">TRIM(_xlfn.IFS(H573 ="","",H573 ="Thomasville",H573 &amp;" , "&amp; E573, H573 ="Pensacola", H573 &amp; "," &amp;E573,TRUE, H573 &amp;", " &amp; D573))</f>
        <v/>
      </c>
      <c r="L573" s="3" t="str">
        <f t="shared" si="23"/>
        <v/>
      </c>
    </row>
    <row r="574" spans="1:12">
      <c r="A574" s="3" t="s">
        <v>1749</v>
      </c>
      <c r="B574" s="3" t="s">
        <v>1735</v>
      </c>
      <c r="C574" s="3"/>
      <c r="D574" s="39" t="str">
        <f t="shared" si="17"/>
        <v>Florida</v>
      </c>
      <c r="E574" s="3" t="str">
        <f t="shared" si="18"/>
        <v/>
      </c>
      <c r="F574" s="3" t="str">
        <f t="shared" si="16"/>
        <v>Jacksonville</v>
      </c>
      <c r="G574" s="40" t="str">
        <f t="shared" si="19"/>
        <v/>
      </c>
      <c r="H574" s="3" t="str">
        <f t="shared" si="20"/>
        <v/>
      </c>
      <c r="I574" s="3" t="str">
        <f t="shared" si="21"/>
        <v/>
      </c>
      <c r="J574" s="3" t="str">
        <f t="shared" si="22"/>
        <v>Jacksonville, Florida</v>
      </c>
      <c r="K574" s="3" t="str" cm="1">
        <f t="array" ref="K574">TRIM(_xlfn.IFS(H574 ="","",H574 ="Thomasville",H574 &amp;" , "&amp; E574, H574 ="Pensacola", H574 &amp; "," &amp;E574,TRUE, H574 &amp;", " &amp; D574))</f>
        <v/>
      </c>
      <c r="L574" s="3" t="str">
        <f t="shared" si="23"/>
        <v/>
      </c>
    </row>
    <row r="575" spans="1:12">
      <c r="A575" s="3" t="s">
        <v>1751</v>
      </c>
      <c r="B575" s="3" t="s">
        <v>1735</v>
      </c>
      <c r="C575" s="3"/>
      <c r="D575" s="39" t="str">
        <f t="shared" si="17"/>
        <v>Florida</v>
      </c>
      <c r="E575" s="3" t="str">
        <f t="shared" si="18"/>
        <v/>
      </c>
      <c r="F575" s="3" t="str">
        <f t="shared" si="16"/>
        <v>West Palm Beach</v>
      </c>
      <c r="G575" s="40" t="str">
        <f t="shared" si="19"/>
        <v>Ft. Pierce</v>
      </c>
      <c r="H575" s="3" t="str">
        <f t="shared" si="20"/>
        <v>Ft. Pierce</v>
      </c>
      <c r="I575" s="3" t="str">
        <f t="shared" si="21"/>
        <v/>
      </c>
      <c r="J575" s="3" t="str">
        <f t="shared" si="22"/>
        <v>West Palm Beach, Florida</v>
      </c>
      <c r="K575" s="3" t="str" cm="1">
        <f t="array" ref="K575">TRIM(_xlfn.IFS(H575 ="","",H575 ="Thomasville",H575 &amp;" , "&amp; E575, H575 ="Pensacola", H575 &amp; "," &amp;E575,TRUE, H575 &amp;", " &amp; D575))</f>
        <v>Ft. Pierce, Florida</v>
      </c>
      <c r="L575" s="3" t="str">
        <f t="shared" si="23"/>
        <v/>
      </c>
    </row>
    <row r="576" spans="1:12">
      <c r="A576" s="3" t="s">
        <v>1739</v>
      </c>
      <c r="B576" s="3" t="s">
        <v>1740</v>
      </c>
      <c r="C576" s="3"/>
      <c r="D576" s="39" t="str">
        <f t="shared" si="17"/>
        <v>Illinois</v>
      </c>
      <c r="E576" s="3" t="str">
        <f t="shared" si="18"/>
        <v/>
      </c>
      <c r="F576" s="3" t="str">
        <f t="shared" si="16"/>
        <v>Chicago</v>
      </c>
      <c r="G576" s="40" t="str">
        <f t="shared" si="19"/>
        <v/>
      </c>
      <c r="H576" s="3" t="str">
        <f t="shared" si="20"/>
        <v/>
      </c>
      <c r="I576" s="3" t="str">
        <f t="shared" si="21"/>
        <v/>
      </c>
      <c r="J576" s="3" t="str">
        <f t="shared" si="22"/>
        <v>Chicago, Illinois</v>
      </c>
      <c r="K576" s="3" t="str" cm="1">
        <f t="array" ref="K576">TRIM(_xlfn.IFS(H576 ="","",H576 ="Thomasville",H576 &amp;" , "&amp; E576, H576 ="Pensacola", H576 &amp; "," &amp;E576,TRUE, H576 &amp;", " &amp; D576))</f>
        <v/>
      </c>
      <c r="L576" s="3" t="str">
        <f t="shared" si="23"/>
        <v/>
      </c>
    </row>
    <row r="577" spans="1:12">
      <c r="A577" s="3" t="s">
        <v>1750</v>
      </c>
      <c r="B577" s="3" t="s">
        <v>1740</v>
      </c>
      <c r="C577" s="3"/>
      <c r="D577" s="39" t="str">
        <f t="shared" si="17"/>
        <v>Illinois</v>
      </c>
      <c r="E577" s="3" t="str">
        <f t="shared" si="18"/>
        <v/>
      </c>
      <c r="F577" s="3" t="str">
        <f t="shared" si="16"/>
        <v xml:space="preserve">Champaign </v>
      </c>
      <c r="G577" s="40" t="str">
        <f t="shared" si="19"/>
        <v>Decatur</v>
      </c>
      <c r="H577" s="3" t="str">
        <f t="shared" si="20"/>
        <v>Decatur</v>
      </c>
      <c r="I577" s="3" t="str">
        <f t="shared" si="21"/>
        <v/>
      </c>
      <c r="J577" s="3" t="str">
        <f t="shared" si="22"/>
        <v>Champaign , Illinois</v>
      </c>
      <c r="K577" s="3" t="str" cm="1">
        <f t="array" ref="K577">TRIM(_xlfn.IFS(H577 ="","",H577 ="Thomasville",H577 &amp;" , "&amp; E577, H577 ="Pensacola", H577 &amp; "," &amp;E577,TRUE, H577 &amp;", " &amp; D577))</f>
        <v>Decatur, Illinois</v>
      </c>
      <c r="L577" s="3" t="str">
        <f t="shared" si="23"/>
        <v/>
      </c>
    </row>
    <row r="578" spans="1:12">
      <c r="A578" s="3" t="s">
        <v>1737</v>
      </c>
      <c r="B578" s="3" t="s">
        <v>1738</v>
      </c>
      <c r="C578" s="3"/>
      <c r="D578" s="39" t="str">
        <f t="shared" si="17"/>
        <v>Michigan</v>
      </c>
      <c r="E578" s="3" t="str">
        <f t="shared" si="18"/>
        <v/>
      </c>
      <c r="F578" s="3" t="str">
        <f t="shared" si="16"/>
        <v>Grand Rapids</v>
      </c>
      <c r="G578" s="40" t="str">
        <f t="shared" si="19"/>
        <v>Kalamazoo</v>
      </c>
      <c r="H578" s="3" t="str">
        <f t="shared" si="20"/>
        <v>Kalamazoo</v>
      </c>
      <c r="I578" s="3" t="str">
        <f t="shared" si="21"/>
        <v/>
      </c>
      <c r="J578" s="3" t="str">
        <f t="shared" si="22"/>
        <v>Grand Rapids, Michigan</v>
      </c>
      <c r="K578" s="3" t="str" cm="1">
        <f t="array" ref="K578">TRIM(_xlfn.IFS(H578 ="","",H578 ="Thomasville",H578 &amp;" , "&amp; E578, H578 ="Pensacola", H578 &amp; "," &amp;E578,TRUE, H578 &amp;", " &amp; D578))</f>
        <v>Kalamazoo, Michigan</v>
      </c>
      <c r="L578" s="3" t="str">
        <f t="shared" si="23"/>
        <v/>
      </c>
    </row>
    <row r="579" spans="1:12">
      <c r="A579" s="3" t="s">
        <v>1736</v>
      </c>
      <c r="B579" s="3" t="s">
        <v>1733</v>
      </c>
      <c r="C579" s="3"/>
      <c r="D579" s="39" t="str">
        <f t="shared" si="17"/>
        <v>California</v>
      </c>
      <c r="E579" s="3" t="str">
        <f t="shared" si="18"/>
        <v/>
      </c>
      <c r="F579" s="3" t="str">
        <f t="shared" si="16"/>
        <v>San Francisco</v>
      </c>
      <c r="G579" s="40" t="str">
        <f t="shared" si="19"/>
        <v/>
      </c>
      <c r="H579" s="3" t="str">
        <f t="shared" si="20"/>
        <v/>
      </c>
      <c r="I579" s="3" t="str">
        <f t="shared" si="21"/>
        <v/>
      </c>
      <c r="J579" s="3" t="str">
        <f t="shared" si="22"/>
        <v>San Francisco, California</v>
      </c>
      <c r="K579" s="3" t="str" cm="1">
        <f t="array" ref="K579">TRIM(_xlfn.IFS(H579 ="","",H579 ="Thomasville",H579 &amp;" , "&amp; E579, H579 ="Pensacola", H579 &amp; "," &amp;E579,TRUE, H579 &amp;", " &amp; D579))</f>
        <v/>
      </c>
      <c r="L579" s="3" t="str">
        <f t="shared" si="23"/>
        <v/>
      </c>
    </row>
    <row r="580" spans="1:12">
      <c r="A580" s="3" t="s">
        <v>1739</v>
      </c>
      <c r="B580" s="3" t="s">
        <v>1740</v>
      </c>
      <c r="C580" s="3"/>
      <c r="D580" s="39" t="str">
        <f t="shared" si="17"/>
        <v>Illinois</v>
      </c>
      <c r="E580" s="3" t="str">
        <f t="shared" si="18"/>
        <v/>
      </c>
      <c r="F580" s="3" t="str">
        <f t="shared" si="16"/>
        <v>Chicago</v>
      </c>
      <c r="G580" s="40" t="str">
        <f t="shared" si="19"/>
        <v/>
      </c>
      <c r="H580" s="3" t="str">
        <f t="shared" si="20"/>
        <v/>
      </c>
      <c r="I580" s="3" t="str">
        <f t="shared" si="21"/>
        <v/>
      </c>
      <c r="J580" s="3" t="str">
        <f t="shared" si="22"/>
        <v>Chicago, Illinois</v>
      </c>
      <c r="K580" s="3" t="str" cm="1">
        <f t="array" ref="K580">TRIM(_xlfn.IFS(H580 ="","",H580 ="Thomasville",H580 &amp;" , "&amp; E580, H580 ="Pensacola", H580 &amp; "," &amp;E580,TRUE, H580 &amp;", " &amp; D580))</f>
        <v/>
      </c>
      <c r="L580" s="3" t="str">
        <f t="shared" si="23"/>
        <v/>
      </c>
    </row>
    <row r="581" spans="1:12">
      <c r="A581" s="3" t="s">
        <v>1739</v>
      </c>
      <c r="B581" s="3" t="s">
        <v>1740</v>
      </c>
      <c r="C581" s="3"/>
      <c r="D581" s="39" t="str">
        <f t="shared" si="17"/>
        <v>Illinois</v>
      </c>
      <c r="E581" s="3" t="str">
        <f t="shared" si="18"/>
        <v/>
      </c>
      <c r="F581" s="3" t="str">
        <f t="shared" si="16"/>
        <v>Chicago</v>
      </c>
      <c r="G581" s="40" t="str">
        <f t="shared" si="19"/>
        <v/>
      </c>
      <c r="H581" s="3" t="str">
        <f t="shared" si="20"/>
        <v/>
      </c>
      <c r="I581" s="3" t="str">
        <f t="shared" si="21"/>
        <v/>
      </c>
      <c r="J581" s="3" t="str">
        <f t="shared" si="22"/>
        <v>Chicago, Illinois</v>
      </c>
      <c r="K581" s="3" t="str" cm="1">
        <f t="array" ref="K581">TRIM(_xlfn.IFS(H581 ="","",H581 ="Thomasville",H581 &amp;" , "&amp; E581, H581 ="Pensacola", H581 &amp; "," &amp;E581,TRUE, H581 &amp;", " &amp; D581))</f>
        <v/>
      </c>
      <c r="L581" s="3" t="str">
        <f t="shared" si="23"/>
        <v/>
      </c>
    </row>
    <row r="582" spans="1:12">
      <c r="A582" s="3" t="s">
        <v>1746</v>
      </c>
      <c r="B582" s="3" t="s">
        <v>1735</v>
      </c>
      <c r="C582" s="3"/>
      <c r="D582" s="39" t="str">
        <f t="shared" si="17"/>
        <v>Florida</v>
      </c>
      <c r="E582" s="3" t="str">
        <f t="shared" si="18"/>
        <v/>
      </c>
      <c r="F582" s="3" t="str">
        <f t="shared" si="16"/>
        <v>Tampa</v>
      </c>
      <c r="G582" s="40" t="str">
        <f t="shared" si="19"/>
        <v>St Petersburg (Sarasota)</v>
      </c>
      <c r="H582" s="3" t="str">
        <f t="shared" si="20"/>
        <v xml:space="preserve">St Petersburg </v>
      </c>
      <c r="I582" s="3" t="str">
        <f t="shared" si="21"/>
        <v>Sarasota</v>
      </c>
      <c r="J582" s="3" t="str">
        <f t="shared" si="22"/>
        <v>Tampa, Florida</v>
      </c>
      <c r="K582" s="3" t="str" cm="1">
        <f t="array" ref="K582">TRIM(_xlfn.IFS(H582 ="","",H582 ="Thomasville",H582 &amp;" , "&amp; E582, H582 ="Pensacola", H582 &amp; "," &amp;E582,TRUE, H582 &amp;", " &amp; D582))</f>
        <v>St Petersburg , Florida</v>
      </c>
      <c r="L582" s="3" t="str">
        <f t="shared" si="23"/>
        <v>Sarasota, Florida</v>
      </c>
    </row>
    <row r="583" spans="1:12">
      <c r="A583" s="3" t="s">
        <v>1739</v>
      </c>
      <c r="B583" s="3" t="s">
        <v>1740</v>
      </c>
      <c r="C583" s="3"/>
      <c r="D583" s="39" t="str">
        <f t="shared" si="17"/>
        <v>Illinois</v>
      </c>
      <c r="E583" s="3" t="str">
        <f t="shared" si="18"/>
        <v/>
      </c>
      <c r="F583" s="3" t="str">
        <f t="shared" si="16"/>
        <v>Chicago</v>
      </c>
      <c r="G583" s="40" t="str">
        <f t="shared" si="19"/>
        <v/>
      </c>
      <c r="H583" s="3" t="str">
        <f t="shared" si="20"/>
        <v/>
      </c>
      <c r="I583" s="3" t="str">
        <f t="shared" si="21"/>
        <v/>
      </c>
      <c r="J583" s="3" t="str">
        <f t="shared" si="22"/>
        <v>Chicago, Illinois</v>
      </c>
      <c r="K583" s="3" t="str" cm="1">
        <f t="array" ref="K583">TRIM(_xlfn.IFS(H583 ="","",H583 ="Thomasville",H583 &amp;" , "&amp; E583, H583 ="Pensacola", H583 &amp; "," &amp;E583,TRUE, H583 &amp;", " &amp; D583))</f>
        <v/>
      </c>
      <c r="L583" s="3" t="str">
        <f t="shared" si="23"/>
        <v/>
      </c>
    </row>
    <row r="584" spans="1:12">
      <c r="A584" s="3" t="s">
        <v>1736</v>
      </c>
      <c r="B584" s="3" t="s">
        <v>1733</v>
      </c>
      <c r="C584" s="3"/>
      <c r="D584" s="39" t="str">
        <f t="shared" si="17"/>
        <v>California</v>
      </c>
      <c r="E584" s="3" t="str">
        <f t="shared" si="18"/>
        <v/>
      </c>
      <c r="F584" s="3" t="str">
        <f t="shared" si="16"/>
        <v>San Francisco</v>
      </c>
      <c r="G584" s="40" t="str">
        <f t="shared" si="19"/>
        <v/>
      </c>
      <c r="H584" s="3" t="str">
        <f t="shared" si="20"/>
        <v/>
      </c>
      <c r="I584" s="3" t="str">
        <f t="shared" si="21"/>
        <v/>
      </c>
      <c r="J584" s="3" t="str">
        <f t="shared" si="22"/>
        <v>San Francisco, California</v>
      </c>
      <c r="K584" s="3" t="str" cm="1">
        <f t="array" ref="K584">TRIM(_xlfn.IFS(H584 ="","",H584 ="Thomasville",H584 &amp;" , "&amp; E584, H584 ="Pensacola", H584 &amp; "," &amp;E584,TRUE, H584 &amp;", " &amp; D584))</f>
        <v/>
      </c>
      <c r="L584" s="3" t="str">
        <f t="shared" si="23"/>
        <v/>
      </c>
    </row>
    <row r="585" spans="1:12">
      <c r="A585" s="3" t="s">
        <v>1739</v>
      </c>
      <c r="B585" s="3" t="s">
        <v>1740</v>
      </c>
      <c r="C585" s="3"/>
      <c r="D585" s="39" t="str">
        <f t="shared" si="17"/>
        <v>Illinois</v>
      </c>
      <c r="E585" s="3" t="str">
        <f t="shared" si="18"/>
        <v/>
      </c>
      <c r="F585" s="3" t="str">
        <f t="shared" si="16"/>
        <v>Chicago</v>
      </c>
      <c r="G585" s="40" t="str">
        <f t="shared" si="19"/>
        <v/>
      </c>
      <c r="H585" s="3" t="str">
        <f t="shared" si="20"/>
        <v/>
      </c>
      <c r="I585" s="3" t="str">
        <f t="shared" si="21"/>
        <v/>
      </c>
      <c r="J585" s="3" t="str">
        <f t="shared" si="22"/>
        <v>Chicago, Illinois</v>
      </c>
      <c r="K585" s="3" t="str" cm="1">
        <f t="array" ref="K585">TRIM(_xlfn.IFS(H585 ="","",H585 ="Thomasville",H585 &amp;" , "&amp; E585, H585 ="Pensacola", H585 &amp; "," &amp;E585,TRUE, H585 &amp;", " &amp; D585))</f>
        <v/>
      </c>
      <c r="L585" s="3" t="str">
        <f t="shared" si="23"/>
        <v/>
      </c>
    </row>
    <row r="586" spans="1:12">
      <c r="A586" s="3" t="s">
        <v>1747</v>
      </c>
      <c r="B586" s="3" t="s">
        <v>1748</v>
      </c>
      <c r="C586" s="3"/>
      <c r="D586" s="39" t="str">
        <f t="shared" si="17"/>
        <v>New York</v>
      </c>
      <c r="E586" s="3" t="str">
        <f t="shared" si="18"/>
        <v/>
      </c>
      <c r="F586" s="3" t="str">
        <f t="shared" si="16"/>
        <v>New York City</v>
      </c>
      <c r="G586" s="40" t="str">
        <f t="shared" si="19"/>
        <v/>
      </c>
      <c r="H586" s="3" t="str">
        <f t="shared" si="20"/>
        <v/>
      </c>
      <c r="I586" s="3" t="str">
        <f t="shared" si="21"/>
        <v/>
      </c>
      <c r="J586" s="3" t="str">
        <f t="shared" si="22"/>
        <v>New York City, New York</v>
      </c>
      <c r="K586" s="3" t="str" cm="1">
        <f t="array" ref="K586">TRIM(_xlfn.IFS(H586 ="","",H586 ="Thomasville",H586 &amp;" , "&amp; E586, H586 ="Pensacola", H586 &amp; "," &amp;E586,TRUE, H586 &amp;", " &amp; D586))</f>
        <v/>
      </c>
      <c r="L586" s="3" t="str">
        <f t="shared" si="23"/>
        <v/>
      </c>
    </row>
    <row r="587" spans="1:12">
      <c r="A587" s="3" t="s">
        <v>1747</v>
      </c>
      <c r="B587" s="3" t="s">
        <v>1748</v>
      </c>
      <c r="C587" s="3"/>
      <c r="D587" s="39" t="str">
        <f t="shared" si="17"/>
        <v>New York</v>
      </c>
      <c r="E587" s="3" t="str">
        <f t="shared" si="18"/>
        <v/>
      </c>
      <c r="F587" s="3" t="str">
        <f t="shared" si="16"/>
        <v>New York City</v>
      </c>
      <c r="G587" s="40" t="str">
        <f t="shared" si="19"/>
        <v/>
      </c>
      <c r="H587" s="3" t="str">
        <f t="shared" si="20"/>
        <v/>
      </c>
      <c r="I587" s="3" t="str">
        <f t="shared" si="21"/>
        <v/>
      </c>
      <c r="J587" s="3" t="str">
        <f t="shared" si="22"/>
        <v>New York City, New York</v>
      </c>
      <c r="K587" s="3" t="str" cm="1">
        <f t="array" ref="K587">TRIM(_xlfn.IFS(H587 ="","",H587 ="Thomasville",H587 &amp;" , "&amp; E587, H587 ="Pensacola", H587 &amp; "," &amp;E587,TRUE, H587 &amp;", " &amp; D587))</f>
        <v/>
      </c>
      <c r="L587" s="3" t="str">
        <f t="shared" si="23"/>
        <v/>
      </c>
    </row>
    <row r="588" spans="1:12">
      <c r="A588" s="3" t="s">
        <v>1747</v>
      </c>
      <c r="B588" s="3" t="s">
        <v>1748</v>
      </c>
      <c r="C588" s="3"/>
      <c r="D588" s="39" t="str">
        <f t="shared" si="17"/>
        <v>New York</v>
      </c>
      <c r="E588" s="3" t="str">
        <f t="shared" si="18"/>
        <v/>
      </c>
      <c r="F588" s="3" t="str">
        <f t="shared" si="16"/>
        <v>New York City</v>
      </c>
      <c r="G588" s="40" t="str">
        <f t="shared" si="19"/>
        <v/>
      </c>
      <c r="H588" s="3" t="str">
        <f t="shared" si="20"/>
        <v/>
      </c>
      <c r="I588" s="3" t="str">
        <f t="shared" si="21"/>
        <v/>
      </c>
      <c r="J588" s="3" t="str">
        <f t="shared" si="22"/>
        <v>New York City, New York</v>
      </c>
      <c r="K588" s="3" t="str" cm="1">
        <f t="array" ref="K588">TRIM(_xlfn.IFS(H588 ="","",H588 ="Thomasville",H588 &amp;" , "&amp; E588, H588 ="Pensacola", H588 &amp; "," &amp;E588,TRUE, H588 &amp;", " &amp; D588))</f>
        <v/>
      </c>
      <c r="L588" s="3" t="str">
        <f t="shared" si="23"/>
        <v/>
      </c>
    </row>
    <row r="589" spans="1:12">
      <c r="A589" s="3" t="s">
        <v>1784</v>
      </c>
      <c r="B589" s="3" t="s">
        <v>1785</v>
      </c>
      <c r="C589" s="3"/>
      <c r="D589" s="39" t="str">
        <f t="shared" si="17"/>
        <v>Louisiana</v>
      </c>
      <c r="E589" s="3" t="str">
        <f t="shared" si="18"/>
        <v/>
      </c>
      <c r="F589" s="3" t="str">
        <f t="shared" si="16"/>
        <v>Shreveport</v>
      </c>
      <c r="G589" s="40" t="str">
        <f t="shared" si="19"/>
        <v/>
      </c>
      <c r="H589" s="3" t="str">
        <f t="shared" si="20"/>
        <v/>
      </c>
      <c r="I589" s="3" t="str">
        <f t="shared" si="21"/>
        <v/>
      </c>
      <c r="J589" s="3" t="str">
        <f t="shared" si="22"/>
        <v>Shreveport, Louisiana</v>
      </c>
      <c r="K589" s="3" t="str" cm="1">
        <f t="array" ref="K589">TRIM(_xlfn.IFS(H589 ="","",H589 ="Thomasville",H589 &amp;" , "&amp; E589, H589 ="Pensacola", H589 &amp; "," &amp;E589,TRUE, H589 &amp;", " &amp; D589))</f>
        <v/>
      </c>
      <c r="L589" s="3" t="str">
        <f t="shared" si="23"/>
        <v/>
      </c>
    </row>
    <row r="590" spans="1:12">
      <c r="A590" s="3" t="s">
        <v>1741</v>
      </c>
      <c r="B590" s="3" t="s">
        <v>1742</v>
      </c>
      <c r="C590" s="3"/>
      <c r="D590" s="39" t="str">
        <f t="shared" si="17"/>
        <v>Tennessee</v>
      </c>
      <c r="E590" s="3" t="str">
        <f t="shared" si="18"/>
        <v/>
      </c>
      <c r="F590" s="3" t="str">
        <f t="shared" si="16"/>
        <v>Nashville</v>
      </c>
      <c r="G590" s="40" t="str">
        <f t="shared" si="19"/>
        <v/>
      </c>
      <c r="H590" s="3" t="str">
        <f t="shared" si="20"/>
        <v/>
      </c>
      <c r="I590" s="3" t="str">
        <f t="shared" si="21"/>
        <v/>
      </c>
      <c r="J590" s="3" t="str">
        <f t="shared" si="22"/>
        <v>Nashville, Tennessee</v>
      </c>
      <c r="K590" s="3" t="str" cm="1">
        <f t="array" ref="K590">TRIM(_xlfn.IFS(H590 ="","",H590 ="Thomasville",H590 &amp;" , "&amp; E590, H590 ="Pensacola", H590 &amp; "," &amp;E590,TRUE, H590 &amp;", " &amp; D590))</f>
        <v/>
      </c>
      <c r="L590" s="3" t="str">
        <f t="shared" si="23"/>
        <v/>
      </c>
    </row>
    <row r="591" spans="1:12">
      <c r="A591" s="3" t="s">
        <v>1739</v>
      </c>
      <c r="B591" s="3" t="s">
        <v>1740</v>
      </c>
      <c r="C591" s="3"/>
      <c r="D591" s="39" t="str">
        <f t="shared" si="17"/>
        <v>Illinois</v>
      </c>
      <c r="E591" s="3" t="str">
        <f t="shared" si="18"/>
        <v/>
      </c>
      <c r="F591" s="3" t="str">
        <f t="shared" si="16"/>
        <v>Chicago</v>
      </c>
      <c r="G591" s="40" t="str">
        <f t="shared" si="19"/>
        <v/>
      </c>
      <c r="H591" s="3" t="str">
        <f t="shared" si="20"/>
        <v/>
      </c>
      <c r="I591" s="3" t="str">
        <f t="shared" si="21"/>
        <v/>
      </c>
      <c r="J591" s="3" t="str">
        <f t="shared" si="22"/>
        <v>Chicago, Illinois</v>
      </c>
      <c r="K591" s="3" t="str" cm="1">
        <f t="array" ref="K591">TRIM(_xlfn.IFS(H591 ="","",H591 ="Thomasville",H591 &amp;" , "&amp; E591, H591 ="Pensacola", H591 &amp; "," &amp;E591,TRUE, H591 &amp;", " &amp; D591))</f>
        <v/>
      </c>
      <c r="L591" s="3" t="str">
        <f t="shared" si="23"/>
        <v/>
      </c>
    </row>
    <row r="592" spans="1:12">
      <c r="A592" s="3" t="s">
        <v>1736</v>
      </c>
      <c r="B592" s="3" t="s">
        <v>1733</v>
      </c>
      <c r="C592" s="3"/>
      <c r="D592" s="39" t="str">
        <f t="shared" si="17"/>
        <v>California</v>
      </c>
      <c r="E592" s="3" t="str">
        <f t="shared" si="18"/>
        <v/>
      </c>
      <c r="F592" s="3" t="str">
        <f t="shared" si="16"/>
        <v>San Francisco</v>
      </c>
      <c r="G592" s="40" t="str">
        <f t="shared" si="19"/>
        <v/>
      </c>
      <c r="H592" s="3" t="str">
        <f t="shared" si="20"/>
        <v/>
      </c>
      <c r="I592" s="3" t="str">
        <f t="shared" si="21"/>
        <v/>
      </c>
      <c r="J592" s="3" t="str">
        <f t="shared" si="22"/>
        <v>San Francisco, California</v>
      </c>
      <c r="K592" s="3" t="str" cm="1">
        <f t="array" ref="K592">TRIM(_xlfn.IFS(H592 ="","",H592 ="Thomasville",H592 &amp;" , "&amp; E592, H592 ="Pensacola", H592 &amp; "," &amp;E592,TRUE, H592 &amp;", " &amp; D592))</f>
        <v/>
      </c>
      <c r="L592" s="3" t="str">
        <f t="shared" si="23"/>
        <v/>
      </c>
    </row>
    <row r="593" spans="1:12">
      <c r="A593" s="3" t="s">
        <v>1739</v>
      </c>
      <c r="B593" s="3" t="s">
        <v>1740</v>
      </c>
      <c r="C593" s="3"/>
      <c r="D593" s="39" t="str">
        <f t="shared" si="17"/>
        <v>Illinois</v>
      </c>
      <c r="E593" s="3" t="str">
        <f t="shared" si="18"/>
        <v/>
      </c>
      <c r="F593" s="3" t="str">
        <f t="shared" si="16"/>
        <v>Chicago</v>
      </c>
      <c r="G593" s="40" t="str">
        <f t="shared" si="19"/>
        <v/>
      </c>
      <c r="H593" s="3" t="str">
        <f t="shared" si="20"/>
        <v/>
      </c>
      <c r="I593" s="3" t="str">
        <f t="shared" si="21"/>
        <v/>
      </c>
      <c r="J593" s="3" t="str">
        <f t="shared" si="22"/>
        <v>Chicago, Illinois</v>
      </c>
      <c r="K593" s="3" t="str" cm="1">
        <f t="array" ref="K593">TRIM(_xlfn.IFS(H593 ="","",H593 ="Thomasville",H593 &amp;" , "&amp; E593, H593 ="Pensacola", H593 &amp; "," &amp;E593,TRUE, H593 &amp;", " &amp; D593))</f>
        <v/>
      </c>
      <c r="L593" s="3" t="str">
        <f t="shared" si="23"/>
        <v/>
      </c>
    </row>
    <row r="594" spans="1:12">
      <c r="A594" s="3" t="s">
        <v>1739</v>
      </c>
      <c r="B594" s="3" t="s">
        <v>1740</v>
      </c>
      <c r="C594" s="3"/>
      <c r="D594" s="39" t="str">
        <f t="shared" si="17"/>
        <v>Illinois</v>
      </c>
      <c r="E594" s="3" t="str">
        <f t="shared" si="18"/>
        <v/>
      </c>
      <c r="F594" s="3" t="str">
        <f t="shared" si="16"/>
        <v>Chicago</v>
      </c>
      <c r="G594" s="40" t="str">
        <f t="shared" si="19"/>
        <v/>
      </c>
      <c r="H594" s="3" t="str">
        <f t="shared" si="20"/>
        <v/>
      </c>
      <c r="I594" s="3" t="str">
        <f t="shared" si="21"/>
        <v/>
      </c>
      <c r="J594" s="3" t="str">
        <f t="shared" si="22"/>
        <v>Chicago, Illinois</v>
      </c>
      <c r="K594" s="3" t="str" cm="1">
        <f t="array" ref="K594">TRIM(_xlfn.IFS(H594 ="","",H594 ="Thomasville",H594 &amp;" , "&amp; E594, H594 ="Pensacola", H594 &amp; "," &amp;E594,TRUE, H594 &amp;", " &amp; D594))</f>
        <v/>
      </c>
      <c r="L594" s="3" t="str">
        <f t="shared" si="23"/>
        <v/>
      </c>
    </row>
    <row r="595" spans="1:12">
      <c r="A595" s="3" t="s">
        <v>1739</v>
      </c>
      <c r="B595" s="3" t="s">
        <v>1740</v>
      </c>
      <c r="C595" s="3"/>
      <c r="D595" s="39" t="str">
        <f t="shared" si="17"/>
        <v>Illinois</v>
      </c>
      <c r="E595" s="3" t="str">
        <f t="shared" si="18"/>
        <v/>
      </c>
      <c r="F595" s="3" t="str">
        <f t="shared" si="16"/>
        <v>Chicago</v>
      </c>
      <c r="G595" s="40" t="str">
        <f t="shared" si="19"/>
        <v/>
      </c>
      <c r="H595" s="3" t="str">
        <f t="shared" si="20"/>
        <v/>
      </c>
      <c r="I595" s="3" t="str">
        <f t="shared" si="21"/>
        <v/>
      </c>
      <c r="J595" s="3" t="str">
        <f t="shared" si="22"/>
        <v>Chicago, Illinois</v>
      </c>
      <c r="K595" s="3" t="str" cm="1">
        <f t="array" ref="K595">TRIM(_xlfn.IFS(H595 ="","",H595 ="Thomasville",H595 &amp;" , "&amp; E595, H595 ="Pensacola", H595 &amp; "," &amp;E595,TRUE, H595 &amp;", " &amp; D595))</f>
        <v/>
      </c>
      <c r="L595" s="3" t="str">
        <f t="shared" si="23"/>
        <v/>
      </c>
    </row>
    <row r="596" spans="1:12">
      <c r="A596" s="3" t="s">
        <v>1763</v>
      </c>
      <c r="B596" s="3" t="s">
        <v>1740</v>
      </c>
      <c r="C596" s="3"/>
      <c r="D596" s="39" t="str">
        <f t="shared" si="17"/>
        <v>Illinois</v>
      </c>
      <c r="E596" s="3" t="str">
        <f t="shared" si="18"/>
        <v/>
      </c>
      <c r="F596" s="3" t="str">
        <f t="shared" si="16"/>
        <v>Rockford</v>
      </c>
      <c r="G596" s="40" t="str">
        <f t="shared" si="19"/>
        <v/>
      </c>
      <c r="H596" s="3" t="str">
        <f t="shared" si="20"/>
        <v/>
      </c>
      <c r="I596" s="3" t="str">
        <f t="shared" si="21"/>
        <v/>
      </c>
      <c r="J596" s="3" t="str">
        <f t="shared" si="22"/>
        <v>Rockford, Illinois</v>
      </c>
      <c r="K596" s="3" t="str" cm="1">
        <f t="array" ref="K596">TRIM(_xlfn.IFS(H596 ="","",H596 ="Thomasville",H596 &amp;" , "&amp; E596, H596 ="Pensacola", H596 &amp; "," &amp;E596,TRUE, H596 &amp;", " &amp; D596))</f>
        <v/>
      </c>
      <c r="L596" s="3" t="str">
        <f t="shared" si="23"/>
        <v/>
      </c>
    </row>
    <row r="597" spans="1:12">
      <c r="A597" s="3" t="s">
        <v>1745</v>
      </c>
      <c r="B597" s="3" t="s">
        <v>1735</v>
      </c>
      <c r="C597" s="3"/>
      <c r="D597" s="39" t="str">
        <f t="shared" si="17"/>
        <v>Florida</v>
      </c>
      <c r="E597" s="3" t="str">
        <f t="shared" si="18"/>
        <v/>
      </c>
      <c r="F597" s="3" t="str">
        <f t="shared" si="16"/>
        <v>Miami</v>
      </c>
      <c r="G597" s="40" t="str">
        <f t="shared" si="19"/>
        <v>Ft. Lauderdale</v>
      </c>
      <c r="H597" s="3" t="str">
        <f t="shared" si="20"/>
        <v>Ft. Lauderdale</v>
      </c>
      <c r="I597" s="3" t="str">
        <f t="shared" si="21"/>
        <v/>
      </c>
      <c r="J597" s="3" t="str">
        <f t="shared" si="22"/>
        <v>Miami, Florida</v>
      </c>
      <c r="K597" s="3" t="str" cm="1">
        <f t="array" ref="K597">TRIM(_xlfn.IFS(H597 ="","",H597 ="Thomasville",H597 &amp;" , "&amp; E597, H597 ="Pensacola", H597 &amp; "," &amp;E597,TRUE, H597 &amp;", " &amp; D597))</f>
        <v>Ft. Lauderdale, Florida</v>
      </c>
      <c r="L597" s="3" t="str">
        <f t="shared" si="23"/>
        <v/>
      </c>
    </row>
    <row r="598" spans="1:12">
      <c r="A598" s="3" t="s">
        <v>1744</v>
      </c>
      <c r="B598" s="3" t="s">
        <v>1735</v>
      </c>
      <c r="C598" s="3"/>
      <c r="D598" s="39" t="str">
        <f t="shared" si="17"/>
        <v>Florida</v>
      </c>
      <c r="E598" s="3" t="str">
        <f t="shared" si="18"/>
        <v/>
      </c>
      <c r="F598" s="3" t="str">
        <f t="shared" si="16"/>
        <v>Ft. Myers</v>
      </c>
      <c r="G598" s="40" t="str">
        <f t="shared" si="19"/>
        <v>Naples</v>
      </c>
      <c r="H598" s="3" t="str">
        <f t="shared" si="20"/>
        <v>Naples</v>
      </c>
      <c r="I598" s="3" t="str">
        <f t="shared" si="21"/>
        <v/>
      </c>
      <c r="J598" s="3" t="str">
        <f t="shared" si="22"/>
        <v>Ft. Myers, Florida</v>
      </c>
      <c r="K598" s="3" t="str" cm="1">
        <f t="array" ref="K598">TRIM(_xlfn.IFS(H598 ="","",H598 ="Thomasville",H598 &amp;" , "&amp; E598, H598 ="Pensacola", H598 &amp; "," &amp;E598,TRUE, H598 &amp;", " &amp; D598))</f>
        <v>Naples, Florida</v>
      </c>
      <c r="L598" s="3" t="str">
        <f t="shared" si="23"/>
        <v/>
      </c>
    </row>
    <row r="599" spans="1:12">
      <c r="A599" s="3" t="s">
        <v>1747</v>
      </c>
      <c r="B599" s="3" t="s">
        <v>1748</v>
      </c>
      <c r="C599" s="3"/>
      <c r="D599" s="39" t="str">
        <f t="shared" si="17"/>
        <v>New York</v>
      </c>
      <c r="E599" s="3" t="str">
        <f t="shared" si="18"/>
        <v/>
      </c>
      <c r="F599" s="3" t="str">
        <f t="shared" si="16"/>
        <v>New York City</v>
      </c>
      <c r="G599" s="40" t="str">
        <f t="shared" si="19"/>
        <v/>
      </c>
      <c r="H599" s="3" t="str">
        <f t="shared" si="20"/>
        <v/>
      </c>
      <c r="I599" s="3" t="str">
        <f t="shared" si="21"/>
        <v/>
      </c>
      <c r="J599" s="3" t="str">
        <f t="shared" si="22"/>
        <v>New York City, New York</v>
      </c>
      <c r="K599" s="3" t="str" cm="1">
        <f t="array" ref="K599">TRIM(_xlfn.IFS(H599 ="","",H599 ="Thomasville",H599 &amp;" , "&amp; E599, H599 ="Pensacola", H599 &amp; "," &amp;E599,TRUE, H599 &amp;", " &amp; D599))</f>
        <v/>
      </c>
      <c r="L599" s="3" t="str">
        <f t="shared" si="23"/>
        <v/>
      </c>
    </row>
    <row r="600" spans="1:12">
      <c r="A600" s="3" t="s">
        <v>1741</v>
      </c>
      <c r="B600" s="3" t="s">
        <v>1742</v>
      </c>
      <c r="C600" s="3"/>
      <c r="D600" s="39" t="str">
        <f t="shared" si="17"/>
        <v>Tennessee</v>
      </c>
      <c r="E600" s="3" t="str">
        <f t="shared" si="18"/>
        <v/>
      </c>
      <c r="F600" s="3" t="str">
        <f t="shared" si="16"/>
        <v>Nashville</v>
      </c>
      <c r="G600" s="40" t="str">
        <f t="shared" si="19"/>
        <v/>
      </c>
      <c r="H600" s="3" t="str">
        <f t="shared" si="20"/>
        <v/>
      </c>
      <c r="I600" s="3" t="str">
        <f t="shared" si="21"/>
        <v/>
      </c>
      <c r="J600" s="3" t="str">
        <f t="shared" si="22"/>
        <v>Nashville, Tennessee</v>
      </c>
      <c r="K600" s="3" t="str" cm="1">
        <f t="array" ref="K600">TRIM(_xlfn.IFS(H600 ="","",H600 ="Thomasville",H600 &amp;" , "&amp; E600, H600 ="Pensacola", H600 &amp; "," &amp;E600,TRUE, H600 &amp;", " &amp; D600))</f>
        <v/>
      </c>
      <c r="L600" s="3" t="str">
        <f t="shared" si="23"/>
        <v/>
      </c>
    </row>
    <row r="601" spans="1:12">
      <c r="A601" s="3" t="s">
        <v>1732</v>
      </c>
      <c r="B601" s="3" t="s">
        <v>1733</v>
      </c>
      <c r="C601" s="3"/>
      <c r="D601" s="39" t="str">
        <f t="shared" si="17"/>
        <v>California</v>
      </c>
      <c r="E601" s="3" t="str">
        <f t="shared" si="18"/>
        <v/>
      </c>
      <c r="F601" s="3" t="str">
        <f t="shared" si="16"/>
        <v>Los Angeles</v>
      </c>
      <c r="G601" s="40" t="str">
        <f t="shared" si="19"/>
        <v/>
      </c>
      <c r="H601" s="3" t="str">
        <f t="shared" si="20"/>
        <v/>
      </c>
      <c r="I601" s="3" t="str">
        <f t="shared" si="21"/>
        <v/>
      </c>
      <c r="J601" s="3" t="str">
        <f t="shared" si="22"/>
        <v>Los Angeles, California</v>
      </c>
      <c r="K601" s="3" t="str" cm="1">
        <f t="array" ref="K601">TRIM(_xlfn.IFS(H601 ="","",H601 ="Thomasville",H601 &amp;" , "&amp; E601, H601 ="Pensacola", H601 &amp; "," &amp;E601,TRUE, H601 &amp;", " &amp; D601))</f>
        <v/>
      </c>
      <c r="L601" s="3" t="str">
        <f t="shared" si="23"/>
        <v/>
      </c>
    </row>
    <row r="602" spans="1:12">
      <c r="A602" s="3" t="s">
        <v>1739</v>
      </c>
      <c r="B602" s="3" t="s">
        <v>1740</v>
      </c>
      <c r="C602" s="3"/>
      <c r="D602" s="39" t="str">
        <f t="shared" si="17"/>
        <v>Illinois</v>
      </c>
      <c r="E602" s="3" t="str">
        <f t="shared" si="18"/>
        <v/>
      </c>
      <c r="F602" s="3" t="str">
        <f t="shared" si="16"/>
        <v>Chicago</v>
      </c>
      <c r="G602" s="40" t="str">
        <f t="shared" si="19"/>
        <v/>
      </c>
      <c r="H602" s="3" t="str">
        <f t="shared" si="20"/>
        <v/>
      </c>
      <c r="I602" s="3" t="str">
        <f t="shared" si="21"/>
        <v/>
      </c>
      <c r="J602" s="3" t="str">
        <f t="shared" si="22"/>
        <v>Chicago, Illinois</v>
      </c>
      <c r="K602" s="3" t="str" cm="1">
        <f t="array" ref="K602">TRIM(_xlfn.IFS(H602 ="","",H602 ="Thomasville",H602 &amp;" , "&amp; E602, H602 ="Pensacola", H602 &amp; "," &amp;E602,TRUE, H602 &amp;", " &amp; D602))</f>
        <v/>
      </c>
      <c r="L602" s="3" t="str">
        <f t="shared" si="23"/>
        <v/>
      </c>
    </row>
    <row r="603" spans="1:12">
      <c r="A603" s="3" t="s">
        <v>1747</v>
      </c>
      <c r="B603" s="3" t="s">
        <v>1748</v>
      </c>
      <c r="C603" s="3"/>
      <c r="D603" s="39" t="str">
        <f t="shared" si="17"/>
        <v>New York</v>
      </c>
      <c r="E603" s="3" t="str">
        <f t="shared" si="18"/>
        <v/>
      </c>
      <c r="F603" s="3" t="str">
        <f t="shared" si="16"/>
        <v>New York City</v>
      </c>
      <c r="G603" s="40" t="str">
        <f t="shared" si="19"/>
        <v/>
      </c>
      <c r="H603" s="3" t="str">
        <f t="shared" si="20"/>
        <v/>
      </c>
      <c r="I603" s="3" t="str">
        <f t="shared" si="21"/>
        <v/>
      </c>
      <c r="J603" s="3" t="str">
        <f t="shared" si="22"/>
        <v>New York City, New York</v>
      </c>
      <c r="K603" s="3" t="str" cm="1">
        <f t="array" ref="K603">TRIM(_xlfn.IFS(H603 ="","",H603 ="Thomasville",H603 &amp;" , "&amp; E603, H603 ="Pensacola", H603 &amp; "," &amp;E603,TRUE, H603 &amp;", " &amp; D603))</f>
        <v/>
      </c>
      <c r="L603" s="3" t="str">
        <f t="shared" si="23"/>
        <v/>
      </c>
    </row>
    <row r="604" spans="1:12">
      <c r="A604" s="3" t="s">
        <v>1775</v>
      </c>
      <c r="B604" s="3" t="s">
        <v>1740</v>
      </c>
      <c r="C604" s="3"/>
      <c r="D604" s="39" t="str">
        <f t="shared" si="17"/>
        <v>Illinois</v>
      </c>
      <c r="E604" s="3" t="str">
        <f t="shared" si="18"/>
        <v/>
      </c>
      <c r="F604" s="3" t="str">
        <f t="shared" si="16"/>
        <v>Peoria</v>
      </c>
      <c r="G604" s="40" t="str">
        <f t="shared" si="19"/>
        <v>Bloomington</v>
      </c>
      <c r="H604" s="3" t="str">
        <f t="shared" si="20"/>
        <v>Bloomington</v>
      </c>
      <c r="I604" s="3" t="str">
        <f t="shared" si="21"/>
        <v/>
      </c>
      <c r="J604" s="3" t="str">
        <f t="shared" si="22"/>
        <v>Peoria, Illinois</v>
      </c>
      <c r="K604" s="3" t="str" cm="1">
        <f t="array" ref="K604">TRIM(_xlfn.IFS(H604 ="","",H604 ="Thomasville",H604 &amp;" , "&amp; E604, H604 ="Pensacola", H604 &amp; "," &amp;E604,TRUE, H604 &amp;", " &amp; D604))</f>
        <v>Bloomington, Illinois</v>
      </c>
      <c r="L604" s="3" t="str">
        <f t="shared" si="23"/>
        <v/>
      </c>
    </row>
    <row r="605" spans="1:12">
      <c r="A605" s="3" t="s">
        <v>1732</v>
      </c>
      <c r="B605" s="3" t="s">
        <v>1733</v>
      </c>
      <c r="C605" s="3"/>
      <c r="D605" s="39" t="str">
        <f t="shared" si="17"/>
        <v>California</v>
      </c>
      <c r="E605" s="3" t="str">
        <f t="shared" si="18"/>
        <v/>
      </c>
      <c r="F605" s="3" t="str">
        <f t="shared" si="16"/>
        <v>Los Angeles</v>
      </c>
      <c r="G605" s="40" t="str">
        <f t="shared" si="19"/>
        <v/>
      </c>
      <c r="H605" s="3" t="str">
        <f t="shared" si="20"/>
        <v/>
      </c>
      <c r="I605" s="3" t="str">
        <f t="shared" si="21"/>
        <v/>
      </c>
      <c r="J605" s="3" t="str">
        <f t="shared" si="22"/>
        <v>Los Angeles, California</v>
      </c>
      <c r="K605" s="3" t="str" cm="1">
        <f t="array" ref="K605">TRIM(_xlfn.IFS(H605 ="","",H605 ="Thomasville",H605 &amp;" , "&amp; E605, H605 ="Pensacola", H605 &amp; "," &amp;E605,TRUE, H605 &amp;", " &amp; D605))</f>
        <v/>
      </c>
      <c r="L605" s="3" t="str">
        <f t="shared" si="23"/>
        <v/>
      </c>
    </row>
    <row r="606" spans="1:12">
      <c r="A606" s="3" t="s">
        <v>1747</v>
      </c>
      <c r="B606" s="3" t="s">
        <v>1748</v>
      </c>
      <c r="C606" s="3"/>
      <c r="D606" s="39" t="str">
        <f t="shared" si="17"/>
        <v>New York</v>
      </c>
      <c r="E606" s="3" t="str">
        <f t="shared" si="18"/>
        <v/>
      </c>
      <c r="F606" s="3" t="str">
        <f t="shared" si="16"/>
        <v>New York City</v>
      </c>
      <c r="G606" s="40" t="str">
        <f t="shared" si="19"/>
        <v/>
      </c>
      <c r="H606" s="3" t="str">
        <f t="shared" si="20"/>
        <v/>
      </c>
      <c r="I606" s="3" t="str">
        <f t="shared" si="21"/>
        <v/>
      </c>
      <c r="J606" s="3" t="str">
        <f t="shared" si="22"/>
        <v>New York City, New York</v>
      </c>
      <c r="K606" s="3" t="str" cm="1">
        <f t="array" ref="K606">TRIM(_xlfn.IFS(H606 ="","",H606 ="Thomasville",H606 &amp;" , "&amp; E606, H606 ="Pensacola", H606 &amp; "," &amp;E606,TRUE, H606 &amp;", " &amp; D606))</f>
        <v/>
      </c>
      <c r="L606" s="3" t="str">
        <f t="shared" si="23"/>
        <v/>
      </c>
    </row>
    <row r="607" spans="1:12">
      <c r="A607" s="3" t="s">
        <v>1768</v>
      </c>
      <c r="B607" s="3" t="s">
        <v>1742</v>
      </c>
      <c r="C607" s="3"/>
      <c r="D607" s="39" t="str">
        <f t="shared" si="17"/>
        <v>Tennessee</v>
      </c>
      <c r="E607" s="3" t="str">
        <f t="shared" si="18"/>
        <v/>
      </c>
      <c r="F607" s="3" t="str">
        <f t="shared" si="16"/>
        <v>Memphis</v>
      </c>
      <c r="G607" s="40" t="str">
        <f t="shared" si="19"/>
        <v/>
      </c>
      <c r="H607" s="3" t="str">
        <f t="shared" si="20"/>
        <v/>
      </c>
      <c r="I607" s="3" t="str">
        <f t="shared" si="21"/>
        <v/>
      </c>
      <c r="J607" s="3" t="str">
        <f t="shared" si="22"/>
        <v>Memphis, Tennessee</v>
      </c>
      <c r="K607" s="3" t="str" cm="1">
        <f t="array" ref="K607">TRIM(_xlfn.IFS(H607 ="","",H607 ="Thomasville",H607 &amp;" , "&amp; E607, H607 ="Pensacola", H607 &amp; "," &amp;E607,TRUE, H607 &amp;", " &amp; D607))</f>
        <v/>
      </c>
      <c r="L607" s="3" t="str">
        <f t="shared" si="23"/>
        <v/>
      </c>
    </row>
    <row r="608" spans="1:12">
      <c r="A608" s="3" t="s">
        <v>1746</v>
      </c>
      <c r="B608" s="3" t="s">
        <v>1735</v>
      </c>
      <c r="C608" s="3"/>
      <c r="D608" s="39" t="str">
        <f t="shared" si="17"/>
        <v>Florida</v>
      </c>
      <c r="E608" s="3" t="str">
        <f t="shared" si="18"/>
        <v/>
      </c>
      <c r="F608" s="3" t="str">
        <f t="shared" si="16"/>
        <v>Tampa</v>
      </c>
      <c r="G608" s="40" t="str">
        <f t="shared" si="19"/>
        <v>St Petersburg (Sarasota)</v>
      </c>
      <c r="H608" s="3" t="str">
        <f t="shared" si="20"/>
        <v xml:space="preserve">St Petersburg </v>
      </c>
      <c r="I608" s="3" t="str">
        <f t="shared" si="21"/>
        <v>Sarasota</v>
      </c>
      <c r="J608" s="3" t="str">
        <f t="shared" si="22"/>
        <v>Tampa, Florida</v>
      </c>
      <c r="K608" s="3" t="str" cm="1">
        <f t="array" ref="K608">TRIM(_xlfn.IFS(H608 ="","",H608 ="Thomasville",H608 &amp;" , "&amp; E608, H608 ="Pensacola", H608 &amp; "," &amp;E608,TRUE, H608 &amp;", " &amp; D608))</f>
        <v>St Petersburg , Florida</v>
      </c>
      <c r="L608" s="3" t="str">
        <f t="shared" si="23"/>
        <v>Sarasota, Florida</v>
      </c>
    </row>
    <row r="609" spans="1:12">
      <c r="A609" s="3" t="s">
        <v>1737</v>
      </c>
      <c r="B609" s="3" t="s">
        <v>1738</v>
      </c>
      <c r="C609" s="3"/>
      <c r="D609" s="39" t="str">
        <f t="shared" si="17"/>
        <v>Michigan</v>
      </c>
      <c r="E609" s="3" t="str">
        <f t="shared" si="18"/>
        <v/>
      </c>
      <c r="F609" s="3" t="str">
        <f t="shared" si="16"/>
        <v>Grand Rapids</v>
      </c>
      <c r="G609" s="40" t="str">
        <f t="shared" si="19"/>
        <v>Kalamazoo</v>
      </c>
      <c r="H609" s="3" t="str">
        <f t="shared" si="20"/>
        <v>Kalamazoo</v>
      </c>
      <c r="I609" s="3" t="str">
        <f t="shared" si="21"/>
        <v/>
      </c>
      <c r="J609" s="3" t="str">
        <f t="shared" si="22"/>
        <v>Grand Rapids, Michigan</v>
      </c>
      <c r="K609" s="3" t="str" cm="1">
        <f t="array" ref="K609">TRIM(_xlfn.IFS(H609 ="","",H609 ="Thomasville",H609 &amp;" , "&amp; E609, H609 ="Pensacola", H609 &amp; "," &amp;E609,TRUE, H609 &amp;", " &amp; D609))</f>
        <v>Kalamazoo, Michigan</v>
      </c>
      <c r="L609" s="3" t="str">
        <f t="shared" si="23"/>
        <v/>
      </c>
    </row>
    <row r="610" spans="1:12">
      <c r="A610" s="3" t="s">
        <v>1741</v>
      </c>
      <c r="B610" s="3" t="s">
        <v>1742</v>
      </c>
      <c r="C610" s="3"/>
      <c r="D610" s="39" t="str">
        <f t="shared" si="17"/>
        <v>Tennessee</v>
      </c>
      <c r="E610" s="3" t="str">
        <f t="shared" si="18"/>
        <v/>
      </c>
      <c r="F610" s="3" t="str">
        <f t="shared" si="16"/>
        <v>Nashville</v>
      </c>
      <c r="G610" s="40" t="str">
        <f t="shared" si="19"/>
        <v/>
      </c>
      <c r="H610" s="3" t="str">
        <f t="shared" si="20"/>
        <v/>
      </c>
      <c r="I610" s="3" t="str">
        <f t="shared" si="21"/>
        <v/>
      </c>
      <c r="J610" s="3" t="str">
        <f t="shared" si="22"/>
        <v>Nashville, Tennessee</v>
      </c>
      <c r="K610" s="3" t="str" cm="1">
        <f t="array" ref="K610">TRIM(_xlfn.IFS(H610 ="","",H610 ="Thomasville",H610 &amp;" , "&amp; E610, H610 ="Pensacola", H610 &amp; "," &amp;E610,TRUE, H610 &amp;", " &amp; D610))</f>
        <v/>
      </c>
      <c r="L610" s="3" t="str">
        <f t="shared" si="23"/>
        <v/>
      </c>
    </row>
    <row r="611" spans="1:12">
      <c r="A611" s="3" t="s">
        <v>1747</v>
      </c>
      <c r="B611" s="3" t="s">
        <v>1748</v>
      </c>
      <c r="C611" s="3"/>
      <c r="D611" s="39" t="str">
        <f t="shared" si="17"/>
        <v>New York</v>
      </c>
      <c r="E611" s="3" t="str">
        <f t="shared" si="18"/>
        <v/>
      </c>
      <c r="F611" s="3" t="str">
        <f t="shared" si="16"/>
        <v>New York City</v>
      </c>
      <c r="G611" s="40" t="str">
        <f t="shared" si="19"/>
        <v/>
      </c>
      <c r="H611" s="3" t="str">
        <f t="shared" si="20"/>
        <v/>
      </c>
      <c r="I611" s="3" t="str">
        <f t="shared" si="21"/>
        <v/>
      </c>
      <c r="J611" s="3" t="str">
        <f t="shared" si="22"/>
        <v>New York City, New York</v>
      </c>
      <c r="K611" s="3" t="str" cm="1">
        <f t="array" ref="K611">TRIM(_xlfn.IFS(H611 ="","",H611 ="Thomasville",H611 &amp;" , "&amp; E611, H611 ="Pensacola", H611 &amp; "," &amp;E611,TRUE, H611 &amp;", " &amp; D611))</f>
        <v/>
      </c>
      <c r="L611" s="3" t="str">
        <f t="shared" si="23"/>
        <v/>
      </c>
    </row>
    <row r="612" spans="1:12">
      <c r="A612" s="3" t="s">
        <v>1747</v>
      </c>
      <c r="B612" s="3" t="s">
        <v>1748</v>
      </c>
      <c r="C612" s="3"/>
      <c r="D612" s="39" t="str">
        <f t="shared" si="17"/>
        <v>New York</v>
      </c>
      <c r="E612" s="3" t="str">
        <f t="shared" si="18"/>
        <v/>
      </c>
      <c r="F612" s="3" t="str">
        <f t="shared" si="16"/>
        <v>New York City</v>
      </c>
      <c r="G612" s="40" t="str">
        <f t="shared" si="19"/>
        <v/>
      </c>
      <c r="H612" s="3" t="str">
        <f t="shared" si="20"/>
        <v/>
      </c>
      <c r="I612" s="3" t="str">
        <f t="shared" si="21"/>
        <v/>
      </c>
      <c r="J612" s="3" t="str">
        <f t="shared" si="22"/>
        <v>New York City, New York</v>
      </c>
      <c r="K612" s="3" t="str" cm="1">
        <f t="array" ref="K612">TRIM(_xlfn.IFS(H612 ="","",H612 ="Thomasville",H612 &amp;" , "&amp; E612, H612 ="Pensacola", H612 &amp; "," &amp;E612,TRUE, H612 &amp;", " &amp; D612))</f>
        <v/>
      </c>
      <c r="L612" s="3" t="str">
        <f t="shared" si="23"/>
        <v/>
      </c>
    </row>
    <row r="613" spans="1:12">
      <c r="A613" s="3" t="s">
        <v>1739</v>
      </c>
      <c r="B613" s="3" t="s">
        <v>1740</v>
      </c>
      <c r="C613" s="3"/>
      <c r="D613" s="39" t="str">
        <f t="shared" si="17"/>
        <v>Illinois</v>
      </c>
      <c r="E613" s="3" t="str">
        <f t="shared" si="18"/>
        <v/>
      </c>
      <c r="F613" s="3" t="str">
        <f t="shared" si="16"/>
        <v>Chicago</v>
      </c>
      <c r="G613" s="40" t="str">
        <f t="shared" si="19"/>
        <v/>
      </c>
      <c r="H613" s="3" t="str">
        <f t="shared" si="20"/>
        <v/>
      </c>
      <c r="I613" s="3" t="str">
        <f t="shared" si="21"/>
        <v/>
      </c>
      <c r="J613" s="3" t="str">
        <f t="shared" si="22"/>
        <v>Chicago, Illinois</v>
      </c>
      <c r="K613" s="3" t="str" cm="1">
        <f t="array" ref="K613">TRIM(_xlfn.IFS(H613 ="","",H613 ="Thomasville",H613 &amp;" , "&amp; E613, H613 ="Pensacola", H613 &amp; "," &amp;E613,TRUE, H613 &amp;", " &amp; D613))</f>
        <v/>
      </c>
      <c r="L613" s="3" t="str">
        <f t="shared" si="23"/>
        <v/>
      </c>
    </row>
    <row r="614" spans="1:12">
      <c r="A614" s="3" t="s">
        <v>1739</v>
      </c>
      <c r="B614" s="3" t="s">
        <v>1740</v>
      </c>
      <c r="C614" s="3"/>
      <c r="D614" s="39" t="str">
        <f t="shared" si="17"/>
        <v>Illinois</v>
      </c>
      <c r="E614" s="3" t="str">
        <f t="shared" si="18"/>
        <v/>
      </c>
      <c r="F614" s="3" t="str">
        <f t="shared" si="16"/>
        <v>Chicago</v>
      </c>
      <c r="G614" s="40" t="str">
        <f t="shared" si="19"/>
        <v/>
      </c>
      <c r="H614" s="3" t="str">
        <f t="shared" si="20"/>
        <v/>
      </c>
      <c r="I614" s="3" t="str">
        <f t="shared" si="21"/>
        <v/>
      </c>
      <c r="J614" s="3" t="str">
        <f t="shared" si="22"/>
        <v>Chicago, Illinois</v>
      </c>
      <c r="K614" s="3" t="str" cm="1">
        <f t="array" ref="K614">TRIM(_xlfn.IFS(H614 ="","",H614 ="Thomasville",H614 &amp;" , "&amp; E614, H614 ="Pensacola", H614 &amp; "," &amp;E614,TRUE, H614 &amp;", " &amp; D614))</f>
        <v/>
      </c>
      <c r="L614" s="3" t="str">
        <f t="shared" si="23"/>
        <v/>
      </c>
    </row>
    <row r="615" spans="1:12">
      <c r="A615" s="3" t="s">
        <v>1747</v>
      </c>
      <c r="B615" s="3" t="s">
        <v>1748</v>
      </c>
      <c r="C615" s="3"/>
      <c r="D615" s="39" t="str">
        <f t="shared" si="17"/>
        <v>New York</v>
      </c>
      <c r="E615" s="3" t="str">
        <f t="shared" si="18"/>
        <v/>
      </c>
      <c r="F615" s="3" t="str">
        <f t="shared" si="16"/>
        <v>New York City</v>
      </c>
      <c r="G615" s="40" t="str">
        <f t="shared" si="19"/>
        <v/>
      </c>
      <c r="H615" s="3" t="str">
        <f t="shared" si="20"/>
        <v/>
      </c>
      <c r="I615" s="3" t="str">
        <f t="shared" si="21"/>
        <v/>
      </c>
      <c r="J615" s="3" t="str">
        <f t="shared" si="22"/>
        <v>New York City, New York</v>
      </c>
      <c r="K615" s="3" t="str" cm="1">
        <f t="array" ref="K615">TRIM(_xlfn.IFS(H615 ="","",H615 ="Thomasville",H615 &amp;" , "&amp; E615, H615 ="Pensacola", H615 &amp; "," &amp;E615,TRUE, H615 &amp;", " &amp; D615))</f>
        <v/>
      </c>
      <c r="L615" s="3" t="str">
        <f t="shared" si="23"/>
        <v/>
      </c>
    </row>
    <row r="616" spans="1:12">
      <c r="A616" s="3" t="s">
        <v>1777</v>
      </c>
      <c r="B616" s="3" t="s">
        <v>1778</v>
      </c>
      <c r="C616" s="3"/>
      <c r="D616" s="39" t="str">
        <f t="shared" si="17"/>
        <v>Mississippi</v>
      </c>
      <c r="E616" s="3" t="str">
        <f t="shared" si="18"/>
        <v/>
      </c>
      <c r="F616" s="3" t="str">
        <f t="shared" si="16"/>
        <v>Jackson</v>
      </c>
      <c r="G616" s="40" t="str">
        <f t="shared" si="19"/>
        <v/>
      </c>
      <c r="H616" s="3" t="str">
        <f t="shared" si="20"/>
        <v/>
      </c>
      <c r="I616" s="3" t="str">
        <f t="shared" si="21"/>
        <v/>
      </c>
      <c r="J616" s="3" t="str">
        <f t="shared" si="22"/>
        <v>Jackson, Mississippi</v>
      </c>
      <c r="K616" s="3" t="str" cm="1">
        <f t="array" ref="K616">TRIM(_xlfn.IFS(H616 ="","",H616 ="Thomasville",H616 &amp;" , "&amp; E616, H616 ="Pensacola", H616 &amp; "," &amp;E616,TRUE, H616 &amp;", " &amp; D616))</f>
        <v/>
      </c>
      <c r="L616" s="3" t="str">
        <f t="shared" si="23"/>
        <v/>
      </c>
    </row>
    <row r="617" spans="1:12">
      <c r="A617" s="3" t="s">
        <v>1741</v>
      </c>
      <c r="B617" s="3" t="s">
        <v>1742</v>
      </c>
      <c r="C617" s="3"/>
      <c r="D617" s="39" t="str">
        <f t="shared" si="17"/>
        <v>Tennessee</v>
      </c>
      <c r="E617" s="3" t="str">
        <f t="shared" si="18"/>
        <v/>
      </c>
      <c r="F617" s="3" t="str">
        <f t="shared" si="16"/>
        <v>Nashville</v>
      </c>
      <c r="G617" s="40" t="str">
        <f t="shared" si="19"/>
        <v/>
      </c>
      <c r="H617" s="3" t="str">
        <f t="shared" si="20"/>
        <v/>
      </c>
      <c r="I617" s="3" t="str">
        <f t="shared" si="21"/>
        <v/>
      </c>
      <c r="J617" s="3" t="str">
        <f t="shared" si="22"/>
        <v>Nashville, Tennessee</v>
      </c>
      <c r="K617" s="3" t="str" cm="1">
        <f t="array" ref="K617">TRIM(_xlfn.IFS(H617 ="","",H617 ="Thomasville",H617 &amp;" , "&amp; E617, H617 ="Pensacola", H617 &amp; "," &amp;E617,TRUE, H617 &amp;", " &amp; D617))</f>
        <v/>
      </c>
      <c r="L617" s="3" t="str">
        <f t="shared" si="23"/>
        <v/>
      </c>
    </row>
    <row r="618" spans="1:12">
      <c r="A618" s="3" t="s">
        <v>1737</v>
      </c>
      <c r="B618" s="3" t="s">
        <v>1738</v>
      </c>
      <c r="C618" s="3"/>
      <c r="D618" s="39" t="str">
        <f t="shared" si="17"/>
        <v>Michigan</v>
      </c>
      <c r="E618" s="3" t="str">
        <f t="shared" si="18"/>
        <v/>
      </c>
      <c r="F618" s="3" t="str">
        <f t="shared" si="16"/>
        <v>Grand Rapids</v>
      </c>
      <c r="G618" s="40" t="str">
        <f t="shared" si="19"/>
        <v>Kalamazoo</v>
      </c>
      <c r="H618" s="3" t="str">
        <f t="shared" si="20"/>
        <v>Kalamazoo</v>
      </c>
      <c r="I618" s="3" t="str">
        <f t="shared" si="21"/>
        <v/>
      </c>
      <c r="J618" s="3" t="str">
        <f t="shared" si="22"/>
        <v>Grand Rapids, Michigan</v>
      </c>
      <c r="K618" s="3" t="str" cm="1">
        <f t="array" ref="K618">TRIM(_xlfn.IFS(H618 ="","",H618 ="Thomasville",H618 &amp;" , "&amp; E618, H618 ="Pensacola", H618 &amp; "," &amp;E618,TRUE, H618 &amp;", " &amp; D618))</f>
        <v>Kalamazoo, Michigan</v>
      </c>
      <c r="L618" s="3" t="str">
        <f t="shared" si="23"/>
        <v/>
      </c>
    </row>
    <row r="619" spans="1:12">
      <c r="A619" s="3" t="s">
        <v>1739</v>
      </c>
      <c r="B619" s="3" t="s">
        <v>1740</v>
      </c>
      <c r="C619" s="3"/>
      <c r="D619" s="39" t="str">
        <f t="shared" si="17"/>
        <v>Illinois</v>
      </c>
      <c r="E619" s="3" t="str">
        <f t="shared" si="18"/>
        <v/>
      </c>
      <c r="F619" s="3" t="str">
        <f t="shared" si="16"/>
        <v>Chicago</v>
      </c>
      <c r="G619" s="40" t="str">
        <f t="shared" si="19"/>
        <v/>
      </c>
      <c r="H619" s="3" t="str">
        <f t="shared" si="20"/>
        <v/>
      </c>
      <c r="I619" s="3" t="str">
        <f t="shared" si="21"/>
        <v/>
      </c>
      <c r="J619" s="3" t="str">
        <f t="shared" si="22"/>
        <v>Chicago, Illinois</v>
      </c>
      <c r="K619" s="3" t="str" cm="1">
        <f t="array" ref="K619">TRIM(_xlfn.IFS(H619 ="","",H619 ="Thomasville",H619 &amp;" , "&amp; E619, H619 ="Pensacola", H619 &amp; "," &amp;E619,TRUE, H619 &amp;", " &amp; D619))</f>
        <v/>
      </c>
      <c r="L619" s="3" t="str">
        <f t="shared" si="23"/>
        <v/>
      </c>
    </row>
    <row r="620" spans="1:12">
      <c r="A620" s="3" t="s">
        <v>1732</v>
      </c>
      <c r="B620" s="3" t="s">
        <v>1733</v>
      </c>
      <c r="C620" s="3"/>
      <c r="D620" s="39" t="str">
        <f t="shared" si="17"/>
        <v>California</v>
      </c>
      <c r="E620" s="3" t="str">
        <f t="shared" si="18"/>
        <v/>
      </c>
      <c r="F620" s="3" t="str">
        <f t="shared" si="16"/>
        <v>Los Angeles</v>
      </c>
      <c r="G620" s="40" t="str">
        <f t="shared" si="19"/>
        <v/>
      </c>
      <c r="H620" s="3" t="str">
        <f t="shared" si="20"/>
        <v/>
      </c>
      <c r="I620" s="3" t="str">
        <f t="shared" si="21"/>
        <v/>
      </c>
      <c r="J620" s="3" t="str">
        <f t="shared" si="22"/>
        <v>Los Angeles, California</v>
      </c>
      <c r="K620" s="3" t="str" cm="1">
        <f t="array" ref="K620">TRIM(_xlfn.IFS(H620 ="","",H620 ="Thomasville",H620 &amp;" , "&amp; E620, H620 ="Pensacola", H620 &amp; "," &amp;E620,TRUE, H620 &amp;", " &amp; D620))</f>
        <v/>
      </c>
      <c r="L620" s="3" t="str">
        <f t="shared" si="23"/>
        <v/>
      </c>
    </row>
    <row r="621" spans="1:12">
      <c r="A621" s="3" t="s">
        <v>1747</v>
      </c>
      <c r="B621" s="3" t="s">
        <v>1748</v>
      </c>
      <c r="C621" s="3"/>
      <c r="D621" s="39" t="str">
        <f t="shared" si="17"/>
        <v>New York</v>
      </c>
      <c r="E621" s="3" t="str">
        <f t="shared" si="18"/>
        <v/>
      </c>
      <c r="F621" s="3" t="str">
        <f t="shared" si="16"/>
        <v>New York City</v>
      </c>
      <c r="G621" s="40" t="str">
        <f t="shared" si="19"/>
        <v/>
      </c>
      <c r="H621" s="3" t="str">
        <f t="shared" si="20"/>
        <v/>
      </c>
      <c r="I621" s="3" t="str">
        <f t="shared" si="21"/>
        <v/>
      </c>
      <c r="J621" s="3" t="str">
        <f t="shared" si="22"/>
        <v>New York City, New York</v>
      </c>
      <c r="K621" s="3" t="str" cm="1">
        <f t="array" ref="K621">TRIM(_xlfn.IFS(H621 ="","",H621 ="Thomasville",H621 &amp;" , "&amp; E621, H621 ="Pensacola", H621 &amp; "," &amp;E621,TRUE, H621 &amp;", " &amp; D621))</f>
        <v/>
      </c>
      <c r="L621" s="3" t="str">
        <f t="shared" si="23"/>
        <v/>
      </c>
    </row>
    <row r="622" spans="1:12">
      <c r="A622" s="3" t="s">
        <v>1754</v>
      </c>
      <c r="B622" s="3" t="s">
        <v>1755</v>
      </c>
      <c r="C622" s="3"/>
      <c r="D622" s="39" t="str">
        <f t="shared" si="17"/>
        <v>Alabama</v>
      </c>
      <c r="E622" s="3" t="str">
        <f t="shared" si="18"/>
        <v/>
      </c>
      <c r="F622" s="3" t="str">
        <f t="shared" si="16"/>
        <v>Birmingham</v>
      </c>
      <c r="G622" s="40" t="str">
        <f t="shared" si="19"/>
        <v/>
      </c>
      <c r="H622" s="3" t="str">
        <f t="shared" si="20"/>
        <v/>
      </c>
      <c r="I622" s="3" t="str">
        <f t="shared" si="21"/>
        <v/>
      </c>
      <c r="J622" s="3" t="str">
        <f t="shared" si="22"/>
        <v>Birmingham, Alabama</v>
      </c>
      <c r="K622" s="3" t="str" cm="1">
        <f t="array" ref="K622">TRIM(_xlfn.IFS(H622 ="","",H622 ="Thomasville",H622 &amp;" , "&amp; E622, H622 ="Pensacola", H622 &amp; "," &amp;E622,TRUE, H622 &amp;", " &amp; D622))</f>
        <v/>
      </c>
      <c r="L622" s="3" t="str">
        <f t="shared" si="23"/>
        <v/>
      </c>
    </row>
    <row r="623" spans="1:12">
      <c r="A623" s="3" t="s">
        <v>1747</v>
      </c>
      <c r="B623" s="3" t="s">
        <v>1748</v>
      </c>
      <c r="C623" s="3"/>
      <c r="D623" s="39" t="str">
        <f t="shared" si="17"/>
        <v>New York</v>
      </c>
      <c r="E623" s="3" t="str">
        <f t="shared" si="18"/>
        <v/>
      </c>
      <c r="F623" s="3" t="str">
        <f t="shared" si="16"/>
        <v>New York City</v>
      </c>
      <c r="G623" s="40" t="str">
        <f t="shared" si="19"/>
        <v/>
      </c>
      <c r="H623" s="3" t="str">
        <f t="shared" si="20"/>
        <v/>
      </c>
      <c r="I623" s="3" t="str">
        <f t="shared" si="21"/>
        <v/>
      </c>
      <c r="J623" s="3" t="str">
        <f t="shared" si="22"/>
        <v>New York City, New York</v>
      </c>
      <c r="K623" s="3" t="str" cm="1">
        <f t="array" ref="K623">TRIM(_xlfn.IFS(H623 ="","",H623 ="Thomasville",H623 &amp;" , "&amp; E623, H623 ="Pensacola", H623 &amp; "," &amp;E623,TRUE, H623 &amp;", " &amp; D623))</f>
        <v/>
      </c>
      <c r="L623" s="3" t="str">
        <f t="shared" si="23"/>
        <v/>
      </c>
    </row>
    <row r="624" spans="1:12">
      <c r="A624" s="3" t="s">
        <v>1739</v>
      </c>
      <c r="B624" s="3" t="s">
        <v>1740</v>
      </c>
      <c r="C624" s="3"/>
      <c r="D624" s="39" t="str">
        <f t="shared" si="17"/>
        <v>Illinois</v>
      </c>
      <c r="E624" s="3" t="str">
        <f t="shared" si="18"/>
        <v/>
      </c>
      <c r="F624" s="3" t="str">
        <f t="shared" si="16"/>
        <v>Chicago</v>
      </c>
      <c r="G624" s="40" t="str">
        <f t="shared" si="19"/>
        <v/>
      </c>
      <c r="H624" s="3" t="str">
        <f t="shared" si="20"/>
        <v/>
      </c>
      <c r="I624" s="3" t="str">
        <f t="shared" si="21"/>
        <v/>
      </c>
      <c r="J624" s="3" t="str">
        <f t="shared" si="22"/>
        <v>Chicago, Illinois</v>
      </c>
      <c r="K624" s="3" t="str" cm="1">
        <f t="array" ref="K624">TRIM(_xlfn.IFS(H624 ="","",H624 ="Thomasville",H624 &amp;" , "&amp; E624, H624 ="Pensacola", H624 &amp; "," &amp;E624,TRUE, H624 &amp;", " &amp; D624))</f>
        <v/>
      </c>
      <c r="L624" s="3" t="str">
        <f t="shared" si="23"/>
        <v/>
      </c>
    </row>
    <row r="625" spans="1:12">
      <c r="A625" s="3" t="s">
        <v>1732</v>
      </c>
      <c r="B625" s="3" t="s">
        <v>1733</v>
      </c>
      <c r="C625" s="3"/>
      <c r="D625" s="39" t="str">
        <f t="shared" si="17"/>
        <v>California</v>
      </c>
      <c r="E625" s="3" t="str">
        <f t="shared" si="18"/>
        <v/>
      </c>
      <c r="F625" s="3" t="str">
        <f t="shared" si="16"/>
        <v>Los Angeles</v>
      </c>
      <c r="G625" s="40" t="str">
        <f t="shared" si="19"/>
        <v/>
      </c>
      <c r="H625" s="3" t="str">
        <f t="shared" si="20"/>
        <v/>
      </c>
      <c r="I625" s="3" t="str">
        <f t="shared" si="21"/>
        <v/>
      </c>
      <c r="J625" s="3" t="str">
        <f t="shared" si="22"/>
        <v>Los Angeles, California</v>
      </c>
      <c r="K625" s="3" t="str" cm="1">
        <f t="array" ref="K625">TRIM(_xlfn.IFS(H625 ="","",H625 ="Thomasville",H625 &amp;" , "&amp; E625, H625 ="Pensacola", H625 &amp; "," &amp;E625,TRUE, H625 &amp;", " &amp; D625))</f>
        <v/>
      </c>
      <c r="L625" s="3" t="str">
        <f t="shared" si="23"/>
        <v/>
      </c>
    </row>
    <row r="626" spans="1:12">
      <c r="A626" s="3" t="s">
        <v>1736</v>
      </c>
      <c r="B626" s="3" t="s">
        <v>1733</v>
      </c>
      <c r="C626" s="3"/>
      <c r="D626" s="39" t="str">
        <f t="shared" si="17"/>
        <v>California</v>
      </c>
      <c r="E626" s="3" t="str">
        <f t="shared" si="18"/>
        <v/>
      </c>
      <c r="F626" s="3" t="str">
        <f t="shared" si="16"/>
        <v>San Francisco</v>
      </c>
      <c r="G626" s="40" t="str">
        <f t="shared" si="19"/>
        <v/>
      </c>
      <c r="H626" s="3" t="str">
        <f t="shared" si="20"/>
        <v/>
      </c>
      <c r="I626" s="3" t="str">
        <f t="shared" si="21"/>
        <v/>
      </c>
      <c r="J626" s="3" t="str">
        <f t="shared" si="22"/>
        <v>San Francisco, California</v>
      </c>
      <c r="K626" s="3" t="str" cm="1">
        <f t="array" ref="K626">TRIM(_xlfn.IFS(H626 ="","",H626 ="Thomasville",H626 &amp;" , "&amp; E626, H626 ="Pensacola", H626 &amp; "," &amp;E626,TRUE, H626 &amp;", " &amp; D626))</f>
        <v/>
      </c>
      <c r="L626" s="3" t="str">
        <f t="shared" si="23"/>
        <v/>
      </c>
    </row>
    <row r="627" spans="1:12">
      <c r="A627" s="3" t="s">
        <v>1739</v>
      </c>
      <c r="B627" s="3" t="s">
        <v>1740</v>
      </c>
      <c r="C627" s="3"/>
      <c r="D627" s="39" t="str">
        <f t="shared" si="17"/>
        <v>Illinois</v>
      </c>
      <c r="E627" s="3" t="str">
        <f t="shared" si="18"/>
        <v/>
      </c>
      <c r="F627" s="3" t="str">
        <f t="shared" si="16"/>
        <v>Chicago</v>
      </c>
      <c r="G627" s="40" t="str">
        <f t="shared" si="19"/>
        <v/>
      </c>
      <c r="H627" s="3" t="str">
        <f t="shared" si="20"/>
        <v/>
      </c>
      <c r="I627" s="3" t="str">
        <f t="shared" si="21"/>
        <v/>
      </c>
      <c r="J627" s="3" t="str">
        <f t="shared" si="22"/>
        <v>Chicago, Illinois</v>
      </c>
      <c r="K627" s="3" t="str" cm="1">
        <f t="array" ref="K627">TRIM(_xlfn.IFS(H627 ="","",H627 ="Thomasville",H627 &amp;" , "&amp; E627, H627 ="Pensacola", H627 &amp; "," &amp;E627,TRUE, H627 &amp;", " &amp; D627))</f>
        <v/>
      </c>
      <c r="L627" s="3" t="str">
        <f t="shared" si="23"/>
        <v/>
      </c>
    </row>
    <row r="628" spans="1:12">
      <c r="A628" s="3" t="s">
        <v>1741</v>
      </c>
      <c r="B628" s="3" t="s">
        <v>1742</v>
      </c>
      <c r="C628" s="3"/>
      <c r="D628" s="39" t="str">
        <f t="shared" si="17"/>
        <v>Tennessee</v>
      </c>
      <c r="E628" s="3" t="str">
        <f t="shared" si="18"/>
        <v/>
      </c>
      <c r="F628" s="3" t="str">
        <f t="shared" si="16"/>
        <v>Nashville</v>
      </c>
      <c r="G628" s="40" t="str">
        <f t="shared" si="19"/>
        <v/>
      </c>
      <c r="H628" s="3" t="str">
        <f t="shared" si="20"/>
        <v/>
      </c>
      <c r="I628" s="3" t="str">
        <f t="shared" si="21"/>
        <v/>
      </c>
      <c r="J628" s="3" t="str">
        <f t="shared" si="22"/>
        <v>Nashville, Tennessee</v>
      </c>
      <c r="K628" s="3" t="str" cm="1">
        <f t="array" ref="K628">TRIM(_xlfn.IFS(H628 ="","",H628 ="Thomasville",H628 &amp;" , "&amp; E628, H628 ="Pensacola", H628 &amp; "," &amp;E628,TRUE, H628 &amp;", " &amp; D628))</f>
        <v/>
      </c>
      <c r="L628" s="3" t="str">
        <f t="shared" si="23"/>
        <v/>
      </c>
    </row>
    <row r="629" spans="1:12">
      <c r="A629" s="3" t="s">
        <v>1746</v>
      </c>
      <c r="B629" s="3" t="s">
        <v>1735</v>
      </c>
      <c r="C629" s="3"/>
      <c r="D629" s="39" t="str">
        <f t="shared" si="17"/>
        <v>Florida</v>
      </c>
      <c r="E629" s="3" t="str">
        <f t="shared" si="18"/>
        <v/>
      </c>
      <c r="F629" s="3" t="str">
        <f t="shared" si="16"/>
        <v>Tampa</v>
      </c>
      <c r="G629" s="40" t="str">
        <f t="shared" si="19"/>
        <v>St Petersburg (Sarasota)</v>
      </c>
      <c r="H629" s="3" t="str">
        <f t="shared" si="20"/>
        <v xml:space="preserve">St Petersburg </v>
      </c>
      <c r="I629" s="3" t="str">
        <f t="shared" si="21"/>
        <v>Sarasota</v>
      </c>
      <c r="J629" s="3" t="str">
        <f t="shared" si="22"/>
        <v>Tampa, Florida</v>
      </c>
      <c r="K629" s="3" t="str" cm="1">
        <f t="array" ref="K629">TRIM(_xlfn.IFS(H629 ="","",H629 ="Thomasville",H629 &amp;" , "&amp; E629, H629 ="Pensacola", H629 &amp; "," &amp;E629,TRUE, H629 &amp;", " &amp; D629))</f>
        <v>St Petersburg , Florida</v>
      </c>
      <c r="L629" s="3" t="str">
        <f t="shared" si="23"/>
        <v>Sarasota, Florida</v>
      </c>
    </row>
    <row r="630" spans="1:12">
      <c r="A630" s="3" t="s">
        <v>1757</v>
      </c>
      <c r="B630" s="3" t="s">
        <v>1758</v>
      </c>
      <c r="C630" s="3" t="s">
        <v>1753</v>
      </c>
      <c r="D630" s="39" t="str">
        <f t="shared" si="17"/>
        <v>Florida</v>
      </c>
      <c r="E630" s="3" t="str">
        <f t="shared" si="18"/>
        <v>Georgia</v>
      </c>
      <c r="F630" s="3" t="str">
        <f t="shared" si="16"/>
        <v>Tallahassee</v>
      </c>
      <c r="G630" s="40" t="str">
        <f t="shared" si="19"/>
        <v/>
      </c>
      <c r="H630" s="3" t="str">
        <f t="shared" si="20"/>
        <v>Thomasville</v>
      </c>
      <c r="I630" s="3" t="str">
        <f t="shared" si="21"/>
        <v/>
      </c>
      <c r="J630" s="3" t="str">
        <f t="shared" si="22"/>
        <v>Tallahassee, Florida</v>
      </c>
      <c r="K630" s="3" t="str" cm="1">
        <f t="array" ref="K630">TRIM(_xlfn.IFS(H630 ="","",H630 ="Thomasville",H630 &amp;" , "&amp; E630, H630 ="Pensacola", H630 &amp; "," &amp;E630,TRUE, H630 &amp;", " &amp; D630))</f>
        <v>Thomasville , Georgia</v>
      </c>
      <c r="L630" s="3" t="str">
        <f t="shared" si="23"/>
        <v/>
      </c>
    </row>
    <row r="631" spans="1:12">
      <c r="A631" s="3" t="s">
        <v>1747</v>
      </c>
      <c r="B631" s="3" t="s">
        <v>1748</v>
      </c>
      <c r="C631" s="3"/>
      <c r="D631" s="39" t="str">
        <f t="shared" si="17"/>
        <v>New York</v>
      </c>
      <c r="E631" s="3" t="str">
        <f t="shared" si="18"/>
        <v/>
      </c>
      <c r="F631" s="3" t="str">
        <f t="shared" si="16"/>
        <v>New York City</v>
      </c>
      <c r="G631" s="40" t="str">
        <f t="shared" si="19"/>
        <v/>
      </c>
      <c r="H631" s="3" t="str">
        <f t="shared" si="20"/>
        <v/>
      </c>
      <c r="I631" s="3" t="str">
        <f t="shared" si="21"/>
        <v/>
      </c>
      <c r="J631" s="3" t="str">
        <f t="shared" si="22"/>
        <v>New York City, New York</v>
      </c>
      <c r="K631" s="3" t="str" cm="1">
        <f t="array" ref="K631">TRIM(_xlfn.IFS(H631 ="","",H631 ="Thomasville",H631 &amp;" , "&amp; E631, H631 ="Pensacola", H631 &amp; "," &amp;E631,TRUE, H631 &amp;", " &amp; D631))</f>
        <v/>
      </c>
      <c r="L631" s="3" t="str">
        <f t="shared" si="23"/>
        <v/>
      </c>
    </row>
    <row r="632" spans="1:12">
      <c r="A632" s="3" t="s">
        <v>1739</v>
      </c>
      <c r="B632" s="3" t="s">
        <v>1740</v>
      </c>
      <c r="C632" s="3"/>
      <c r="D632" s="39" t="str">
        <f t="shared" si="17"/>
        <v>Illinois</v>
      </c>
      <c r="E632" s="3" t="str">
        <f t="shared" si="18"/>
        <v/>
      </c>
      <c r="F632" s="3" t="str">
        <f t="shared" si="16"/>
        <v>Chicago</v>
      </c>
      <c r="G632" s="40" t="str">
        <f t="shared" si="19"/>
        <v/>
      </c>
      <c r="H632" s="3" t="str">
        <f t="shared" si="20"/>
        <v/>
      </c>
      <c r="I632" s="3" t="str">
        <f t="shared" si="21"/>
        <v/>
      </c>
      <c r="J632" s="3" t="str">
        <f t="shared" si="22"/>
        <v>Chicago, Illinois</v>
      </c>
      <c r="K632" s="3" t="str" cm="1">
        <f t="array" ref="K632">TRIM(_xlfn.IFS(H632 ="","",H632 ="Thomasville",H632 &amp;" , "&amp; E632, H632 ="Pensacola", H632 &amp; "," &amp;E632,TRUE, H632 &amp;", " &amp; D632))</f>
        <v/>
      </c>
      <c r="L632" s="3" t="str">
        <f t="shared" si="23"/>
        <v/>
      </c>
    </row>
    <row r="633" spans="1:12">
      <c r="A633" s="3" t="s">
        <v>1739</v>
      </c>
      <c r="B633" s="3" t="s">
        <v>1740</v>
      </c>
      <c r="C633" s="3"/>
      <c r="D633" s="39" t="str">
        <f t="shared" si="17"/>
        <v>Illinois</v>
      </c>
      <c r="E633" s="3" t="str">
        <f t="shared" si="18"/>
        <v/>
      </c>
      <c r="F633" s="3" t="str">
        <f t="shared" si="16"/>
        <v>Chicago</v>
      </c>
      <c r="G633" s="40" t="str">
        <f t="shared" si="19"/>
        <v/>
      </c>
      <c r="H633" s="3" t="str">
        <f t="shared" si="20"/>
        <v/>
      </c>
      <c r="I633" s="3" t="str">
        <f t="shared" si="21"/>
        <v/>
      </c>
      <c r="J633" s="3" t="str">
        <f t="shared" si="22"/>
        <v>Chicago, Illinois</v>
      </c>
      <c r="K633" s="3" t="str" cm="1">
        <f t="array" ref="K633">TRIM(_xlfn.IFS(H633 ="","",H633 ="Thomasville",H633 &amp;" , "&amp; E633, H633 ="Pensacola", H633 &amp; "," &amp;E633,TRUE, H633 &amp;", " &amp; D633))</f>
        <v/>
      </c>
      <c r="L633" s="3" t="str">
        <f t="shared" si="23"/>
        <v/>
      </c>
    </row>
    <row r="634" spans="1:12">
      <c r="A634" s="3" t="s">
        <v>1736</v>
      </c>
      <c r="B634" s="3" t="s">
        <v>1733</v>
      </c>
      <c r="C634" s="3"/>
      <c r="D634" s="39" t="str">
        <f t="shared" si="17"/>
        <v>California</v>
      </c>
      <c r="E634" s="3" t="str">
        <f t="shared" si="18"/>
        <v/>
      </c>
      <c r="F634" s="3" t="str">
        <f t="shared" ref="F634:F728" si="24">IFERROR(LEFT(A634,SEARCH("&amp;",A634)-1),IFERROR(LEFT(A634,SEARCH("-",A634)-1),A634))</f>
        <v>San Francisco</v>
      </c>
      <c r="G634" s="40" t="str">
        <f t="shared" si="19"/>
        <v/>
      </c>
      <c r="H634" s="3" t="str">
        <f t="shared" si="20"/>
        <v/>
      </c>
      <c r="I634" s="3" t="str">
        <f t="shared" si="21"/>
        <v/>
      </c>
      <c r="J634" s="3" t="str">
        <f t="shared" si="22"/>
        <v>San Francisco, California</v>
      </c>
      <c r="K634" s="3" t="str" cm="1">
        <f t="array" ref="K634">TRIM(_xlfn.IFS(H634 ="","",H634 ="Thomasville",H634 &amp;" , "&amp; E634, H634 ="Pensacola", H634 &amp; "," &amp;E634,TRUE, H634 &amp;", " &amp; D634))</f>
        <v/>
      </c>
      <c r="L634" s="3" t="str">
        <f t="shared" si="23"/>
        <v/>
      </c>
    </row>
    <row r="635" spans="1:12">
      <c r="A635" s="3" t="s">
        <v>1739</v>
      </c>
      <c r="B635" s="3" t="s">
        <v>1740</v>
      </c>
      <c r="C635" s="3"/>
      <c r="D635" s="39" t="str">
        <f t="shared" si="17"/>
        <v>Illinois</v>
      </c>
      <c r="E635" s="3" t="str">
        <f t="shared" si="18"/>
        <v/>
      </c>
      <c r="F635" s="3" t="str">
        <f t="shared" si="24"/>
        <v>Chicago</v>
      </c>
      <c r="G635" s="40" t="str">
        <f t="shared" si="19"/>
        <v/>
      </c>
      <c r="H635" s="3" t="str">
        <f t="shared" si="20"/>
        <v/>
      </c>
      <c r="I635" s="3" t="str">
        <f t="shared" si="21"/>
        <v/>
      </c>
      <c r="J635" s="3" t="str">
        <f t="shared" si="22"/>
        <v>Chicago, Illinois</v>
      </c>
      <c r="K635" s="3" t="str" cm="1">
        <f t="array" ref="K635">TRIM(_xlfn.IFS(H635 ="","",H635 ="Thomasville",H635 &amp;" , "&amp; E635, H635 ="Pensacola", H635 &amp; "," &amp;E635,TRUE, H635 &amp;", " &amp; D635))</f>
        <v/>
      </c>
      <c r="L635" s="3" t="str">
        <f t="shared" si="23"/>
        <v/>
      </c>
    </row>
    <row r="636" spans="1:12">
      <c r="A636" s="3" t="s">
        <v>1769</v>
      </c>
      <c r="B636" s="3" t="s">
        <v>1738</v>
      </c>
      <c r="C636" s="3"/>
      <c r="D636" s="39" t="str">
        <f t="shared" si="17"/>
        <v>Michigan</v>
      </c>
      <c r="E636" s="3" t="str">
        <f t="shared" si="18"/>
        <v/>
      </c>
      <c r="F636" s="3" t="str">
        <f t="shared" si="24"/>
        <v>Lansing</v>
      </c>
      <c r="G636" s="40" t="str">
        <f t="shared" si="19"/>
        <v/>
      </c>
      <c r="H636" s="3" t="str">
        <f t="shared" si="20"/>
        <v/>
      </c>
      <c r="I636" s="3" t="str">
        <f t="shared" si="21"/>
        <v/>
      </c>
      <c r="J636" s="3" t="str">
        <f t="shared" si="22"/>
        <v>Lansing, Michigan</v>
      </c>
      <c r="K636" s="3" t="str" cm="1">
        <f t="array" ref="K636">TRIM(_xlfn.IFS(H636 ="","",H636 ="Thomasville",H636 &amp;" , "&amp; E636, H636 ="Pensacola", H636 &amp; "," &amp;E636,TRUE, H636 &amp;", " &amp; D636))</f>
        <v/>
      </c>
      <c r="L636" s="3" t="str">
        <f t="shared" si="23"/>
        <v/>
      </c>
    </row>
    <row r="637" spans="1:12">
      <c r="A637" s="3" t="s">
        <v>1747</v>
      </c>
      <c r="B637" s="3" t="s">
        <v>1748</v>
      </c>
      <c r="C637" s="3"/>
      <c r="D637" s="39" t="str">
        <f t="shared" si="17"/>
        <v>New York</v>
      </c>
      <c r="E637" s="3" t="str">
        <f t="shared" si="18"/>
        <v/>
      </c>
      <c r="F637" s="3" t="str">
        <f t="shared" si="24"/>
        <v>New York City</v>
      </c>
      <c r="G637" s="40" t="str">
        <f t="shared" si="19"/>
        <v/>
      </c>
      <c r="H637" s="3" t="str">
        <f t="shared" si="20"/>
        <v/>
      </c>
      <c r="I637" s="3" t="str">
        <f t="shared" si="21"/>
        <v/>
      </c>
      <c r="J637" s="3" t="str">
        <f t="shared" si="22"/>
        <v>New York City, New York</v>
      </c>
      <c r="K637" s="3" t="str" cm="1">
        <f t="array" ref="K637">TRIM(_xlfn.IFS(H637 ="","",H637 ="Thomasville",H637 &amp;" , "&amp; E637, H637 ="Pensacola", H637 &amp; "," &amp;E637,TRUE, H637 &amp;", " &amp; D637))</f>
        <v/>
      </c>
      <c r="L637" s="3" t="str">
        <f t="shared" si="23"/>
        <v/>
      </c>
    </row>
    <row r="638" spans="1:12">
      <c r="A638" s="3" t="s">
        <v>1770</v>
      </c>
      <c r="B638" s="3" t="s">
        <v>1771</v>
      </c>
      <c r="C638" s="3"/>
      <c r="D638" s="39" t="str">
        <f t="shared" si="17"/>
        <v>South Carolina</v>
      </c>
      <c r="E638" s="3" t="str">
        <f t="shared" si="18"/>
        <v/>
      </c>
      <c r="F638" s="3" t="str">
        <f t="shared" si="24"/>
        <v>Charleston</v>
      </c>
      <c r="G638" s="40" t="str">
        <f t="shared" si="19"/>
        <v/>
      </c>
      <c r="H638" s="3" t="str">
        <f t="shared" si="20"/>
        <v/>
      </c>
      <c r="I638" s="3" t="str">
        <f t="shared" si="21"/>
        <v/>
      </c>
      <c r="J638" s="3" t="str">
        <f t="shared" si="22"/>
        <v>Charleston, South Carolina</v>
      </c>
      <c r="K638" s="3" t="str" cm="1">
        <f t="array" ref="K638">TRIM(_xlfn.IFS(H638 ="","",H638 ="Thomasville",H638 &amp;" , "&amp; E638, H638 ="Pensacola", H638 &amp; "," &amp;E638,TRUE, H638 &amp;", " &amp; D638))</f>
        <v/>
      </c>
      <c r="L638" s="3" t="str">
        <f t="shared" si="23"/>
        <v/>
      </c>
    </row>
    <row r="639" spans="1:12">
      <c r="A639" s="3" t="s">
        <v>1741</v>
      </c>
      <c r="B639" s="3" t="s">
        <v>1742</v>
      </c>
      <c r="C639" s="3"/>
      <c r="D639" s="39" t="str">
        <f t="shared" si="17"/>
        <v>Tennessee</v>
      </c>
      <c r="E639" s="3" t="str">
        <f t="shared" si="18"/>
        <v/>
      </c>
      <c r="F639" s="3" t="str">
        <f t="shared" si="24"/>
        <v>Nashville</v>
      </c>
      <c r="G639" s="40" t="str">
        <f t="shared" si="19"/>
        <v/>
      </c>
      <c r="H639" s="3" t="str">
        <f t="shared" si="20"/>
        <v/>
      </c>
      <c r="I639" s="3" t="str">
        <f t="shared" si="21"/>
        <v/>
      </c>
      <c r="J639" s="3" t="str">
        <f t="shared" si="22"/>
        <v>Nashville, Tennessee</v>
      </c>
      <c r="K639" s="3" t="str" cm="1">
        <f t="array" ref="K639">TRIM(_xlfn.IFS(H639 ="","",H639 ="Thomasville",H639 &amp;" , "&amp; E639, H639 ="Pensacola", H639 &amp; "," &amp;E639,TRUE, H639 &amp;", " &amp; D639))</f>
        <v/>
      </c>
      <c r="L639" s="3" t="str">
        <f t="shared" si="23"/>
        <v/>
      </c>
    </row>
    <row r="640" spans="1:12">
      <c r="A640" s="3" t="s">
        <v>1736</v>
      </c>
      <c r="B640" s="3" t="s">
        <v>1733</v>
      </c>
      <c r="C640" s="3"/>
      <c r="D640" s="39" t="str">
        <f t="shared" si="17"/>
        <v>California</v>
      </c>
      <c r="E640" s="3" t="str">
        <f t="shared" si="18"/>
        <v/>
      </c>
      <c r="F640" s="3" t="str">
        <f t="shared" si="24"/>
        <v>San Francisco</v>
      </c>
      <c r="G640" s="40" t="str">
        <f t="shared" si="19"/>
        <v/>
      </c>
      <c r="H640" s="3" t="str">
        <f t="shared" si="20"/>
        <v/>
      </c>
      <c r="I640" s="3" t="str">
        <f t="shared" si="21"/>
        <v/>
      </c>
      <c r="J640" s="3" t="str">
        <f t="shared" si="22"/>
        <v>San Francisco, California</v>
      </c>
      <c r="K640" s="3" t="str" cm="1">
        <f t="array" ref="K640">TRIM(_xlfn.IFS(H640 ="","",H640 ="Thomasville",H640 &amp;" , "&amp; E640, H640 ="Pensacola", H640 &amp; "," &amp;E640,TRUE, H640 &amp;", " &amp; D640))</f>
        <v/>
      </c>
      <c r="L640" s="3" t="str">
        <f t="shared" si="23"/>
        <v/>
      </c>
    </row>
    <row r="641" spans="1:12">
      <c r="A641" s="3" t="s">
        <v>1739</v>
      </c>
      <c r="B641" s="3" t="s">
        <v>1740</v>
      </c>
      <c r="C641" s="3"/>
      <c r="D641" s="39" t="str">
        <f t="shared" si="17"/>
        <v>Illinois</v>
      </c>
      <c r="E641" s="3" t="str">
        <f t="shared" si="18"/>
        <v/>
      </c>
      <c r="F641" s="3" t="str">
        <f t="shared" si="24"/>
        <v>Chicago</v>
      </c>
      <c r="G641" s="40" t="str">
        <f t="shared" si="19"/>
        <v/>
      </c>
      <c r="H641" s="3" t="str">
        <f t="shared" si="20"/>
        <v/>
      </c>
      <c r="I641" s="3" t="str">
        <f t="shared" si="21"/>
        <v/>
      </c>
      <c r="J641" s="3" t="str">
        <f t="shared" si="22"/>
        <v>Chicago, Illinois</v>
      </c>
      <c r="K641" s="3" t="str" cm="1">
        <f t="array" ref="K641">TRIM(_xlfn.IFS(H641 ="","",H641 ="Thomasville",H641 &amp;" , "&amp; E641, H641 ="Pensacola", H641 &amp; "," &amp;E641,TRUE, H641 &amp;", " &amp; D641))</f>
        <v/>
      </c>
      <c r="L641" s="3" t="str">
        <f t="shared" si="23"/>
        <v/>
      </c>
    </row>
    <row r="642" spans="1:12">
      <c r="A642" s="3" t="s">
        <v>1739</v>
      </c>
      <c r="B642" s="3" t="s">
        <v>1740</v>
      </c>
      <c r="C642" s="3"/>
      <c r="D642" s="39" t="str">
        <f t="shared" si="17"/>
        <v>Illinois</v>
      </c>
      <c r="E642" s="3" t="str">
        <f t="shared" si="18"/>
        <v/>
      </c>
      <c r="F642" s="3" t="str">
        <f t="shared" si="24"/>
        <v>Chicago</v>
      </c>
      <c r="G642" s="40" t="str">
        <f t="shared" si="19"/>
        <v/>
      </c>
      <c r="H642" s="3" t="str">
        <f t="shared" si="20"/>
        <v/>
      </c>
      <c r="I642" s="3" t="str">
        <f t="shared" si="21"/>
        <v/>
      </c>
      <c r="J642" s="3" t="str">
        <f t="shared" si="22"/>
        <v>Chicago, Illinois</v>
      </c>
      <c r="K642" s="3" t="str" cm="1">
        <f t="array" ref="K642">TRIM(_xlfn.IFS(H642 ="","",H642 ="Thomasville",H642 &amp;" , "&amp; E642, H642 ="Pensacola", H642 &amp; "," &amp;E642,TRUE, H642 &amp;", " &amp; D642))</f>
        <v/>
      </c>
      <c r="L642" s="3" t="str">
        <f t="shared" si="23"/>
        <v/>
      </c>
    </row>
    <row r="643" spans="1:12">
      <c r="A643" s="3" t="s">
        <v>1736</v>
      </c>
      <c r="B643" s="3" t="s">
        <v>1733</v>
      </c>
      <c r="C643" s="3"/>
      <c r="D643" s="39" t="str">
        <f t="shared" si="17"/>
        <v>California</v>
      </c>
      <c r="E643" s="3" t="str">
        <f t="shared" si="18"/>
        <v/>
      </c>
      <c r="F643" s="3" t="str">
        <f t="shared" si="24"/>
        <v>San Francisco</v>
      </c>
      <c r="G643" s="40" t="str">
        <f t="shared" si="19"/>
        <v/>
      </c>
      <c r="H643" s="3" t="str">
        <f t="shared" si="20"/>
        <v/>
      </c>
      <c r="I643" s="3" t="str">
        <f t="shared" si="21"/>
        <v/>
      </c>
      <c r="J643" s="3" t="str">
        <f t="shared" si="22"/>
        <v>San Francisco, California</v>
      </c>
      <c r="K643" s="3" t="str" cm="1">
        <f t="array" ref="K643">TRIM(_xlfn.IFS(H643 ="","",H643 ="Thomasville",H643 &amp;" , "&amp; E643, H643 ="Pensacola", H643 &amp; "," &amp;E643,TRUE, H643 &amp;", " &amp; D643))</f>
        <v/>
      </c>
      <c r="L643" s="3" t="str">
        <f t="shared" si="23"/>
        <v/>
      </c>
    </row>
    <row r="644" spans="1:12">
      <c r="A644" s="3" t="s">
        <v>1746</v>
      </c>
      <c r="B644" s="3" t="s">
        <v>1735</v>
      </c>
      <c r="C644" s="3"/>
      <c r="D644" s="39" t="str">
        <f t="shared" si="17"/>
        <v>Florida</v>
      </c>
      <c r="E644" s="3" t="str">
        <f t="shared" si="18"/>
        <v/>
      </c>
      <c r="F644" s="3" t="str">
        <f t="shared" si="24"/>
        <v>Tampa</v>
      </c>
      <c r="G644" s="40" t="str">
        <f t="shared" si="19"/>
        <v>St Petersburg (Sarasota)</v>
      </c>
      <c r="H644" s="3" t="str">
        <f t="shared" si="20"/>
        <v xml:space="preserve">St Petersburg </v>
      </c>
      <c r="I644" s="3" t="str">
        <f t="shared" si="21"/>
        <v>Sarasota</v>
      </c>
      <c r="J644" s="3" t="str">
        <f t="shared" si="22"/>
        <v>Tampa, Florida</v>
      </c>
      <c r="K644" s="3" t="str" cm="1">
        <f t="array" ref="K644">TRIM(_xlfn.IFS(H644 ="","",H644 ="Thomasville",H644 &amp;" , "&amp; E644, H644 ="Pensacola", H644 &amp; "," &amp;E644,TRUE, H644 &amp;", " &amp; D644))</f>
        <v>St Petersburg , Florida</v>
      </c>
      <c r="L644" s="3" t="str">
        <f t="shared" si="23"/>
        <v>Sarasota, Florida</v>
      </c>
    </row>
    <row r="645" spans="1:12">
      <c r="A645" s="3" t="s">
        <v>1747</v>
      </c>
      <c r="B645" s="3" t="s">
        <v>1748</v>
      </c>
      <c r="C645" s="3"/>
      <c r="D645" s="39" t="str">
        <f t="shared" si="17"/>
        <v>New York</v>
      </c>
      <c r="E645" s="3" t="str">
        <f t="shared" si="18"/>
        <v/>
      </c>
      <c r="F645" s="3" t="str">
        <f t="shared" si="24"/>
        <v>New York City</v>
      </c>
      <c r="G645" s="40" t="str">
        <f t="shared" si="19"/>
        <v/>
      </c>
      <c r="H645" s="3" t="str">
        <f t="shared" si="20"/>
        <v/>
      </c>
      <c r="I645" s="3" t="str">
        <f t="shared" si="21"/>
        <v/>
      </c>
      <c r="J645" s="3" t="str">
        <f t="shared" si="22"/>
        <v>New York City, New York</v>
      </c>
      <c r="K645" s="3" t="str" cm="1">
        <f t="array" ref="K645">TRIM(_xlfn.IFS(H645 ="","",H645 ="Thomasville",H645 &amp;" , "&amp; E645, H645 ="Pensacola", H645 &amp; "," &amp;E645,TRUE, H645 &amp;", " &amp; D645))</f>
        <v/>
      </c>
      <c r="L645" s="3" t="str">
        <f t="shared" si="23"/>
        <v/>
      </c>
    </row>
    <row r="646" spans="1:12">
      <c r="A646" s="3" t="s">
        <v>1761</v>
      </c>
      <c r="B646" s="3" t="s">
        <v>1762</v>
      </c>
      <c r="C646" s="3"/>
      <c r="D646" s="39" t="str">
        <f t="shared" si="17"/>
        <v>Indiana</v>
      </c>
      <c r="E646" s="3" t="str">
        <f t="shared" si="18"/>
        <v/>
      </c>
      <c r="F646" s="3" t="str">
        <f t="shared" si="24"/>
        <v>South Bend</v>
      </c>
      <c r="G646" s="40" t="str">
        <f t="shared" si="19"/>
        <v>Elkhart</v>
      </c>
      <c r="H646" s="3" t="str">
        <f t="shared" si="20"/>
        <v>Elkhart</v>
      </c>
      <c r="I646" s="3" t="str">
        <f t="shared" si="21"/>
        <v/>
      </c>
      <c r="J646" s="3" t="str">
        <f t="shared" si="22"/>
        <v>South Bend, Indiana</v>
      </c>
      <c r="K646" s="3" t="str" cm="1">
        <f t="array" ref="K646">TRIM(_xlfn.IFS(H646 ="","",H646 ="Thomasville",H646 &amp;" , "&amp; E646, H646 ="Pensacola", H646 &amp; "," &amp;E646,TRUE, H646 &amp;", " &amp; D646))</f>
        <v>Elkhart, Indiana</v>
      </c>
      <c r="L646" s="3" t="str">
        <f t="shared" si="23"/>
        <v/>
      </c>
    </row>
    <row r="647" spans="1:12">
      <c r="A647" s="3" t="s">
        <v>1739</v>
      </c>
      <c r="B647" s="3" t="s">
        <v>1740</v>
      </c>
      <c r="C647" s="3"/>
      <c r="D647" s="39" t="str">
        <f t="shared" si="17"/>
        <v>Illinois</v>
      </c>
      <c r="E647" s="3" t="str">
        <f t="shared" si="18"/>
        <v/>
      </c>
      <c r="F647" s="3" t="str">
        <f t="shared" si="24"/>
        <v>Chicago</v>
      </c>
      <c r="G647" s="40" t="str">
        <f t="shared" si="19"/>
        <v/>
      </c>
      <c r="H647" s="3" t="str">
        <f t="shared" si="20"/>
        <v/>
      </c>
      <c r="I647" s="3" t="str">
        <f t="shared" si="21"/>
        <v/>
      </c>
      <c r="J647" s="3" t="str">
        <f t="shared" si="22"/>
        <v>Chicago, Illinois</v>
      </c>
      <c r="K647" s="3" t="str" cm="1">
        <f t="array" ref="K647">TRIM(_xlfn.IFS(H647 ="","",H647 ="Thomasville",H647 &amp;" , "&amp; E647, H647 ="Pensacola", H647 &amp; "," &amp;E647,TRUE, H647 &amp;", " &amp; D647))</f>
        <v/>
      </c>
      <c r="L647" s="3" t="str">
        <f t="shared" si="23"/>
        <v/>
      </c>
    </row>
    <row r="648" spans="1:12">
      <c r="A648" s="3" t="s">
        <v>1747</v>
      </c>
      <c r="B648" s="3" t="s">
        <v>1748</v>
      </c>
      <c r="C648" s="3"/>
      <c r="D648" s="39" t="str">
        <f t="shared" si="17"/>
        <v>New York</v>
      </c>
      <c r="E648" s="3" t="str">
        <f t="shared" si="18"/>
        <v/>
      </c>
      <c r="F648" s="3" t="str">
        <f t="shared" si="24"/>
        <v>New York City</v>
      </c>
      <c r="G648" s="40" t="str">
        <f t="shared" si="19"/>
        <v/>
      </c>
      <c r="H648" s="3" t="str">
        <f t="shared" si="20"/>
        <v/>
      </c>
      <c r="I648" s="3" t="str">
        <f t="shared" si="21"/>
        <v/>
      </c>
      <c r="J648" s="3" t="str">
        <f t="shared" si="22"/>
        <v>New York City, New York</v>
      </c>
      <c r="K648" s="3" t="str" cm="1">
        <f t="array" ref="K648">TRIM(_xlfn.IFS(H648 ="","",H648 ="Thomasville",H648 &amp;" , "&amp; E648, H648 ="Pensacola", H648 &amp; "," &amp;E648,TRUE, H648 &amp;", " &amp; D648))</f>
        <v/>
      </c>
      <c r="L648" s="3" t="str">
        <f t="shared" si="23"/>
        <v/>
      </c>
    </row>
    <row r="649" spans="1:12">
      <c r="A649" s="3" t="s">
        <v>1732</v>
      </c>
      <c r="B649" s="3" t="s">
        <v>1733</v>
      </c>
      <c r="C649" s="3"/>
      <c r="D649" s="39" t="str">
        <f t="shared" si="17"/>
        <v>California</v>
      </c>
      <c r="E649" s="3" t="str">
        <f t="shared" si="18"/>
        <v/>
      </c>
      <c r="F649" s="3" t="str">
        <f t="shared" si="24"/>
        <v>Los Angeles</v>
      </c>
      <c r="G649" s="40" t="str">
        <f t="shared" si="19"/>
        <v/>
      </c>
      <c r="H649" s="3" t="str">
        <f t="shared" si="20"/>
        <v/>
      </c>
      <c r="I649" s="3" t="str">
        <f t="shared" si="21"/>
        <v/>
      </c>
      <c r="J649" s="3" t="str">
        <f t="shared" si="22"/>
        <v>Los Angeles, California</v>
      </c>
      <c r="K649" s="3" t="str" cm="1">
        <f t="array" ref="K649">TRIM(_xlfn.IFS(H649 ="","",H649 ="Thomasville",H649 &amp;" , "&amp; E649, H649 ="Pensacola", H649 &amp; "," &amp;E649,TRUE, H649 &amp;", " &amp; D649))</f>
        <v/>
      </c>
      <c r="L649" s="3" t="str">
        <f t="shared" si="23"/>
        <v/>
      </c>
    </row>
    <row r="650" spans="1:12">
      <c r="A650" s="3" t="s">
        <v>1747</v>
      </c>
      <c r="B650" s="3" t="s">
        <v>1748</v>
      </c>
      <c r="C650" s="3"/>
      <c r="D650" s="39" t="str">
        <f t="shared" si="17"/>
        <v>New York</v>
      </c>
      <c r="E650" s="3" t="str">
        <f t="shared" si="18"/>
        <v/>
      </c>
      <c r="F650" s="3" t="str">
        <f t="shared" si="24"/>
        <v>New York City</v>
      </c>
      <c r="G650" s="40" t="str">
        <f t="shared" si="19"/>
        <v/>
      </c>
      <c r="H650" s="3" t="str">
        <f t="shared" si="20"/>
        <v/>
      </c>
      <c r="I650" s="3" t="str">
        <f t="shared" si="21"/>
        <v/>
      </c>
      <c r="J650" s="3" t="str">
        <f t="shared" si="22"/>
        <v>New York City, New York</v>
      </c>
      <c r="K650" s="3" t="str" cm="1">
        <f t="array" ref="K650">TRIM(_xlfn.IFS(H650 ="","",H650 ="Thomasville",H650 &amp;" , "&amp; E650, H650 ="Pensacola", H650 &amp; "," &amp;E650,TRUE, H650 &amp;", " &amp; D650))</f>
        <v/>
      </c>
      <c r="L650" s="3" t="str">
        <f t="shared" si="23"/>
        <v/>
      </c>
    </row>
    <row r="651" spans="1:12">
      <c r="A651" s="3" t="s">
        <v>1747</v>
      </c>
      <c r="B651" s="3" t="s">
        <v>1748</v>
      </c>
      <c r="C651" s="3"/>
      <c r="D651" s="39" t="str">
        <f t="shared" si="17"/>
        <v>New York</v>
      </c>
      <c r="E651" s="3" t="str">
        <f t="shared" si="18"/>
        <v/>
      </c>
      <c r="F651" s="3" t="str">
        <f t="shared" si="24"/>
        <v>New York City</v>
      </c>
      <c r="G651" s="40" t="str">
        <f t="shared" si="19"/>
        <v/>
      </c>
      <c r="H651" s="3" t="str">
        <f t="shared" si="20"/>
        <v/>
      </c>
      <c r="I651" s="3" t="str">
        <f t="shared" si="21"/>
        <v/>
      </c>
      <c r="J651" s="3" t="str">
        <f t="shared" si="22"/>
        <v>New York City, New York</v>
      </c>
      <c r="K651" s="3" t="str" cm="1">
        <f t="array" ref="K651">TRIM(_xlfn.IFS(H651 ="","",H651 ="Thomasville",H651 &amp;" , "&amp; E651, H651 ="Pensacola", H651 &amp; "," &amp;E651,TRUE, H651 &amp;", " &amp; D651))</f>
        <v/>
      </c>
      <c r="L651" s="3" t="str">
        <f t="shared" si="23"/>
        <v/>
      </c>
    </row>
    <row r="652" spans="1:12">
      <c r="A652" s="3" t="s">
        <v>1739</v>
      </c>
      <c r="B652" s="3" t="s">
        <v>1740</v>
      </c>
      <c r="C652" s="3"/>
      <c r="D652" s="39" t="str">
        <f t="shared" si="17"/>
        <v>Illinois</v>
      </c>
      <c r="E652" s="3" t="str">
        <f t="shared" si="18"/>
        <v/>
      </c>
      <c r="F652" s="3" t="str">
        <f t="shared" si="24"/>
        <v>Chicago</v>
      </c>
      <c r="G652" s="40" t="str">
        <f t="shared" si="19"/>
        <v/>
      </c>
      <c r="H652" s="3" t="str">
        <f t="shared" si="20"/>
        <v/>
      </c>
      <c r="I652" s="3" t="str">
        <f t="shared" si="21"/>
        <v/>
      </c>
      <c r="J652" s="3" t="str">
        <f t="shared" si="22"/>
        <v>Chicago, Illinois</v>
      </c>
      <c r="K652" s="3" t="str" cm="1">
        <f t="array" ref="K652">TRIM(_xlfn.IFS(H652 ="","",H652 ="Thomasville",H652 &amp;" , "&amp; E652, H652 ="Pensacola", H652 &amp; "," &amp;E652,TRUE, H652 &amp;", " &amp; D652))</f>
        <v/>
      </c>
      <c r="L652" s="3" t="str">
        <f t="shared" si="23"/>
        <v/>
      </c>
    </row>
    <row r="653" spans="1:12">
      <c r="A653" s="3" t="s">
        <v>1747</v>
      </c>
      <c r="B653" s="3" t="s">
        <v>1748</v>
      </c>
      <c r="C653" s="3"/>
      <c r="D653" s="39" t="str">
        <f t="shared" si="17"/>
        <v>New York</v>
      </c>
      <c r="E653" s="3" t="str">
        <f t="shared" si="18"/>
        <v/>
      </c>
      <c r="F653" s="3" t="str">
        <f t="shared" si="24"/>
        <v>New York City</v>
      </c>
      <c r="G653" s="40" t="str">
        <f t="shared" si="19"/>
        <v/>
      </c>
      <c r="H653" s="3" t="str">
        <f t="shared" si="20"/>
        <v/>
      </c>
      <c r="I653" s="3" t="str">
        <f t="shared" si="21"/>
        <v/>
      </c>
      <c r="J653" s="3" t="str">
        <f t="shared" si="22"/>
        <v>New York City, New York</v>
      </c>
      <c r="K653" s="3" t="str" cm="1">
        <f t="array" ref="K653">TRIM(_xlfn.IFS(H653 ="","",H653 ="Thomasville",H653 &amp;" , "&amp; E653, H653 ="Pensacola", H653 &amp; "," &amp;E653,TRUE, H653 &amp;", " &amp; D653))</f>
        <v/>
      </c>
      <c r="L653" s="3" t="str">
        <f t="shared" si="23"/>
        <v/>
      </c>
    </row>
    <row r="654" spans="1:12">
      <c r="A654" s="3" t="s">
        <v>1739</v>
      </c>
      <c r="B654" s="3" t="s">
        <v>1740</v>
      </c>
      <c r="C654" s="3"/>
      <c r="D654" s="39" t="str">
        <f t="shared" si="17"/>
        <v>Illinois</v>
      </c>
      <c r="E654" s="3" t="str">
        <f t="shared" si="18"/>
        <v/>
      </c>
      <c r="F654" s="3" t="str">
        <f t="shared" si="24"/>
        <v>Chicago</v>
      </c>
      <c r="G654" s="40" t="str">
        <f t="shared" si="19"/>
        <v/>
      </c>
      <c r="H654" s="3" t="str">
        <f t="shared" si="20"/>
        <v/>
      </c>
      <c r="I654" s="3" t="str">
        <f t="shared" si="21"/>
        <v/>
      </c>
      <c r="J654" s="3" t="str">
        <f t="shared" si="22"/>
        <v>Chicago, Illinois</v>
      </c>
      <c r="K654" s="3" t="str" cm="1">
        <f t="array" ref="K654">TRIM(_xlfn.IFS(H654 ="","",H654 ="Thomasville",H654 &amp;" , "&amp; E654, H654 ="Pensacola", H654 &amp; "," &amp;E654,TRUE, H654 &amp;", " &amp; D654))</f>
        <v/>
      </c>
      <c r="L654" s="3" t="str">
        <f t="shared" si="23"/>
        <v/>
      </c>
    </row>
    <row r="655" spans="1:12">
      <c r="A655" s="3" t="s">
        <v>1757</v>
      </c>
      <c r="B655" s="3" t="s">
        <v>1758</v>
      </c>
      <c r="C655" s="3" t="s">
        <v>1753</v>
      </c>
      <c r="D655" s="39" t="str">
        <f t="shared" si="17"/>
        <v>Florida</v>
      </c>
      <c r="E655" s="3" t="str">
        <f t="shared" si="18"/>
        <v>Georgia</v>
      </c>
      <c r="F655" s="3" t="str">
        <f t="shared" si="24"/>
        <v>Tallahassee</v>
      </c>
      <c r="G655" s="40" t="str">
        <f t="shared" si="19"/>
        <v/>
      </c>
      <c r="H655" s="3" t="str">
        <f t="shared" si="20"/>
        <v>Thomasville</v>
      </c>
      <c r="I655" s="3" t="str">
        <f t="shared" si="21"/>
        <v/>
      </c>
      <c r="J655" s="3" t="str">
        <f t="shared" si="22"/>
        <v>Tallahassee, Florida</v>
      </c>
      <c r="K655" s="3" t="str" cm="1">
        <f t="array" ref="K655">TRIM(_xlfn.IFS(H655 ="","",H655 ="Thomasville",H655 &amp;" , "&amp; E655, H655 ="Pensacola", H655 &amp; "," &amp;E655,TRUE, H655 &amp;", " &amp; D655))</f>
        <v>Thomasville , Georgia</v>
      </c>
      <c r="L655" s="3" t="str">
        <f t="shared" si="23"/>
        <v/>
      </c>
    </row>
    <row r="656" spans="1:12">
      <c r="A656" s="3" t="s">
        <v>1745</v>
      </c>
      <c r="B656" s="3" t="s">
        <v>1735</v>
      </c>
      <c r="C656" s="3"/>
      <c r="D656" s="39" t="str">
        <f t="shared" si="17"/>
        <v>Florida</v>
      </c>
      <c r="E656" s="3" t="str">
        <f t="shared" si="18"/>
        <v/>
      </c>
      <c r="F656" s="3" t="str">
        <f t="shared" si="24"/>
        <v>Miami</v>
      </c>
      <c r="G656" s="40" t="str">
        <f t="shared" si="19"/>
        <v>Ft. Lauderdale</v>
      </c>
      <c r="H656" s="3" t="str">
        <f t="shared" si="20"/>
        <v>Ft. Lauderdale</v>
      </c>
      <c r="I656" s="3" t="str">
        <f t="shared" si="21"/>
        <v/>
      </c>
      <c r="J656" s="3" t="str">
        <f t="shared" si="22"/>
        <v>Miami, Florida</v>
      </c>
      <c r="K656" s="3" t="str" cm="1">
        <f t="array" ref="K656">TRIM(_xlfn.IFS(H656 ="","",H656 ="Thomasville",H656 &amp;" , "&amp; E656, H656 ="Pensacola", H656 &amp; "," &amp;E656,TRUE, H656 &amp;", " &amp; D656))</f>
        <v>Ft. Lauderdale, Florida</v>
      </c>
      <c r="L656" s="3" t="str">
        <f t="shared" si="23"/>
        <v/>
      </c>
    </row>
    <row r="657" spans="1:12">
      <c r="A657" s="3" t="s">
        <v>1764</v>
      </c>
      <c r="B657" s="3" t="s">
        <v>1742</v>
      </c>
      <c r="C657" s="3"/>
      <c r="D657" s="39" t="str">
        <f t="shared" si="17"/>
        <v>Tennessee</v>
      </c>
      <c r="E657" s="3" t="str">
        <f t="shared" si="18"/>
        <v/>
      </c>
      <c r="F657" s="3" t="str">
        <f t="shared" si="24"/>
        <v>Knoxville</v>
      </c>
      <c r="G657" s="40" t="str">
        <f t="shared" si="19"/>
        <v/>
      </c>
      <c r="H657" s="3" t="str">
        <f t="shared" si="20"/>
        <v/>
      </c>
      <c r="I657" s="3" t="str">
        <f t="shared" si="21"/>
        <v/>
      </c>
      <c r="J657" s="3" t="str">
        <f t="shared" si="22"/>
        <v>Knoxville, Tennessee</v>
      </c>
      <c r="K657" s="3" t="str" cm="1">
        <f t="array" ref="K657">TRIM(_xlfn.IFS(H657 ="","",H657 ="Thomasville",H657 &amp;" , "&amp; E657, H657 ="Pensacola", H657 &amp; "," &amp;E657,TRUE, H657 &amp;", " &amp; D657))</f>
        <v/>
      </c>
      <c r="L657" s="3" t="str">
        <f t="shared" si="23"/>
        <v/>
      </c>
    </row>
    <row r="658" spans="1:12">
      <c r="A658" s="3" t="s">
        <v>1789</v>
      </c>
      <c r="B658" s="3" t="s">
        <v>1781</v>
      </c>
      <c r="C658" s="3"/>
      <c r="D658" s="39" t="str">
        <f t="shared" si="17"/>
        <v>Ohio</v>
      </c>
      <c r="E658" s="3" t="str">
        <f t="shared" si="18"/>
        <v/>
      </c>
      <c r="F658" s="3" t="str">
        <f t="shared" si="24"/>
        <v>Cincinnati</v>
      </c>
      <c r="G658" s="40" t="str">
        <f t="shared" si="19"/>
        <v/>
      </c>
      <c r="H658" s="3" t="str">
        <f t="shared" si="20"/>
        <v/>
      </c>
      <c r="I658" s="3" t="str">
        <f t="shared" si="21"/>
        <v/>
      </c>
      <c r="J658" s="3" t="str">
        <f t="shared" si="22"/>
        <v>Cincinnati, Ohio</v>
      </c>
      <c r="K658" s="3" t="str" cm="1">
        <f t="array" ref="K658">TRIM(_xlfn.IFS(H658 ="","",H658 ="Thomasville",H658 &amp;" , "&amp; E658, H658 ="Pensacola", H658 &amp; "," &amp;E658,TRUE, H658 &amp;", " &amp; D658))</f>
        <v/>
      </c>
      <c r="L658" s="3" t="str">
        <f t="shared" si="23"/>
        <v/>
      </c>
    </row>
    <row r="659" spans="1:12">
      <c r="A659" s="3" t="s">
        <v>1736</v>
      </c>
      <c r="B659" s="3" t="s">
        <v>1733</v>
      </c>
      <c r="C659" s="3"/>
      <c r="D659" s="39" t="str">
        <f t="shared" si="17"/>
        <v>California</v>
      </c>
      <c r="E659" s="3" t="str">
        <f t="shared" si="18"/>
        <v/>
      </c>
      <c r="F659" s="3" t="str">
        <f t="shared" si="24"/>
        <v>San Francisco</v>
      </c>
      <c r="G659" s="40" t="str">
        <f t="shared" si="19"/>
        <v/>
      </c>
      <c r="H659" s="3" t="str">
        <f t="shared" si="20"/>
        <v/>
      </c>
      <c r="I659" s="3" t="str">
        <f t="shared" si="21"/>
        <v/>
      </c>
      <c r="J659" s="3" t="str">
        <f t="shared" si="22"/>
        <v>San Francisco, California</v>
      </c>
      <c r="K659" s="3" t="str" cm="1">
        <f t="array" ref="K659">TRIM(_xlfn.IFS(H659 ="","",H659 ="Thomasville",H659 &amp;" , "&amp; E659, H659 ="Pensacola", H659 &amp; "," &amp;E659,TRUE, H659 &amp;", " &amp; D659))</f>
        <v/>
      </c>
      <c r="L659" s="3" t="str">
        <f t="shared" si="23"/>
        <v/>
      </c>
    </row>
    <row r="660" spans="1:12">
      <c r="A660" s="3" t="s">
        <v>1745</v>
      </c>
      <c r="B660" s="3" t="s">
        <v>1735</v>
      </c>
      <c r="C660" s="3"/>
      <c r="D660" s="39" t="str">
        <f t="shared" si="17"/>
        <v>Florida</v>
      </c>
      <c r="E660" s="3" t="str">
        <f t="shared" si="18"/>
        <v/>
      </c>
      <c r="F660" s="3" t="str">
        <f t="shared" si="24"/>
        <v>Miami</v>
      </c>
      <c r="G660" s="40" t="str">
        <f t="shared" si="19"/>
        <v>Ft. Lauderdale</v>
      </c>
      <c r="H660" s="3" t="str">
        <f t="shared" si="20"/>
        <v>Ft. Lauderdale</v>
      </c>
      <c r="I660" s="3" t="str">
        <f t="shared" si="21"/>
        <v/>
      </c>
      <c r="J660" s="3" t="str">
        <f t="shared" si="22"/>
        <v>Miami, Florida</v>
      </c>
      <c r="K660" s="3" t="str" cm="1">
        <f t="array" ref="K660">TRIM(_xlfn.IFS(H660 ="","",H660 ="Thomasville",H660 &amp;" , "&amp; E660, H660 ="Pensacola", H660 &amp; "," &amp;E660,TRUE, H660 &amp;", " &amp; D660))</f>
        <v>Ft. Lauderdale, Florida</v>
      </c>
      <c r="L660" s="3" t="str">
        <f t="shared" si="23"/>
        <v/>
      </c>
    </row>
    <row r="661" spans="1:12">
      <c r="A661" s="3" t="s">
        <v>1739</v>
      </c>
      <c r="B661" s="3" t="s">
        <v>1740</v>
      </c>
      <c r="C661" s="3"/>
      <c r="D661" s="39" t="str">
        <f t="shared" si="17"/>
        <v>Illinois</v>
      </c>
      <c r="E661" s="3" t="str">
        <f t="shared" si="18"/>
        <v/>
      </c>
      <c r="F661" s="3" t="str">
        <f t="shared" si="24"/>
        <v>Chicago</v>
      </c>
      <c r="G661" s="40" t="str">
        <f t="shared" si="19"/>
        <v/>
      </c>
      <c r="H661" s="3" t="str">
        <f t="shared" si="20"/>
        <v/>
      </c>
      <c r="I661" s="3" t="str">
        <f t="shared" si="21"/>
        <v/>
      </c>
      <c r="J661" s="3" t="str">
        <f t="shared" si="22"/>
        <v>Chicago, Illinois</v>
      </c>
      <c r="K661" s="3" t="str" cm="1">
        <f t="array" ref="K661">TRIM(_xlfn.IFS(H661 ="","",H661 ="Thomasville",H661 &amp;" , "&amp; E661, H661 ="Pensacola", H661 &amp; "," &amp;E661,TRUE, H661 &amp;", " &amp; D661))</f>
        <v/>
      </c>
      <c r="L661" s="3" t="str">
        <f t="shared" si="23"/>
        <v/>
      </c>
    </row>
    <row r="662" spans="1:12">
      <c r="A662" s="3" t="s">
        <v>1745</v>
      </c>
      <c r="B662" s="3" t="s">
        <v>1735</v>
      </c>
      <c r="C662" s="3"/>
      <c r="D662" s="39" t="str">
        <f t="shared" si="17"/>
        <v>Florida</v>
      </c>
      <c r="E662" s="3" t="str">
        <f t="shared" si="18"/>
        <v/>
      </c>
      <c r="F662" s="3" t="str">
        <f t="shared" si="24"/>
        <v>Miami</v>
      </c>
      <c r="G662" s="40" t="str">
        <f t="shared" si="19"/>
        <v>Ft. Lauderdale</v>
      </c>
      <c r="H662" s="3" t="str">
        <f t="shared" si="20"/>
        <v>Ft. Lauderdale</v>
      </c>
      <c r="I662" s="3" t="str">
        <f t="shared" si="21"/>
        <v/>
      </c>
      <c r="J662" s="3" t="str">
        <f t="shared" si="22"/>
        <v>Miami, Florida</v>
      </c>
      <c r="K662" s="3" t="str" cm="1">
        <f t="array" ref="K662">TRIM(_xlfn.IFS(H662 ="","",H662 ="Thomasville",H662 &amp;" , "&amp; E662, H662 ="Pensacola", H662 &amp; "," &amp;E662,TRUE, H662 &amp;", " &amp; D662))</f>
        <v>Ft. Lauderdale, Florida</v>
      </c>
      <c r="L662" s="3" t="str">
        <f t="shared" si="23"/>
        <v/>
      </c>
    </row>
    <row r="663" spans="1:12">
      <c r="A663" s="3" t="s">
        <v>1747</v>
      </c>
      <c r="B663" s="3" t="s">
        <v>1748</v>
      </c>
      <c r="C663" s="3"/>
      <c r="D663" s="39" t="str">
        <f t="shared" si="17"/>
        <v>New York</v>
      </c>
      <c r="E663" s="3" t="str">
        <f t="shared" si="18"/>
        <v/>
      </c>
      <c r="F663" s="3" t="str">
        <f t="shared" si="24"/>
        <v>New York City</v>
      </c>
      <c r="G663" s="40" t="str">
        <f t="shared" si="19"/>
        <v/>
      </c>
      <c r="H663" s="3" t="str">
        <f t="shared" si="20"/>
        <v/>
      </c>
      <c r="I663" s="3" t="str">
        <f t="shared" si="21"/>
        <v/>
      </c>
      <c r="J663" s="3" t="str">
        <f t="shared" si="22"/>
        <v>New York City, New York</v>
      </c>
      <c r="K663" s="3" t="str" cm="1">
        <f t="array" ref="K663">TRIM(_xlfn.IFS(H663 ="","",H663 ="Thomasville",H663 &amp;" , "&amp; E663, H663 ="Pensacola", H663 &amp; "," &amp;E663,TRUE, H663 &amp;", " &amp; D663))</f>
        <v/>
      </c>
      <c r="L663" s="3" t="str">
        <f t="shared" si="23"/>
        <v/>
      </c>
    </row>
    <row r="664" spans="1:12">
      <c r="A664" s="3" t="s">
        <v>1732</v>
      </c>
      <c r="B664" s="3" t="s">
        <v>1733</v>
      </c>
      <c r="C664" s="3"/>
      <c r="D664" s="39" t="str">
        <f t="shared" si="17"/>
        <v>California</v>
      </c>
      <c r="E664" s="3" t="str">
        <f t="shared" si="18"/>
        <v/>
      </c>
      <c r="F664" s="3" t="str">
        <f t="shared" si="24"/>
        <v>Los Angeles</v>
      </c>
      <c r="G664" s="40" t="str">
        <f t="shared" si="19"/>
        <v/>
      </c>
      <c r="H664" s="3" t="str">
        <f t="shared" si="20"/>
        <v/>
      </c>
      <c r="I664" s="3" t="str">
        <f t="shared" si="21"/>
        <v/>
      </c>
      <c r="J664" s="3" t="str">
        <f t="shared" si="22"/>
        <v>Los Angeles, California</v>
      </c>
      <c r="K664" s="3" t="str" cm="1">
        <f t="array" ref="K664">TRIM(_xlfn.IFS(H664 ="","",H664 ="Thomasville",H664 &amp;" , "&amp; E664, H664 ="Pensacola", H664 &amp; "," &amp;E664,TRUE, H664 &amp;", " &amp; D664))</f>
        <v/>
      </c>
      <c r="L664" s="3" t="str">
        <f t="shared" si="23"/>
        <v/>
      </c>
    </row>
    <row r="665" spans="1:12">
      <c r="A665" s="3" t="s">
        <v>1739</v>
      </c>
      <c r="B665" s="3" t="s">
        <v>1740</v>
      </c>
      <c r="C665" s="3"/>
      <c r="D665" s="39" t="str">
        <f t="shared" si="17"/>
        <v>Illinois</v>
      </c>
      <c r="E665" s="3" t="str">
        <f t="shared" si="18"/>
        <v/>
      </c>
      <c r="F665" s="3" t="str">
        <f t="shared" si="24"/>
        <v>Chicago</v>
      </c>
      <c r="G665" s="40" t="str">
        <f t="shared" si="19"/>
        <v/>
      </c>
      <c r="H665" s="3" t="str">
        <f t="shared" si="20"/>
        <v/>
      </c>
      <c r="I665" s="3" t="str">
        <f t="shared" si="21"/>
        <v/>
      </c>
      <c r="J665" s="3" t="str">
        <f t="shared" si="22"/>
        <v>Chicago, Illinois</v>
      </c>
      <c r="K665" s="3" t="str" cm="1">
        <f t="array" ref="K665">TRIM(_xlfn.IFS(H665 ="","",H665 ="Thomasville",H665 &amp;" , "&amp; E665, H665 ="Pensacola", H665 &amp; "," &amp;E665,TRUE, H665 &amp;", " &amp; D665))</f>
        <v/>
      </c>
      <c r="L665" s="3" t="str">
        <f t="shared" si="23"/>
        <v/>
      </c>
    </row>
    <row r="666" spans="1:12">
      <c r="A666" s="3" t="s">
        <v>1739</v>
      </c>
      <c r="B666" s="3" t="s">
        <v>1740</v>
      </c>
      <c r="C666" s="3"/>
      <c r="D666" s="39" t="str">
        <f t="shared" si="17"/>
        <v>Illinois</v>
      </c>
      <c r="E666" s="3" t="str">
        <f t="shared" si="18"/>
        <v/>
      </c>
      <c r="F666" s="3" t="str">
        <f t="shared" si="24"/>
        <v>Chicago</v>
      </c>
      <c r="G666" s="40" t="str">
        <f t="shared" si="19"/>
        <v/>
      </c>
      <c r="H666" s="3" t="str">
        <f t="shared" si="20"/>
        <v/>
      </c>
      <c r="I666" s="3" t="str">
        <f t="shared" si="21"/>
        <v/>
      </c>
      <c r="J666" s="3" t="str">
        <f t="shared" si="22"/>
        <v>Chicago, Illinois</v>
      </c>
      <c r="K666" s="3" t="str" cm="1">
        <f t="array" ref="K666">TRIM(_xlfn.IFS(H666 ="","",H666 ="Thomasville",H666 &amp;" , "&amp; E666, H666 ="Pensacola", H666 &amp; "," &amp;E666,TRUE, H666 &amp;", " &amp; D666))</f>
        <v/>
      </c>
      <c r="L666" s="3" t="str">
        <f t="shared" si="23"/>
        <v/>
      </c>
    </row>
    <row r="667" spans="1:12">
      <c r="A667" s="3" t="s">
        <v>1749</v>
      </c>
      <c r="B667" s="3" t="s">
        <v>1735</v>
      </c>
      <c r="C667" s="3"/>
      <c r="D667" s="39" t="str">
        <f t="shared" si="17"/>
        <v>Florida</v>
      </c>
      <c r="E667" s="3" t="str">
        <f t="shared" si="18"/>
        <v/>
      </c>
      <c r="F667" s="3" t="str">
        <f t="shared" si="24"/>
        <v>Jacksonville</v>
      </c>
      <c r="G667" s="40" t="str">
        <f t="shared" si="19"/>
        <v/>
      </c>
      <c r="H667" s="3" t="str">
        <f t="shared" si="20"/>
        <v/>
      </c>
      <c r="I667" s="3" t="str">
        <f t="shared" si="21"/>
        <v/>
      </c>
      <c r="J667" s="3" t="str">
        <f t="shared" si="22"/>
        <v>Jacksonville, Florida</v>
      </c>
      <c r="K667" s="3" t="str" cm="1">
        <f t="array" ref="K667">TRIM(_xlfn.IFS(H667 ="","",H667 ="Thomasville",H667 &amp;" , "&amp; E667, H667 ="Pensacola", H667 &amp; "," &amp;E667,TRUE, H667 &amp;", " &amp; D667))</f>
        <v/>
      </c>
      <c r="L667" s="3" t="str">
        <f t="shared" si="23"/>
        <v/>
      </c>
    </row>
    <row r="668" spans="1:12">
      <c r="A668" s="3" t="s">
        <v>1745</v>
      </c>
      <c r="B668" s="3" t="s">
        <v>1735</v>
      </c>
      <c r="C668" s="3"/>
      <c r="D668" s="39" t="str">
        <f t="shared" si="17"/>
        <v>Florida</v>
      </c>
      <c r="E668" s="3" t="str">
        <f t="shared" si="18"/>
        <v/>
      </c>
      <c r="F668" s="3" t="str">
        <f t="shared" si="24"/>
        <v>Miami</v>
      </c>
      <c r="G668" s="40" t="str">
        <f t="shared" si="19"/>
        <v>Ft. Lauderdale</v>
      </c>
      <c r="H668" s="3" t="str">
        <f t="shared" si="20"/>
        <v>Ft. Lauderdale</v>
      </c>
      <c r="I668" s="3" t="str">
        <f t="shared" si="21"/>
        <v/>
      </c>
      <c r="J668" s="3" t="str">
        <f t="shared" si="22"/>
        <v>Miami, Florida</v>
      </c>
      <c r="K668" s="3" t="str" cm="1">
        <f t="array" ref="K668">TRIM(_xlfn.IFS(H668 ="","",H668 ="Thomasville",H668 &amp;" , "&amp; E668, H668 ="Pensacola", H668 &amp; "," &amp;E668,TRUE, H668 &amp;", " &amp; D668))</f>
        <v>Ft. Lauderdale, Florida</v>
      </c>
      <c r="L668" s="3" t="str">
        <f t="shared" si="23"/>
        <v/>
      </c>
    </row>
    <row r="669" spans="1:12">
      <c r="A669" s="3" t="s">
        <v>1737</v>
      </c>
      <c r="B669" s="3" t="s">
        <v>1738</v>
      </c>
      <c r="C669" s="3"/>
      <c r="D669" s="39" t="str">
        <f t="shared" si="17"/>
        <v>Michigan</v>
      </c>
      <c r="E669" s="3" t="str">
        <f t="shared" si="18"/>
        <v/>
      </c>
      <c r="F669" s="3" t="str">
        <f t="shared" si="24"/>
        <v>Grand Rapids</v>
      </c>
      <c r="G669" s="40" t="str">
        <f t="shared" si="19"/>
        <v>Kalamazoo</v>
      </c>
      <c r="H669" s="3" t="str">
        <f t="shared" si="20"/>
        <v>Kalamazoo</v>
      </c>
      <c r="I669" s="3" t="str">
        <f t="shared" si="21"/>
        <v/>
      </c>
      <c r="J669" s="3" t="str">
        <f t="shared" si="22"/>
        <v>Grand Rapids, Michigan</v>
      </c>
      <c r="K669" s="3" t="str" cm="1">
        <f t="array" ref="K669">TRIM(_xlfn.IFS(H669 ="","",H669 ="Thomasville",H669 &amp;" , "&amp; E669, H669 ="Pensacola", H669 &amp; "," &amp;E669,TRUE, H669 &amp;", " &amp; D669))</f>
        <v>Kalamazoo, Michigan</v>
      </c>
      <c r="L669" s="3" t="str">
        <f t="shared" si="23"/>
        <v/>
      </c>
    </row>
    <row r="670" spans="1:12">
      <c r="A670" s="3" t="s">
        <v>1736</v>
      </c>
      <c r="B670" s="3" t="s">
        <v>1733</v>
      </c>
      <c r="C670" s="3"/>
      <c r="D670" s="39" t="str">
        <f t="shared" si="17"/>
        <v>California</v>
      </c>
      <c r="E670" s="3" t="str">
        <f t="shared" si="18"/>
        <v/>
      </c>
      <c r="F670" s="3" t="str">
        <f t="shared" si="24"/>
        <v>San Francisco</v>
      </c>
      <c r="G670" s="40" t="str">
        <f t="shared" si="19"/>
        <v/>
      </c>
      <c r="H670" s="3" t="str">
        <f t="shared" si="20"/>
        <v/>
      </c>
      <c r="I670" s="3" t="str">
        <f t="shared" si="21"/>
        <v/>
      </c>
      <c r="J670" s="3" t="str">
        <f t="shared" si="22"/>
        <v>San Francisco, California</v>
      </c>
      <c r="K670" s="3" t="str" cm="1">
        <f t="array" ref="K670">TRIM(_xlfn.IFS(H670 ="","",H670 ="Thomasville",H670 &amp;" , "&amp; E670, H670 ="Pensacola", H670 &amp; "," &amp;E670,TRUE, H670 &amp;", " &amp; D670))</f>
        <v/>
      </c>
      <c r="L670" s="3" t="str">
        <f t="shared" si="23"/>
        <v/>
      </c>
    </row>
    <row r="671" spans="1:12">
      <c r="A671" s="3" t="s">
        <v>1741</v>
      </c>
      <c r="B671" s="3" t="s">
        <v>1742</v>
      </c>
      <c r="C671" s="3"/>
      <c r="D671" s="39" t="str">
        <f t="shared" si="17"/>
        <v>Tennessee</v>
      </c>
      <c r="E671" s="3" t="str">
        <f t="shared" si="18"/>
        <v/>
      </c>
      <c r="F671" s="3" t="str">
        <f t="shared" si="24"/>
        <v>Nashville</v>
      </c>
      <c r="G671" s="40" t="str">
        <f t="shared" si="19"/>
        <v/>
      </c>
      <c r="H671" s="3" t="str">
        <f t="shared" si="20"/>
        <v/>
      </c>
      <c r="I671" s="3" t="str">
        <f t="shared" si="21"/>
        <v/>
      </c>
      <c r="J671" s="3" t="str">
        <f t="shared" si="22"/>
        <v>Nashville, Tennessee</v>
      </c>
      <c r="K671" s="3" t="str" cm="1">
        <f t="array" ref="K671">TRIM(_xlfn.IFS(H671 ="","",H671 ="Thomasville",H671 &amp;" , "&amp; E671, H671 ="Pensacola", H671 &amp; "," &amp;E671,TRUE, H671 &amp;", " &amp; D671))</f>
        <v/>
      </c>
      <c r="L671" s="3" t="str">
        <f t="shared" si="23"/>
        <v/>
      </c>
    </row>
    <row r="672" spans="1:12">
      <c r="A672" s="3" t="s">
        <v>1747</v>
      </c>
      <c r="B672" s="3" t="s">
        <v>1748</v>
      </c>
      <c r="C672" s="3"/>
      <c r="D672" s="39" t="str">
        <f t="shared" si="17"/>
        <v>New York</v>
      </c>
      <c r="E672" s="3" t="str">
        <f t="shared" si="18"/>
        <v/>
      </c>
      <c r="F672" s="3" t="str">
        <f t="shared" si="24"/>
        <v>New York City</v>
      </c>
      <c r="G672" s="40" t="str">
        <f t="shared" si="19"/>
        <v/>
      </c>
      <c r="H672" s="3" t="str">
        <f t="shared" si="20"/>
        <v/>
      </c>
      <c r="I672" s="3" t="str">
        <f t="shared" si="21"/>
        <v/>
      </c>
      <c r="J672" s="3" t="str">
        <f t="shared" si="22"/>
        <v>New York City, New York</v>
      </c>
      <c r="K672" s="3" t="str" cm="1">
        <f t="array" ref="K672">TRIM(_xlfn.IFS(H672 ="","",H672 ="Thomasville",H672 &amp;" , "&amp; E672, H672 ="Pensacola", H672 &amp; "," &amp;E672,TRUE, H672 &amp;", " &amp; D672))</f>
        <v/>
      </c>
      <c r="L672" s="3" t="str">
        <f t="shared" si="23"/>
        <v/>
      </c>
    </row>
    <row r="673" spans="1:12">
      <c r="A673" s="3" t="s">
        <v>1741</v>
      </c>
      <c r="B673" s="3" t="s">
        <v>1742</v>
      </c>
      <c r="C673" s="3"/>
      <c r="D673" s="39" t="str">
        <f t="shared" si="17"/>
        <v>Tennessee</v>
      </c>
      <c r="E673" s="3" t="str">
        <f t="shared" si="18"/>
        <v/>
      </c>
      <c r="F673" s="3" t="str">
        <f t="shared" si="24"/>
        <v>Nashville</v>
      </c>
      <c r="G673" s="40" t="str">
        <f t="shared" si="19"/>
        <v/>
      </c>
      <c r="H673" s="3" t="str">
        <f t="shared" si="20"/>
        <v/>
      </c>
      <c r="I673" s="3" t="str">
        <f t="shared" si="21"/>
        <v/>
      </c>
      <c r="J673" s="3" t="str">
        <f t="shared" si="22"/>
        <v>Nashville, Tennessee</v>
      </c>
      <c r="K673" s="3" t="str" cm="1">
        <f t="array" ref="K673">TRIM(_xlfn.IFS(H673 ="","",H673 ="Thomasville",H673 &amp;" , "&amp; E673, H673 ="Pensacola", H673 &amp; "," &amp;E673,TRUE, H673 &amp;", " &amp; D673))</f>
        <v/>
      </c>
      <c r="L673" s="3" t="str">
        <f t="shared" si="23"/>
        <v/>
      </c>
    </row>
    <row r="674" spans="1:12">
      <c r="A674" s="3" t="s">
        <v>1741</v>
      </c>
      <c r="B674" s="3" t="s">
        <v>1742</v>
      </c>
      <c r="C674" s="3"/>
      <c r="D674" s="39" t="str">
        <f t="shared" si="17"/>
        <v>Tennessee</v>
      </c>
      <c r="E674" s="3" t="str">
        <f t="shared" si="18"/>
        <v/>
      </c>
      <c r="F674" s="3" t="str">
        <f t="shared" si="24"/>
        <v>Nashville</v>
      </c>
      <c r="G674" s="40" t="str">
        <f t="shared" si="19"/>
        <v/>
      </c>
      <c r="H674" s="3" t="str">
        <f t="shared" si="20"/>
        <v/>
      </c>
      <c r="I674" s="3" t="str">
        <f t="shared" si="21"/>
        <v/>
      </c>
      <c r="J674" s="3" t="str">
        <f t="shared" si="22"/>
        <v>Nashville, Tennessee</v>
      </c>
      <c r="K674" s="3" t="str" cm="1">
        <f t="array" ref="K674">TRIM(_xlfn.IFS(H674 ="","",H674 ="Thomasville",H674 &amp;" , "&amp; E674, H674 ="Pensacola", H674 &amp; "," &amp;E674,TRUE, H674 &amp;", " &amp; D674))</f>
        <v/>
      </c>
      <c r="L674" s="3" t="str">
        <f t="shared" si="23"/>
        <v/>
      </c>
    </row>
    <row r="675" spans="1:12">
      <c r="A675" s="3" t="s">
        <v>1747</v>
      </c>
      <c r="B675" s="3" t="s">
        <v>1748</v>
      </c>
      <c r="C675" s="3"/>
      <c r="D675" s="39" t="str">
        <f t="shared" si="17"/>
        <v>New York</v>
      </c>
      <c r="E675" s="3" t="str">
        <f t="shared" si="18"/>
        <v/>
      </c>
      <c r="F675" s="3" t="str">
        <f t="shared" si="24"/>
        <v>New York City</v>
      </c>
      <c r="G675" s="40" t="str">
        <f t="shared" si="19"/>
        <v/>
      </c>
      <c r="H675" s="3" t="str">
        <f t="shared" si="20"/>
        <v/>
      </c>
      <c r="I675" s="3" t="str">
        <f t="shared" si="21"/>
        <v/>
      </c>
      <c r="J675" s="3" t="str">
        <f t="shared" si="22"/>
        <v>New York City, New York</v>
      </c>
      <c r="K675" s="3" t="str" cm="1">
        <f t="array" ref="K675">TRIM(_xlfn.IFS(H675 ="","",H675 ="Thomasville",H675 &amp;" , "&amp; E675, H675 ="Pensacola", H675 &amp; "," &amp;E675,TRUE, H675 &amp;", " &amp; D675))</f>
        <v/>
      </c>
      <c r="L675" s="3" t="str">
        <f t="shared" si="23"/>
        <v/>
      </c>
    </row>
    <row r="676" spans="1:12">
      <c r="A676" s="3" t="s">
        <v>1747</v>
      </c>
      <c r="B676" s="3" t="s">
        <v>1748</v>
      </c>
      <c r="C676" s="3"/>
      <c r="D676" s="39" t="str">
        <f t="shared" si="17"/>
        <v>New York</v>
      </c>
      <c r="E676" s="3" t="str">
        <f t="shared" si="18"/>
        <v/>
      </c>
      <c r="F676" s="3" t="str">
        <f t="shared" si="24"/>
        <v>New York City</v>
      </c>
      <c r="G676" s="40" t="str">
        <f t="shared" si="19"/>
        <v/>
      </c>
      <c r="H676" s="3" t="str">
        <f t="shared" si="20"/>
        <v/>
      </c>
      <c r="I676" s="3" t="str">
        <f t="shared" si="21"/>
        <v/>
      </c>
      <c r="J676" s="3" t="str">
        <f t="shared" si="22"/>
        <v>New York City, New York</v>
      </c>
      <c r="K676" s="3" t="str" cm="1">
        <f t="array" ref="K676">TRIM(_xlfn.IFS(H676 ="","",H676 ="Thomasville",H676 &amp;" , "&amp; E676, H676 ="Pensacola", H676 &amp; "," &amp;E676,TRUE, H676 &amp;", " &amp; D676))</f>
        <v/>
      </c>
      <c r="L676" s="3" t="str">
        <f t="shared" si="23"/>
        <v/>
      </c>
    </row>
    <row r="677" spans="1:12">
      <c r="A677" s="3" t="s">
        <v>1747</v>
      </c>
      <c r="B677" s="3" t="s">
        <v>1748</v>
      </c>
      <c r="C677" s="3"/>
      <c r="D677" s="39" t="str">
        <f t="shared" si="17"/>
        <v>New York</v>
      </c>
      <c r="E677" s="3" t="str">
        <f t="shared" si="18"/>
        <v/>
      </c>
      <c r="F677" s="3" t="str">
        <f t="shared" si="24"/>
        <v>New York City</v>
      </c>
      <c r="G677" s="40" t="str">
        <f t="shared" si="19"/>
        <v/>
      </c>
      <c r="H677" s="3" t="str">
        <f t="shared" si="20"/>
        <v/>
      </c>
      <c r="I677" s="3" t="str">
        <f t="shared" si="21"/>
        <v/>
      </c>
      <c r="J677" s="3" t="str">
        <f t="shared" si="22"/>
        <v>New York City, New York</v>
      </c>
      <c r="K677" s="3" t="str" cm="1">
        <f t="array" ref="K677">TRIM(_xlfn.IFS(H677 ="","",H677 ="Thomasville",H677 &amp;" , "&amp; E677, H677 ="Pensacola", H677 &amp; "," &amp;E677,TRUE, H677 &amp;", " &amp; D677))</f>
        <v/>
      </c>
      <c r="L677" s="3" t="str">
        <f t="shared" si="23"/>
        <v/>
      </c>
    </row>
    <row r="678" spans="1:12">
      <c r="A678" s="3" t="s">
        <v>1734</v>
      </c>
      <c r="B678" s="3" t="s">
        <v>1735</v>
      </c>
      <c r="C678" s="3"/>
      <c r="D678" s="39" t="str">
        <f t="shared" si="17"/>
        <v>Florida</v>
      </c>
      <c r="E678" s="3" t="str">
        <f t="shared" si="18"/>
        <v/>
      </c>
      <c r="F678" s="3" t="str">
        <f t="shared" si="24"/>
        <v>Orlando</v>
      </c>
      <c r="G678" s="40" t="str">
        <f t="shared" si="19"/>
        <v>Daytona Beach</v>
      </c>
      <c r="H678" s="3" t="str">
        <f t="shared" si="20"/>
        <v>Daytona Beach</v>
      </c>
      <c r="I678" s="3" t="str">
        <f t="shared" si="21"/>
        <v/>
      </c>
      <c r="J678" s="3" t="str">
        <f t="shared" si="22"/>
        <v>Orlando, Florida</v>
      </c>
      <c r="K678" s="3" t="str" cm="1">
        <f t="array" ref="K678">TRIM(_xlfn.IFS(H678 ="","",H678 ="Thomasville",H678 &amp;" , "&amp; E678, H678 ="Pensacola", H678 &amp; "," &amp;E678,TRUE, H678 &amp;", " &amp; D678))</f>
        <v>Daytona Beach, Florida</v>
      </c>
      <c r="L678" s="3" t="str">
        <f t="shared" si="23"/>
        <v/>
      </c>
    </row>
    <row r="679" spans="1:12">
      <c r="A679" s="3" t="s">
        <v>1747</v>
      </c>
      <c r="B679" s="3" t="s">
        <v>1748</v>
      </c>
      <c r="C679" s="3"/>
      <c r="D679" s="39" t="str">
        <f t="shared" si="17"/>
        <v>New York</v>
      </c>
      <c r="E679" s="3" t="str">
        <f t="shared" si="18"/>
        <v/>
      </c>
      <c r="F679" s="3" t="str">
        <f t="shared" si="24"/>
        <v>New York City</v>
      </c>
      <c r="G679" s="40" t="str">
        <f t="shared" si="19"/>
        <v/>
      </c>
      <c r="H679" s="3" t="str">
        <f t="shared" si="20"/>
        <v/>
      </c>
      <c r="I679" s="3" t="str">
        <f t="shared" si="21"/>
        <v/>
      </c>
      <c r="J679" s="3" t="str">
        <f t="shared" si="22"/>
        <v>New York City, New York</v>
      </c>
      <c r="K679" s="3" t="str" cm="1">
        <f t="array" ref="K679">TRIM(_xlfn.IFS(H679 ="","",H679 ="Thomasville",H679 &amp;" , "&amp; E679, H679 ="Pensacola", H679 &amp; "," &amp;E679,TRUE, H679 &amp;", " &amp; D679))</f>
        <v/>
      </c>
      <c r="L679" s="3" t="str">
        <f t="shared" si="23"/>
        <v/>
      </c>
    </row>
    <row r="680" spans="1:12">
      <c r="A680" s="3" t="s">
        <v>1732</v>
      </c>
      <c r="B680" s="3" t="s">
        <v>1733</v>
      </c>
      <c r="C680" s="3"/>
      <c r="D680" s="39" t="str">
        <f t="shared" si="17"/>
        <v>California</v>
      </c>
      <c r="E680" s="3" t="str">
        <f t="shared" si="18"/>
        <v/>
      </c>
      <c r="F680" s="3" t="str">
        <f t="shared" si="24"/>
        <v>Los Angeles</v>
      </c>
      <c r="G680" s="40" t="str">
        <f t="shared" si="19"/>
        <v/>
      </c>
      <c r="H680" s="3" t="str">
        <f t="shared" si="20"/>
        <v/>
      </c>
      <c r="I680" s="3" t="str">
        <f t="shared" si="21"/>
        <v/>
      </c>
      <c r="J680" s="3" t="str">
        <f t="shared" si="22"/>
        <v>Los Angeles, California</v>
      </c>
      <c r="K680" s="3" t="str" cm="1">
        <f t="array" ref="K680">TRIM(_xlfn.IFS(H680 ="","",H680 ="Thomasville",H680 &amp;" , "&amp; E680, H680 ="Pensacola", H680 &amp; "," &amp;E680,TRUE, H680 &amp;", " &amp; D680))</f>
        <v/>
      </c>
      <c r="L680" s="3" t="str">
        <f t="shared" si="23"/>
        <v/>
      </c>
    </row>
    <row r="681" spans="1:12">
      <c r="A681" s="3" t="s">
        <v>1749</v>
      </c>
      <c r="B681" s="3" t="s">
        <v>1735</v>
      </c>
      <c r="C681" s="3"/>
      <c r="D681" s="39" t="str">
        <f t="shared" si="17"/>
        <v>Florida</v>
      </c>
      <c r="E681" s="3" t="str">
        <f t="shared" si="18"/>
        <v/>
      </c>
      <c r="F681" s="3" t="str">
        <f t="shared" si="24"/>
        <v>Jacksonville</v>
      </c>
      <c r="G681" s="40" t="str">
        <f t="shared" si="19"/>
        <v/>
      </c>
      <c r="H681" s="3" t="str">
        <f t="shared" si="20"/>
        <v/>
      </c>
      <c r="I681" s="3" t="str">
        <f t="shared" si="21"/>
        <v/>
      </c>
      <c r="J681" s="3" t="str">
        <f t="shared" si="22"/>
        <v>Jacksonville, Florida</v>
      </c>
      <c r="K681" s="3" t="str" cm="1">
        <f t="array" ref="K681">TRIM(_xlfn.IFS(H681 ="","",H681 ="Thomasville",H681 &amp;" , "&amp; E681, H681 ="Pensacola", H681 &amp; "," &amp;E681,TRUE, H681 &amp;", " &amp; D681))</f>
        <v/>
      </c>
      <c r="L681" s="3" t="str">
        <f t="shared" si="23"/>
        <v/>
      </c>
    </row>
    <row r="682" spans="1:12">
      <c r="A682" s="3" t="s">
        <v>1756</v>
      </c>
      <c r="B682" s="3" t="s">
        <v>1738</v>
      </c>
      <c r="C682" s="3"/>
      <c r="D682" s="39" t="str">
        <f t="shared" si="17"/>
        <v>Michigan</v>
      </c>
      <c r="E682" s="3" t="str">
        <f t="shared" si="18"/>
        <v/>
      </c>
      <c r="F682" s="3" t="str">
        <f t="shared" si="24"/>
        <v>Flint</v>
      </c>
      <c r="G682" s="40" t="str">
        <f t="shared" si="19"/>
        <v>Saginaw-Bay City</v>
      </c>
      <c r="H682" s="3" t="str">
        <f t="shared" si="20"/>
        <v>Saginaw</v>
      </c>
      <c r="I682" s="3" t="str">
        <f t="shared" si="21"/>
        <v/>
      </c>
      <c r="J682" s="3" t="str">
        <f t="shared" si="22"/>
        <v>Flint, Michigan</v>
      </c>
      <c r="K682" s="3" t="str" cm="1">
        <f t="array" ref="K682">TRIM(_xlfn.IFS(H682 ="","",H682 ="Thomasville",H682 &amp;" , "&amp; E682, H682 ="Pensacola", H682 &amp; "," &amp;E682,TRUE, H682 &amp;", " &amp; D682))</f>
        <v>Saginaw, Michigan</v>
      </c>
      <c r="L682" s="3" t="str">
        <f t="shared" si="23"/>
        <v/>
      </c>
    </row>
    <row r="683" spans="1:12">
      <c r="A683" s="3" t="s">
        <v>1737</v>
      </c>
      <c r="B683" s="3" t="s">
        <v>1738</v>
      </c>
      <c r="C683" s="3"/>
      <c r="D683" s="39" t="str">
        <f t="shared" si="17"/>
        <v>Michigan</v>
      </c>
      <c r="E683" s="3" t="str">
        <f t="shared" si="18"/>
        <v/>
      </c>
      <c r="F683" s="3" t="str">
        <f t="shared" si="24"/>
        <v>Grand Rapids</v>
      </c>
      <c r="G683" s="40" t="str">
        <f t="shared" si="19"/>
        <v>Kalamazoo</v>
      </c>
      <c r="H683" s="3" t="str">
        <f t="shared" si="20"/>
        <v>Kalamazoo</v>
      </c>
      <c r="I683" s="3" t="str">
        <f t="shared" si="21"/>
        <v/>
      </c>
      <c r="J683" s="3" t="str">
        <f t="shared" si="22"/>
        <v>Grand Rapids, Michigan</v>
      </c>
      <c r="K683" s="3" t="str" cm="1">
        <f t="array" ref="K683">TRIM(_xlfn.IFS(H683 ="","",H683 ="Thomasville",H683 &amp;" , "&amp; E683, H683 ="Pensacola", H683 &amp; "," &amp;E683,TRUE, H683 &amp;", " &amp; D683))</f>
        <v>Kalamazoo, Michigan</v>
      </c>
      <c r="L683" s="3" t="str">
        <f t="shared" si="23"/>
        <v/>
      </c>
    </row>
    <row r="684" spans="1:12">
      <c r="A684" s="3" t="s">
        <v>1732</v>
      </c>
      <c r="B684" s="3" t="s">
        <v>1733</v>
      </c>
      <c r="C684" s="3"/>
      <c r="D684" s="39" t="str">
        <f t="shared" si="17"/>
        <v>California</v>
      </c>
      <c r="E684" s="3" t="str">
        <f t="shared" si="18"/>
        <v/>
      </c>
      <c r="F684" s="3" t="str">
        <f t="shared" si="24"/>
        <v>Los Angeles</v>
      </c>
      <c r="G684" s="40" t="str">
        <f t="shared" si="19"/>
        <v/>
      </c>
      <c r="H684" s="3" t="str">
        <f t="shared" si="20"/>
        <v/>
      </c>
      <c r="I684" s="3" t="str">
        <f t="shared" si="21"/>
        <v/>
      </c>
      <c r="J684" s="3" t="str">
        <f t="shared" si="22"/>
        <v>Los Angeles, California</v>
      </c>
      <c r="K684" s="3" t="str" cm="1">
        <f t="array" ref="K684">TRIM(_xlfn.IFS(H684 ="","",H684 ="Thomasville",H684 &amp;" , "&amp; E684, H684 ="Pensacola", H684 &amp; "," &amp;E684,TRUE, H684 &amp;", " &amp; D684))</f>
        <v/>
      </c>
      <c r="L684" s="3" t="str">
        <f t="shared" si="23"/>
        <v/>
      </c>
    </row>
    <row r="685" spans="1:12">
      <c r="A685" s="3" t="s">
        <v>1739</v>
      </c>
      <c r="B685" s="3" t="s">
        <v>1740</v>
      </c>
      <c r="C685" s="3"/>
      <c r="D685" s="39" t="str">
        <f t="shared" si="17"/>
        <v>Illinois</v>
      </c>
      <c r="E685" s="3" t="str">
        <f t="shared" si="18"/>
        <v/>
      </c>
      <c r="F685" s="3" t="str">
        <f t="shared" si="24"/>
        <v>Chicago</v>
      </c>
      <c r="G685" s="40" t="str">
        <f t="shared" si="19"/>
        <v/>
      </c>
      <c r="H685" s="3" t="str">
        <f t="shared" si="20"/>
        <v/>
      </c>
      <c r="I685" s="3" t="str">
        <f t="shared" si="21"/>
        <v/>
      </c>
      <c r="J685" s="3" t="str">
        <f t="shared" si="22"/>
        <v>Chicago, Illinois</v>
      </c>
      <c r="K685" s="3" t="str" cm="1">
        <f t="array" ref="K685">TRIM(_xlfn.IFS(H685 ="","",H685 ="Thomasville",H685 &amp;" , "&amp; E685, H685 ="Pensacola", H685 &amp; "," &amp;E685,TRUE, H685 &amp;", " &amp; D685))</f>
        <v/>
      </c>
      <c r="L685" s="3" t="str">
        <f t="shared" si="23"/>
        <v/>
      </c>
    </row>
    <row r="686" spans="1:12">
      <c r="A686" s="3" t="s">
        <v>1739</v>
      </c>
      <c r="B686" s="3" t="s">
        <v>1740</v>
      </c>
      <c r="C686" s="3"/>
      <c r="D686" s="39" t="str">
        <f t="shared" si="17"/>
        <v>Illinois</v>
      </c>
      <c r="E686" s="3" t="str">
        <f t="shared" si="18"/>
        <v/>
      </c>
      <c r="F686" s="3" t="str">
        <f t="shared" si="24"/>
        <v>Chicago</v>
      </c>
      <c r="G686" s="40" t="str">
        <f t="shared" si="19"/>
        <v/>
      </c>
      <c r="H686" s="3" t="str">
        <f t="shared" si="20"/>
        <v/>
      </c>
      <c r="I686" s="3" t="str">
        <f t="shared" si="21"/>
        <v/>
      </c>
      <c r="J686" s="3" t="str">
        <f t="shared" si="22"/>
        <v>Chicago, Illinois</v>
      </c>
      <c r="K686" s="3" t="str" cm="1">
        <f t="array" ref="K686">TRIM(_xlfn.IFS(H686 ="","",H686 ="Thomasville",H686 &amp;" , "&amp; E686, H686 ="Pensacola", H686 &amp; "," &amp;E686,TRUE, H686 &amp;", " &amp; D686))</f>
        <v/>
      </c>
      <c r="L686" s="3" t="str">
        <f t="shared" si="23"/>
        <v/>
      </c>
    </row>
    <row r="687" spans="1:12">
      <c r="A687" s="3" t="s">
        <v>1747</v>
      </c>
      <c r="B687" s="3" t="s">
        <v>1748</v>
      </c>
      <c r="C687" s="3"/>
      <c r="D687" s="39" t="str">
        <f t="shared" si="17"/>
        <v>New York</v>
      </c>
      <c r="E687" s="3" t="str">
        <f t="shared" si="18"/>
        <v/>
      </c>
      <c r="F687" s="3" t="str">
        <f t="shared" si="24"/>
        <v>New York City</v>
      </c>
      <c r="G687" s="40" t="str">
        <f t="shared" si="19"/>
        <v/>
      </c>
      <c r="H687" s="3" t="str">
        <f t="shared" si="20"/>
        <v/>
      </c>
      <c r="I687" s="3" t="str">
        <f t="shared" si="21"/>
        <v/>
      </c>
      <c r="J687" s="3" t="str">
        <f t="shared" si="22"/>
        <v>New York City, New York</v>
      </c>
      <c r="K687" s="3" t="str" cm="1">
        <f t="array" ref="K687">TRIM(_xlfn.IFS(H687 ="","",H687 ="Thomasville",H687 &amp;" , "&amp; E687, H687 ="Pensacola", H687 &amp; "," &amp;E687,TRUE, H687 &amp;", " &amp; D687))</f>
        <v/>
      </c>
      <c r="L687" s="3" t="str">
        <f t="shared" si="23"/>
        <v/>
      </c>
    </row>
    <row r="688" spans="1:12">
      <c r="A688" s="3" t="s">
        <v>1739</v>
      </c>
      <c r="B688" s="3" t="s">
        <v>1740</v>
      </c>
      <c r="C688" s="3"/>
      <c r="D688" s="39" t="str">
        <f t="shared" si="17"/>
        <v>Illinois</v>
      </c>
      <c r="E688" s="3" t="str">
        <f t="shared" si="18"/>
        <v/>
      </c>
      <c r="F688" s="3" t="str">
        <f t="shared" si="24"/>
        <v>Chicago</v>
      </c>
      <c r="G688" s="40" t="str">
        <f t="shared" si="19"/>
        <v/>
      </c>
      <c r="H688" s="3" t="str">
        <f t="shared" si="20"/>
        <v/>
      </c>
      <c r="I688" s="3" t="str">
        <f t="shared" si="21"/>
        <v/>
      </c>
      <c r="J688" s="3" t="str">
        <f t="shared" si="22"/>
        <v>Chicago, Illinois</v>
      </c>
      <c r="K688" s="3" t="str" cm="1">
        <f t="array" ref="K688">TRIM(_xlfn.IFS(H688 ="","",H688 ="Thomasville",H688 &amp;" , "&amp; E688, H688 ="Pensacola", H688 &amp; "," &amp;E688,TRUE, H688 &amp;", " &amp; D688))</f>
        <v/>
      </c>
      <c r="L688" s="3" t="str">
        <f t="shared" si="23"/>
        <v/>
      </c>
    </row>
    <row r="689" spans="1:12">
      <c r="A689" s="3" t="s">
        <v>1744</v>
      </c>
      <c r="B689" s="3" t="s">
        <v>1735</v>
      </c>
      <c r="C689" s="3"/>
      <c r="D689" s="39" t="str">
        <f t="shared" si="17"/>
        <v>Florida</v>
      </c>
      <c r="E689" s="3" t="str">
        <f t="shared" si="18"/>
        <v/>
      </c>
      <c r="F689" s="3" t="str">
        <f t="shared" si="24"/>
        <v>Ft. Myers</v>
      </c>
      <c r="G689" s="40" t="str">
        <f t="shared" si="19"/>
        <v>Naples</v>
      </c>
      <c r="H689" s="3" t="str">
        <f t="shared" si="20"/>
        <v>Naples</v>
      </c>
      <c r="I689" s="3" t="str">
        <f t="shared" si="21"/>
        <v/>
      </c>
      <c r="J689" s="3" t="str">
        <f t="shared" si="22"/>
        <v>Ft. Myers, Florida</v>
      </c>
      <c r="K689" s="3" t="str" cm="1">
        <f t="array" ref="K689">TRIM(_xlfn.IFS(H689 ="","",H689 ="Thomasville",H689 &amp;" , "&amp; E689, H689 ="Pensacola", H689 &amp; "," &amp;E689,TRUE, H689 &amp;", " &amp; D689))</f>
        <v>Naples, Florida</v>
      </c>
      <c r="L689" s="3" t="str">
        <f t="shared" si="23"/>
        <v/>
      </c>
    </row>
    <row r="690" spans="1:12">
      <c r="A690" s="3" t="s">
        <v>1737</v>
      </c>
      <c r="B690" s="3" t="s">
        <v>1738</v>
      </c>
      <c r="C690" s="3"/>
      <c r="D690" s="39" t="str">
        <f t="shared" si="17"/>
        <v>Michigan</v>
      </c>
      <c r="E690" s="3" t="str">
        <f t="shared" si="18"/>
        <v/>
      </c>
      <c r="F690" s="3" t="str">
        <f t="shared" si="24"/>
        <v>Grand Rapids</v>
      </c>
      <c r="G690" s="40" t="str">
        <f t="shared" si="19"/>
        <v>Kalamazoo</v>
      </c>
      <c r="H690" s="3" t="str">
        <f t="shared" si="20"/>
        <v>Kalamazoo</v>
      </c>
      <c r="I690" s="3" t="str">
        <f t="shared" si="21"/>
        <v/>
      </c>
      <c r="J690" s="3" t="str">
        <f t="shared" si="22"/>
        <v>Grand Rapids, Michigan</v>
      </c>
      <c r="K690" s="3" t="str" cm="1">
        <f t="array" ref="K690">TRIM(_xlfn.IFS(H690 ="","",H690 ="Thomasville",H690 &amp;" , "&amp; E690, H690 ="Pensacola", H690 &amp; "," &amp;E690,TRUE, H690 &amp;", " &amp; D690))</f>
        <v>Kalamazoo, Michigan</v>
      </c>
      <c r="L690" s="3" t="str">
        <f t="shared" si="23"/>
        <v/>
      </c>
    </row>
    <row r="691" spans="1:12">
      <c r="A691" s="3" t="s">
        <v>1768</v>
      </c>
      <c r="B691" s="3" t="s">
        <v>1742</v>
      </c>
      <c r="C691" s="3"/>
      <c r="D691" s="39" t="str">
        <f t="shared" si="17"/>
        <v>Tennessee</v>
      </c>
      <c r="E691" s="3" t="str">
        <f t="shared" si="18"/>
        <v/>
      </c>
      <c r="F691" s="3" t="str">
        <f t="shared" si="24"/>
        <v>Memphis</v>
      </c>
      <c r="G691" s="40" t="str">
        <f t="shared" si="19"/>
        <v/>
      </c>
      <c r="H691" s="3" t="str">
        <f t="shared" si="20"/>
        <v/>
      </c>
      <c r="I691" s="3" t="str">
        <f t="shared" si="21"/>
        <v/>
      </c>
      <c r="J691" s="3" t="str">
        <f t="shared" si="22"/>
        <v>Memphis, Tennessee</v>
      </c>
      <c r="K691" s="3" t="str" cm="1">
        <f t="array" ref="K691">TRIM(_xlfn.IFS(H691 ="","",H691 ="Thomasville",H691 &amp;" , "&amp; E691, H691 ="Pensacola", H691 &amp; "," &amp;E691,TRUE, H691 &amp;", " &amp; D691))</f>
        <v/>
      </c>
      <c r="L691" s="3" t="str">
        <f t="shared" si="23"/>
        <v/>
      </c>
    </row>
    <row r="692" spans="1:12">
      <c r="A692" s="3" t="s">
        <v>1747</v>
      </c>
      <c r="B692" s="3" t="s">
        <v>1748</v>
      </c>
      <c r="C692" s="3"/>
      <c r="D692" s="39" t="str">
        <f t="shared" si="17"/>
        <v>New York</v>
      </c>
      <c r="E692" s="3" t="str">
        <f t="shared" si="18"/>
        <v/>
      </c>
      <c r="F692" s="3" t="str">
        <f t="shared" si="24"/>
        <v>New York City</v>
      </c>
      <c r="G692" s="40" t="str">
        <f t="shared" si="19"/>
        <v/>
      </c>
      <c r="H692" s="3" t="str">
        <f t="shared" si="20"/>
        <v/>
      </c>
      <c r="I692" s="3" t="str">
        <f t="shared" si="21"/>
        <v/>
      </c>
      <c r="J692" s="3" t="str">
        <f t="shared" si="22"/>
        <v>New York City, New York</v>
      </c>
      <c r="K692" s="3" t="str" cm="1">
        <f t="array" ref="K692">TRIM(_xlfn.IFS(H692 ="","",H692 ="Thomasville",H692 &amp;" , "&amp; E692, H692 ="Pensacola", H692 &amp; "," &amp;E692,TRUE, H692 &amp;", " &amp; D692))</f>
        <v/>
      </c>
      <c r="L692" s="3" t="str">
        <f t="shared" si="23"/>
        <v/>
      </c>
    </row>
    <row r="693" spans="1:12">
      <c r="A693" s="3" t="s">
        <v>1745</v>
      </c>
      <c r="B693" s="3" t="s">
        <v>1735</v>
      </c>
      <c r="C693" s="3"/>
      <c r="D693" s="39" t="str">
        <f t="shared" si="17"/>
        <v>Florida</v>
      </c>
      <c r="E693" s="3" t="str">
        <f t="shared" si="18"/>
        <v/>
      </c>
      <c r="F693" s="3" t="str">
        <f t="shared" si="24"/>
        <v>Miami</v>
      </c>
      <c r="G693" s="40" t="str">
        <f t="shared" si="19"/>
        <v>Ft. Lauderdale</v>
      </c>
      <c r="H693" s="3" t="str">
        <f t="shared" si="20"/>
        <v>Ft. Lauderdale</v>
      </c>
      <c r="I693" s="3" t="str">
        <f t="shared" si="21"/>
        <v/>
      </c>
      <c r="J693" s="3" t="str">
        <f t="shared" si="22"/>
        <v>Miami, Florida</v>
      </c>
      <c r="K693" s="3" t="str" cm="1">
        <f t="array" ref="K693">TRIM(_xlfn.IFS(H693 ="","",H693 ="Thomasville",H693 &amp;" , "&amp; E693, H693 ="Pensacola", H693 &amp; "," &amp;E693,TRUE, H693 &amp;", " &amp; D693))</f>
        <v>Ft. Lauderdale, Florida</v>
      </c>
      <c r="L693" s="3" t="str">
        <f t="shared" si="23"/>
        <v/>
      </c>
    </row>
    <row r="694" spans="1:12">
      <c r="A694" s="3" t="s">
        <v>1739</v>
      </c>
      <c r="B694" s="3" t="s">
        <v>1740</v>
      </c>
      <c r="C694" s="3"/>
      <c r="D694" s="39" t="str">
        <f t="shared" si="17"/>
        <v>Illinois</v>
      </c>
      <c r="E694" s="3" t="str">
        <f t="shared" si="18"/>
        <v/>
      </c>
      <c r="F694" s="3" t="str">
        <f t="shared" si="24"/>
        <v>Chicago</v>
      </c>
      <c r="G694" s="40" t="str">
        <f t="shared" si="19"/>
        <v/>
      </c>
      <c r="H694" s="3" t="str">
        <f t="shared" si="20"/>
        <v/>
      </c>
      <c r="I694" s="3" t="str">
        <f t="shared" si="21"/>
        <v/>
      </c>
      <c r="J694" s="3" t="str">
        <f t="shared" si="22"/>
        <v>Chicago, Illinois</v>
      </c>
      <c r="K694" s="3" t="str" cm="1">
        <f t="array" ref="K694">TRIM(_xlfn.IFS(H694 ="","",H694 ="Thomasville",H694 &amp;" , "&amp; E694, H694 ="Pensacola", H694 &amp; "," &amp;E694,TRUE, H694 &amp;", " &amp; D694))</f>
        <v/>
      </c>
      <c r="L694" s="3" t="str">
        <f t="shared" si="23"/>
        <v/>
      </c>
    </row>
    <row r="695" spans="1:12">
      <c r="A695" s="3" t="s">
        <v>1734</v>
      </c>
      <c r="B695" s="3" t="s">
        <v>1735</v>
      </c>
      <c r="C695" s="3"/>
      <c r="D695" s="39" t="str">
        <f t="shared" si="17"/>
        <v>Florida</v>
      </c>
      <c r="E695" s="3" t="str">
        <f t="shared" si="18"/>
        <v/>
      </c>
      <c r="F695" s="3" t="str">
        <f t="shared" si="24"/>
        <v>Orlando</v>
      </c>
      <c r="G695" s="40" t="str">
        <f t="shared" si="19"/>
        <v>Daytona Beach</v>
      </c>
      <c r="H695" s="3" t="str">
        <f t="shared" si="20"/>
        <v>Daytona Beach</v>
      </c>
      <c r="I695" s="3" t="str">
        <f t="shared" si="21"/>
        <v/>
      </c>
      <c r="J695" s="3" t="str">
        <f t="shared" si="22"/>
        <v>Orlando, Florida</v>
      </c>
      <c r="K695" s="3" t="str" cm="1">
        <f t="array" ref="K695">TRIM(_xlfn.IFS(H695 ="","",H695 ="Thomasville",H695 &amp;" , "&amp; E695, H695 ="Pensacola", H695 &amp; "," &amp;E695,TRUE, H695 &amp;", " &amp; D695))</f>
        <v>Daytona Beach, Florida</v>
      </c>
      <c r="L695" s="3" t="str">
        <f t="shared" si="23"/>
        <v/>
      </c>
    </row>
    <row r="696" spans="1:12">
      <c r="A696" s="3" t="s">
        <v>1770</v>
      </c>
      <c r="B696" s="3" t="s">
        <v>1771</v>
      </c>
      <c r="C696" s="3"/>
      <c r="D696" s="39" t="str">
        <f t="shared" si="17"/>
        <v>South Carolina</v>
      </c>
      <c r="E696" s="3" t="str">
        <f t="shared" si="18"/>
        <v/>
      </c>
      <c r="F696" s="3" t="str">
        <f t="shared" si="24"/>
        <v>Charleston</v>
      </c>
      <c r="G696" s="40" t="str">
        <f t="shared" si="19"/>
        <v/>
      </c>
      <c r="H696" s="3" t="str">
        <f t="shared" si="20"/>
        <v/>
      </c>
      <c r="I696" s="3" t="str">
        <f t="shared" si="21"/>
        <v/>
      </c>
      <c r="J696" s="3" t="str">
        <f t="shared" si="22"/>
        <v>Charleston, South Carolina</v>
      </c>
      <c r="K696" s="3" t="str" cm="1">
        <f t="array" ref="K696">TRIM(_xlfn.IFS(H696 ="","",H696 ="Thomasville",H696 &amp;" , "&amp; E696, H696 ="Pensacola", H696 &amp; "," &amp;E696,TRUE, H696 &amp;", " &amp; D696))</f>
        <v/>
      </c>
      <c r="L696" s="3" t="str">
        <f t="shared" si="23"/>
        <v/>
      </c>
    </row>
    <row r="697" spans="1:12">
      <c r="A697" s="3" t="s">
        <v>1747</v>
      </c>
      <c r="B697" s="3" t="s">
        <v>1748</v>
      </c>
      <c r="C697" s="3"/>
      <c r="D697" s="39" t="str">
        <f t="shared" si="17"/>
        <v>New York</v>
      </c>
      <c r="E697" s="3" t="str">
        <f t="shared" si="18"/>
        <v/>
      </c>
      <c r="F697" s="3" t="str">
        <f t="shared" si="24"/>
        <v>New York City</v>
      </c>
      <c r="G697" s="40" t="str">
        <f t="shared" si="19"/>
        <v/>
      </c>
      <c r="H697" s="3" t="str">
        <f t="shared" si="20"/>
        <v/>
      </c>
      <c r="I697" s="3" t="str">
        <f t="shared" si="21"/>
        <v/>
      </c>
      <c r="J697" s="3" t="str">
        <f t="shared" si="22"/>
        <v>New York City, New York</v>
      </c>
      <c r="K697" s="3" t="str" cm="1">
        <f t="array" ref="K697">TRIM(_xlfn.IFS(H697 ="","",H697 ="Thomasville",H697 &amp;" , "&amp; E697, H697 ="Pensacola", H697 &amp; "," &amp;E697,TRUE, H697 &amp;", " &amp; D697))</f>
        <v/>
      </c>
      <c r="L697" s="3" t="str">
        <f t="shared" si="23"/>
        <v/>
      </c>
    </row>
    <row r="698" spans="1:12">
      <c r="A698" s="3" t="s">
        <v>1773</v>
      </c>
      <c r="B698" s="3" t="s">
        <v>1762</v>
      </c>
      <c r="C698" s="3"/>
      <c r="D698" s="39" t="str">
        <f t="shared" si="17"/>
        <v>Indiana</v>
      </c>
      <c r="E698" s="3" t="str">
        <f t="shared" si="18"/>
        <v/>
      </c>
      <c r="F698" s="3" t="str">
        <f t="shared" si="24"/>
        <v>Ft. Wayne</v>
      </c>
      <c r="G698" s="40" t="str">
        <f t="shared" si="19"/>
        <v/>
      </c>
      <c r="H698" s="3" t="str">
        <f t="shared" si="20"/>
        <v/>
      </c>
      <c r="I698" s="3" t="str">
        <f t="shared" si="21"/>
        <v/>
      </c>
      <c r="J698" s="3" t="str">
        <f t="shared" si="22"/>
        <v>Ft. Wayne, Indiana</v>
      </c>
      <c r="K698" s="3" t="str" cm="1">
        <f t="array" ref="K698">TRIM(_xlfn.IFS(H698 ="","",H698 ="Thomasville",H698 &amp;" , "&amp; E698, H698 ="Pensacola", H698 &amp; "," &amp;E698,TRUE, H698 &amp;", " &amp; D698))</f>
        <v/>
      </c>
      <c r="L698" s="3" t="str">
        <f t="shared" si="23"/>
        <v/>
      </c>
    </row>
    <row r="699" spans="1:12">
      <c r="A699" s="3" t="s">
        <v>1734</v>
      </c>
      <c r="B699" s="3" t="s">
        <v>1735</v>
      </c>
      <c r="C699" s="3"/>
      <c r="D699" s="39" t="str">
        <f t="shared" si="17"/>
        <v>Florida</v>
      </c>
      <c r="E699" s="3" t="str">
        <f t="shared" si="18"/>
        <v/>
      </c>
      <c r="F699" s="3" t="str">
        <f t="shared" si="24"/>
        <v>Orlando</v>
      </c>
      <c r="G699" s="40" t="str">
        <f t="shared" si="19"/>
        <v>Daytona Beach</v>
      </c>
      <c r="H699" s="3" t="str">
        <f t="shared" si="20"/>
        <v>Daytona Beach</v>
      </c>
      <c r="I699" s="3" t="str">
        <f t="shared" si="21"/>
        <v/>
      </c>
      <c r="J699" s="3" t="str">
        <f t="shared" si="22"/>
        <v>Orlando, Florida</v>
      </c>
      <c r="K699" s="3" t="str" cm="1">
        <f t="array" ref="K699">TRIM(_xlfn.IFS(H699 ="","",H699 ="Thomasville",H699 &amp;" , "&amp; E699, H699 ="Pensacola", H699 &amp; "," &amp;E699,TRUE, H699 &amp;", " &amp; D699))</f>
        <v>Daytona Beach, Florida</v>
      </c>
      <c r="L699" s="3" t="str">
        <f t="shared" si="23"/>
        <v/>
      </c>
    </row>
    <row r="700" spans="1:12">
      <c r="A700" s="3" t="s">
        <v>1732</v>
      </c>
      <c r="B700" s="3" t="s">
        <v>1733</v>
      </c>
      <c r="C700" s="3"/>
      <c r="D700" s="39" t="str">
        <f t="shared" si="17"/>
        <v>California</v>
      </c>
      <c r="E700" s="3" t="str">
        <f t="shared" si="18"/>
        <v/>
      </c>
      <c r="F700" s="3" t="str">
        <f t="shared" si="24"/>
        <v>Los Angeles</v>
      </c>
      <c r="G700" s="40" t="str">
        <f t="shared" si="19"/>
        <v/>
      </c>
      <c r="H700" s="3" t="str">
        <f t="shared" si="20"/>
        <v/>
      </c>
      <c r="I700" s="3" t="str">
        <f t="shared" si="21"/>
        <v/>
      </c>
      <c r="J700" s="3" t="str">
        <f t="shared" si="22"/>
        <v>Los Angeles, California</v>
      </c>
      <c r="K700" s="3" t="str" cm="1">
        <f t="array" ref="K700">TRIM(_xlfn.IFS(H700 ="","",H700 ="Thomasville",H700 &amp;" , "&amp; E700, H700 ="Pensacola", H700 &amp; "," &amp;E700,TRUE, H700 &amp;", " &amp; D700))</f>
        <v/>
      </c>
      <c r="L700" s="3" t="str">
        <f t="shared" si="23"/>
        <v/>
      </c>
    </row>
    <row r="701" spans="1:12">
      <c r="A701" s="3" t="s">
        <v>1739</v>
      </c>
      <c r="B701" s="3" t="s">
        <v>1740</v>
      </c>
      <c r="C701" s="3"/>
      <c r="D701" s="39" t="str">
        <f t="shared" si="17"/>
        <v>Illinois</v>
      </c>
      <c r="E701" s="3" t="str">
        <f t="shared" si="18"/>
        <v/>
      </c>
      <c r="F701" s="3" t="str">
        <f t="shared" si="24"/>
        <v>Chicago</v>
      </c>
      <c r="G701" s="40" t="str">
        <f t="shared" si="19"/>
        <v/>
      </c>
      <c r="H701" s="3" t="str">
        <f t="shared" si="20"/>
        <v/>
      </c>
      <c r="I701" s="3" t="str">
        <f t="shared" si="21"/>
        <v/>
      </c>
      <c r="J701" s="3" t="str">
        <f t="shared" si="22"/>
        <v>Chicago, Illinois</v>
      </c>
      <c r="K701" s="3" t="str" cm="1">
        <f t="array" ref="K701">TRIM(_xlfn.IFS(H701 ="","",H701 ="Thomasville",H701 &amp;" , "&amp; E701, H701 ="Pensacola", H701 &amp; "," &amp;E701,TRUE, H701 &amp;", " &amp; D701))</f>
        <v/>
      </c>
      <c r="L701" s="3" t="str">
        <f t="shared" si="23"/>
        <v/>
      </c>
    </row>
    <row r="702" spans="1:12">
      <c r="A702" s="3" t="s">
        <v>1732</v>
      </c>
      <c r="B702" s="3" t="s">
        <v>1733</v>
      </c>
      <c r="C702" s="3"/>
      <c r="D702" s="39" t="str">
        <f t="shared" si="17"/>
        <v>California</v>
      </c>
      <c r="E702" s="3" t="str">
        <f t="shared" si="18"/>
        <v/>
      </c>
      <c r="F702" s="3" t="str">
        <f t="shared" si="24"/>
        <v>Los Angeles</v>
      </c>
      <c r="G702" s="40" t="str">
        <f t="shared" si="19"/>
        <v/>
      </c>
      <c r="H702" s="3" t="str">
        <f t="shared" si="20"/>
        <v/>
      </c>
      <c r="I702" s="3" t="str">
        <f t="shared" si="21"/>
        <v/>
      </c>
      <c r="J702" s="3" t="str">
        <f t="shared" si="22"/>
        <v>Los Angeles, California</v>
      </c>
      <c r="K702" s="3" t="str" cm="1">
        <f t="array" ref="K702">TRIM(_xlfn.IFS(H702 ="","",H702 ="Thomasville",H702 &amp;" , "&amp; E702, H702 ="Pensacola", H702 &amp; "," &amp;E702,TRUE, H702 &amp;", " &amp; D702))</f>
        <v/>
      </c>
      <c r="L702" s="3" t="str">
        <f t="shared" si="23"/>
        <v/>
      </c>
    </row>
    <row r="703" spans="1:12">
      <c r="A703" s="3" t="s">
        <v>1739</v>
      </c>
      <c r="B703" s="3" t="s">
        <v>1740</v>
      </c>
      <c r="C703" s="3"/>
      <c r="D703" s="39" t="str">
        <f t="shared" si="17"/>
        <v>Illinois</v>
      </c>
      <c r="E703" s="3" t="str">
        <f t="shared" si="18"/>
        <v/>
      </c>
      <c r="F703" s="3" t="str">
        <f t="shared" si="24"/>
        <v>Chicago</v>
      </c>
      <c r="G703" s="40" t="str">
        <f t="shared" si="19"/>
        <v/>
      </c>
      <c r="H703" s="3" t="str">
        <f t="shared" si="20"/>
        <v/>
      </c>
      <c r="I703" s="3" t="str">
        <f t="shared" si="21"/>
        <v/>
      </c>
      <c r="J703" s="3" t="str">
        <f t="shared" si="22"/>
        <v>Chicago, Illinois</v>
      </c>
      <c r="K703" s="3" t="str" cm="1">
        <f t="array" ref="K703">TRIM(_xlfn.IFS(H703 ="","",H703 ="Thomasville",H703 &amp;" , "&amp; E703, H703 ="Pensacola", H703 &amp; "," &amp;E703,TRUE, H703 &amp;", " &amp; D703))</f>
        <v/>
      </c>
      <c r="L703" s="3" t="str">
        <f t="shared" si="23"/>
        <v/>
      </c>
    </row>
    <row r="704" spans="1:12">
      <c r="A704" s="3" t="s">
        <v>1739</v>
      </c>
      <c r="B704" s="3" t="s">
        <v>1740</v>
      </c>
      <c r="C704" s="3"/>
      <c r="D704" s="39" t="str">
        <f t="shared" si="17"/>
        <v>Illinois</v>
      </c>
      <c r="E704" s="3" t="str">
        <f t="shared" si="18"/>
        <v/>
      </c>
      <c r="F704" s="3" t="str">
        <f t="shared" si="24"/>
        <v>Chicago</v>
      </c>
      <c r="G704" s="40" t="str">
        <f t="shared" si="19"/>
        <v/>
      </c>
      <c r="H704" s="3" t="str">
        <f t="shared" si="20"/>
        <v/>
      </c>
      <c r="I704" s="3" t="str">
        <f t="shared" si="21"/>
        <v/>
      </c>
      <c r="J704" s="3" t="str">
        <f t="shared" si="22"/>
        <v>Chicago, Illinois</v>
      </c>
      <c r="K704" s="3" t="str" cm="1">
        <f t="array" ref="K704">TRIM(_xlfn.IFS(H704 ="","",H704 ="Thomasville",H704 &amp;" , "&amp; E704, H704 ="Pensacola", H704 &amp; "," &amp;E704,TRUE, H704 &amp;", " &amp; D704))</f>
        <v/>
      </c>
      <c r="L704" s="3" t="str">
        <f t="shared" si="23"/>
        <v/>
      </c>
    </row>
    <row r="705" spans="1:12">
      <c r="A705" s="3" t="s">
        <v>1744</v>
      </c>
      <c r="B705" s="3" t="s">
        <v>1735</v>
      </c>
      <c r="C705" s="3"/>
      <c r="D705" s="39" t="str">
        <f t="shared" si="17"/>
        <v>Florida</v>
      </c>
      <c r="E705" s="3" t="str">
        <f t="shared" si="18"/>
        <v/>
      </c>
      <c r="F705" s="3" t="str">
        <f t="shared" si="24"/>
        <v>Ft. Myers</v>
      </c>
      <c r="G705" s="40" t="str">
        <f t="shared" si="19"/>
        <v>Naples</v>
      </c>
      <c r="H705" s="3" t="str">
        <f t="shared" si="20"/>
        <v>Naples</v>
      </c>
      <c r="I705" s="3" t="str">
        <f t="shared" si="21"/>
        <v/>
      </c>
      <c r="J705" s="3" t="str">
        <f t="shared" si="22"/>
        <v>Ft. Myers, Florida</v>
      </c>
      <c r="K705" s="3" t="str" cm="1">
        <f t="array" ref="K705">TRIM(_xlfn.IFS(H705 ="","",H705 ="Thomasville",H705 &amp;" , "&amp; E705, H705 ="Pensacola", H705 &amp; "," &amp;E705,TRUE, H705 &amp;", " &amp; D705))</f>
        <v>Naples, Florida</v>
      </c>
      <c r="L705" s="3" t="str">
        <f t="shared" si="23"/>
        <v/>
      </c>
    </row>
    <row r="706" spans="1:12">
      <c r="A706" s="3" t="s">
        <v>1776</v>
      </c>
      <c r="B706" s="3" t="s">
        <v>1762</v>
      </c>
      <c r="C706" s="3"/>
      <c r="D706" s="39" t="str">
        <f t="shared" si="17"/>
        <v>Indiana</v>
      </c>
      <c r="E706" s="3" t="str">
        <f t="shared" si="18"/>
        <v/>
      </c>
      <c r="F706" s="3" t="str">
        <f t="shared" si="24"/>
        <v>Lafayette</v>
      </c>
      <c r="G706" s="40" t="str">
        <f t="shared" si="19"/>
        <v/>
      </c>
      <c r="H706" s="3" t="str">
        <f t="shared" si="20"/>
        <v/>
      </c>
      <c r="I706" s="3" t="str">
        <f t="shared" si="21"/>
        <v/>
      </c>
      <c r="J706" s="3" t="str">
        <f t="shared" si="22"/>
        <v>Lafayette, Indiana</v>
      </c>
      <c r="K706" s="3" t="str" cm="1">
        <f t="array" ref="K706">TRIM(_xlfn.IFS(H706 ="","",H706 ="Thomasville",H706 &amp;" , "&amp; E706, H706 ="Pensacola", H706 &amp; "," &amp;E706,TRUE, H706 &amp;", " &amp; D706))</f>
        <v/>
      </c>
      <c r="L706" s="3" t="str">
        <f t="shared" si="23"/>
        <v/>
      </c>
    </row>
    <row r="707" spans="1:12">
      <c r="A707" s="3" t="s">
        <v>1734</v>
      </c>
      <c r="B707" s="3" t="s">
        <v>1735</v>
      </c>
      <c r="C707" s="3"/>
      <c r="D707" s="39" t="str">
        <f t="shared" si="17"/>
        <v>Florida</v>
      </c>
      <c r="E707" s="3" t="str">
        <f t="shared" si="18"/>
        <v/>
      </c>
      <c r="F707" s="3" t="str">
        <f t="shared" si="24"/>
        <v>Orlando</v>
      </c>
      <c r="G707" s="40" t="str">
        <f t="shared" si="19"/>
        <v>Daytona Beach</v>
      </c>
      <c r="H707" s="3" t="str">
        <f t="shared" si="20"/>
        <v>Daytona Beach</v>
      </c>
      <c r="I707" s="3" t="str">
        <f t="shared" si="21"/>
        <v/>
      </c>
      <c r="J707" s="3" t="str">
        <f t="shared" si="22"/>
        <v>Orlando, Florida</v>
      </c>
      <c r="K707" s="3" t="str" cm="1">
        <f t="array" ref="K707">TRIM(_xlfn.IFS(H707 ="","",H707 ="Thomasville",H707 &amp;" , "&amp; E707, H707 ="Pensacola", H707 &amp; "," &amp;E707,TRUE, H707 &amp;", " &amp; D707))</f>
        <v>Daytona Beach, Florida</v>
      </c>
      <c r="L707" s="3" t="str">
        <f t="shared" si="23"/>
        <v/>
      </c>
    </row>
    <row r="708" spans="1:12">
      <c r="A708" s="3" t="s">
        <v>1745</v>
      </c>
      <c r="B708" s="3" t="s">
        <v>1735</v>
      </c>
      <c r="C708" s="3"/>
      <c r="D708" s="39" t="str">
        <f t="shared" si="17"/>
        <v>Florida</v>
      </c>
      <c r="E708" s="3" t="str">
        <f t="shared" si="18"/>
        <v/>
      </c>
      <c r="F708" s="3" t="str">
        <f t="shared" si="24"/>
        <v>Miami</v>
      </c>
      <c r="G708" s="40" t="str">
        <f t="shared" si="19"/>
        <v>Ft. Lauderdale</v>
      </c>
      <c r="H708" s="3" t="str">
        <f t="shared" si="20"/>
        <v>Ft. Lauderdale</v>
      </c>
      <c r="I708" s="3" t="str">
        <f t="shared" si="21"/>
        <v/>
      </c>
      <c r="J708" s="3" t="str">
        <f t="shared" si="22"/>
        <v>Miami, Florida</v>
      </c>
      <c r="K708" s="3" t="str" cm="1">
        <f t="array" ref="K708">TRIM(_xlfn.IFS(H708 ="","",H708 ="Thomasville",H708 &amp;" , "&amp; E708, H708 ="Pensacola", H708 &amp; "," &amp;E708,TRUE, H708 &amp;", " &amp; D708))</f>
        <v>Ft. Lauderdale, Florida</v>
      </c>
      <c r="L708" s="3" t="str">
        <f t="shared" si="23"/>
        <v/>
      </c>
    </row>
    <row r="709" spans="1:12">
      <c r="A709" s="3" t="s">
        <v>1773</v>
      </c>
      <c r="B709" s="3" t="s">
        <v>1762</v>
      </c>
      <c r="C709" s="3"/>
      <c r="D709" s="39" t="str">
        <f t="shared" si="17"/>
        <v>Indiana</v>
      </c>
      <c r="E709" s="3" t="str">
        <f t="shared" si="18"/>
        <v/>
      </c>
      <c r="F709" s="3" t="str">
        <f t="shared" si="24"/>
        <v>Ft. Wayne</v>
      </c>
      <c r="G709" s="40" t="str">
        <f t="shared" si="19"/>
        <v/>
      </c>
      <c r="H709" s="3" t="str">
        <f t="shared" si="20"/>
        <v/>
      </c>
      <c r="I709" s="3" t="str">
        <f t="shared" si="21"/>
        <v/>
      </c>
      <c r="J709" s="3" t="str">
        <f t="shared" si="22"/>
        <v>Ft. Wayne, Indiana</v>
      </c>
      <c r="K709" s="3" t="str" cm="1">
        <f t="array" ref="K709">TRIM(_xlfn.IFS(H709 ="","",H709 ="Thomasville",H709 &amp;" , "&amp; E709, H709 ="Pensacola", H709 &amp; "," &amp;E709,TRUE, H709 &amp;", " &amp; D709))</f>
        <v/>
      </c>
      <c r="L709" s="3" t="str">
        <f t="shared" si="23"/>
        <v/>
      </c>
    </row>
    <row r="710" spans="1:12">
      <c r="A710" s="3" t="s">
        <v>1745</v>
      </c>
      <c r="B710" s="3" t="s">
        <v>1735</v>
      </c>
      <c r="C710" s="3"/>
      <c r="D710" s="39" t="str">
        <f t="shared" si="17"/>
        <v>Florida</v>
      </c>
      <c r="E710" s="3" t="str">
        <f t="shared" si="18"/>
        <v/>
      </c>
      <c r="F710" s="3" t="str">
        <f t="shared" si="24"/>
        <v>Miami</v>
      </c>
      <c r="G710" s="40" t="str">
        <f t="shared" si="19"/>
        <v>Ft. Lauderdale</v>
      </c>
      <c r="H710" s="3" t="str">
        <f t="shared" si="20"/>
        <v>Ft. Lauderdale</v>
      </c>
      <c r="I710" s="3" t="str">
        <f t="shared" si="21"/>
        <v/>
      </c>
      <c r="J710" s="3" t="str">
        <f t="shared" si="22"/>
        <v>Miami, Florida</v>
      </c>
      <c r="K710" s="3" t="str" cm="1">
        <f t="array" ref="K710">TRIM(_xlfn.IFS(H710 ="","",H710 ="Thomasville",H710 &amp;" , "&amp; E710, H710 ="Pensacola", H710 &amp; "," &amp;E710,TRUE, H710 &amp;", " &amp; D710))</f>
        <v>Ft. Lauderdale, Florida</v>
      </c>
      <c r="L710" s="3" t="str">
        <f t="shared" si="23"/>
        <v/>
      </c>
    </row>
    <row r="711" spans="1:12">
      <c r="A711" s="3" t="s">
        <v>1776</v>
      </c>
      <c r="B711" s="3" t="s">
        <v>1762</v>
      </c>
      <c r="C711" s="3"/>
      <c r="D711" s="39" t="str">
        <f t="shared" si="17"/>
        <v>Indiana</v>
      </c>
      <c r="E711" s="3" t="str">
        <f t="shared" si="18"/>
        <v/>
      </c>
      <c r="F711" s="3" t="str">
        <f t="shared" si="24"/>
        <v>Lafayette</v>
      </c>
      <c r="G711" s="40" t="str">
        <f t="shared" si="19"/>
        <v/>
      </c>
      <c r="H711" s="3" t="str">
        <f t="shared" si="20"/>
        <v/>
      </c>
      <c r="I711" s="3" t="str">
        <f t="shared" si="21"/>
        <v/>
      </c>
      <c r="J711" s="3" t="str">
        <f t="shared" si="22"/>
        <v>Lafayette, Indiana</v>
      </c>
      <c r="K711" s="3" t="str" cm="1">
        <f t="array" ref="K711">TRIM(_xlfn.IFS(H711 ="","",H711 ="Thomasville",H711 &amp;" , "&amp; E711, H711 ="Pensacola", H711 &amp; "," &amp;E711,TRUE, H711 &amp;", " &amp; D711))</f>
        <v/>
      </c>
      <c r="L711" s="3" t="str">
        <f t="shared" si="23"/>
        <v/>
      </c>
    </row>
    <row r="712" spans="1:12">
      <c r="A712" s="3" t="s">
        <v>1749</v>
      </c>
      <c r="B712" s="3" t="s">
        <v>1735</v>
      </c>
      <c r="C712" s="3"/>
      <c r="D712" s="39" t="str">
        <f t="shared" si="17"/>
        <v>Florida</v>
      </c>
      <c r="E712" s="3" t="str">
        <f t="shared" si="18"/>
        <v/>
      </c>
      <c r="F712" s="3" t="str">
        <f t="shared" si="24"/>
        <v>Jacksonville</v>
      </c>
      <c r="G712" s="40" t="str">
        <f t="shared" si="19"/>
        <v/>
      </c>
      <c r="H712" s="3" t="str">
        <f t="shared" si="20"/>
        <v/>
      </c>
      <c r="I712" s="3" t="str">
        <f t="shared" si="21"/>
        <v/>
      </c>
      <c r="J712" s="3" t="str">
        <f t="shared" si="22"/>
        <v>Jacksonville, Florida</v>
      </c>
      <c r="K712" s="3" t="str" cm="1">
        <f t="array" ref="K712">TRIM(_xlfn.IFS(H712 ="","",H712 ="Thomasville",H712 &amp;" , "&amp; E712, H712 ="Pensacola", H712 &amp; "," &amp;E712,TRUE, H712 &amp;", " &amp; D712))</f>
        <v/>
      </c>
      <c r="L712" s="3" t="str">
        <f t="shared" si="23"/>
        <v/>
      </c>
    </row>
    <row r="713" spans="1:12">
      <c r="A713" s="3" t="s">
        <v>1736</v>
      </c>
      <c r="B713" s="3" t="s">
        <v>1733</v>
      </c>
      <c r="C713" s="3"/>
      <c r="D713" s="39" t="str">
        <f t="shared" si="17"/>
        <v>California</v>
      </c>
      <c r="E713" s="3" t="str">
        <f t="shared" si="18"/>
        <v/>
      </c>
      <c r="F713" s="3" t="str">
        <f t="shared" si="24"/>
        <v>San Francisco</v>
      </c>
      <c r="G713" s="40" t="str">
        <f t="shared" si="19"/>
        <v/>
      </c>
      <c r="H713" s="3" t="str">
        <f t="shared" si="20"/>
        <v/>
      </c>
      <c r="I713" s="3" t="str">
        <f t="shared" si="21"/>
        <v/>
      </c>
      <c r="J713" s="3" t="str">
        <f t="shared" si="22"/>
        <v>San Francisco, California</v>
      </c>
      <c r="K713" s="3" t="str" cm="1">
        <f t="array" ref="K713">TRIM(_xlfn.IFS(H713 ="","",H713 ="Thomasville",H713 &amp;" , "&amp; E713, H713 ="Pensacola", H713 &amp; "," &amp;E713,TRUE, H713 &amp;", " &amp; D713))</f>
        <v/>
      </c>
      <c r="L713" s="3" t="str">
        <f t="shared" si="23"/>
        <v/>
      </c>
    </row>
    <row r="714" spans="1:12">
      <c r="A714" s="3" t="s">
        <v>1739</v>
      </c>
      <c r="B714" s="3" t="s">
        <v>1740</v>
      </c>
      <c r="C714" s="3"/>
      <c r="D714" s="39" t="str">
        <f t="shared" si="17"/>
        <v>Illinois</v>
      </c>
      <c r="E714" s="3" t="str">
        <f t="shared" si="18"/>
        <v/>
      </c>
      <c r="F714" s="3" t="str">
        <f t="shared" si="24"/>
        <v>Chicago</v>
      </c>
      <c r="G714" s="40" t="str">
        <f t="shared" si="19"/>
        <v/>
      </c>
      <c r="H714" s="3" t="str">
        <f t="shared" si="20"/>
        <v/>
      </c>
      <c r="I714" s="3" t="str">
        <f t="shared" si="21"/>
        <v/>
      </c>
      <c r="J714" s="3" t="str">
        <f t="shared" si="22"/>
        <v>Chicago, Illinois</v>
      </c>
      <c r="K714" s="3" t="str" cm="1">
        <f t="array" ref="K714">TRIM(_xlfn.IFS(H714 ="","",H714 ="Thomasville",H714 &amp;" , "&amp; E714, H714 ="Pensacola", H714 &amp; "," &amp;E714,TRUE, H714 &amp;", " &amp; D714))</f>
        <v/>
      </c>
      <c r="L714" s="3" t="str">
        <f t="shared" si="23"/>
        <v/>
      </c>
    </row>
    <row r="715" spans="1:12">
      <c r="A715" s="3" t="s">
        <v>1739</v>
      </c>
      <c r="B715" s="3" t="s">
        <v>1740</v>
      </c>
      <c r="C715" s="3"/>
      <c r="D715" s="39" t="str">
        <f t="shared" si="17"/>
        <v>Illinois</v>
      </c>
      <c r="E715" s="3" t="str">
        <f t="shared" si="18"/>
        <v/>
      </c>
      <c r="F715" s="3" t="str">
        <f t="shared" si="24"/>
        <v>Chicago</v>
      </c>
      <c r="G715" s="40" t="str">
        <f t="shared" si="19"/>
        <v/>
      </c>
      <c r="H715" s="3" t="str">
        <f t="shared" si="20"/>
        <v/>
      </c>
      <c r="I715" s="3" t="str">
        <f t="shared" si="21"/>
        <v/>
      </c>
      <c r="J715" s="3" t="str">
        <f t="shared" si="22"/>
        <v>Chicago, Illinois</v>
      </c>
      <c r="K715" s="3" t="str" cm="1">
        <f t="array" ref="K715">TRIM(_xlfn.IFS(H715 ="","",H715 ="Thomasville",H715 &amp;" , "&amp; E715, H715 ="Pensacola", H715 &amp; "," &amp;E715,TRUE, H715 &amp;", " &amp; D715))</f>
        <v/>
      </c>
      <c r="L715" s="3" t="str">
        <f t="shared" si="23"/>
        <v/>
      </c>
    </row>
    <row r="716" spans="1:12">
      <c r="A716" s="3" t="s">
        <v>1745</v>
      </c>
      <c r="B716" s="3" t="s">
        <v>1735</v>
      </c>
      <c r="C716" s="3"/>
      <c r="D716" s="39" t="str">
        <f t="shared" si="17"/>
        <v>Florida</v>
      </c>
      <c r="E716" s="3" t="str">
        <f t="shared" si="18"/>
        <v/>
      </c>
      <c r="F716" s="3" t="str">
        <f t="shared" si="24"/>
        <v>Miami</v>
      </c>
      <c r="G716" s="40" t="str">
        <f t="shared" si="19"/>
        <v>Ft. Lauderdale</v>
      </c>
      <c r="H716" s="3" t="str">
        <f t="shared" si="20"/>
        <v>Ft. Lauderdale</v>
      </c>
      <c r="I716" s="3" t="str">
        <f t="shared" si="21"/>
        <v/>
      </c>
      <c r="J716" s="3" t="str">
        <f t="shared" si="22"/>
        <v>Miami, Florida</v>
      </c>
      <c r="K716" s="3" t="str" cm="1">
        <f t="array" ref="K716">TRIM(_xlfn.IFS(H716 ="","",H716 ="Thomasville",H716 &amp;" , "&amp; E716, H716 ="Pensacola", H716 &amp; "," &amp;E716,TRUE, H716 &amp;", " &amp; D716))</f>
        <v>Ft. Lauderdale, Florida</v>
      </c>
      <c r="L716" s="3" t="str">
        <f t="shared" si="23"/>
        <v/>
      </c>
    </row>
    <row r="717" spans="1:12">
      <c r="A717" s="3" t="s">
        <v>1745</v>
      </c>
      <c r="B717" s="3" t="s">
        <v>1735</v>
      </c>
      <c r="C717" s="3"/>
      <c r="D717" s="39" t="str">
        <f t="shared" si="17"/>
        <v>Florida</v>
      </c>
      <c r="E717" s="3" t="str">
        <f t="shared" si="18"/>
        <v/>
      </c>
      <c r="F717" s="3" t="str">
        <f t="shared" si="24"/>
        <v>Miami</v>
      </c>
      <c r="G717" s="40" t="str">
        <f t="shared" si="19"/>
        <v>Ft. Lauderdale</v>
      </c>
      <c r="H717" s="3" t="str">
        <f t="shared" si="20"/>
        <v>Ft. Lauderdale</v>
      </c>
      <c r="I717" s="3" t="str">
        <f t="shared" si="21"/>
        <v/>
      </c>
      <c r="J717" s="3" t="str">
        <f t="shared" si="22"/>
        <v>Miami, Florida</v>
      </c>
      <c r="K717" s="3" t="str" cm="1">
        <f t="array" ref="K717">TRIM(_xlfn.IFS(H717 ="","",H717 ="Thomasville",H717 &amp;" , "&amp; E717, H717 ="Pensacola", H717 &amp; "," &amp;E717,TRUE, H717 &amp;", " &amp; D717))</f>
        <v>Ft. Lauderdale, Florida</v>
      </c>
      <c r="L717" s="3" t="str">
        <f t="shared" si="23"/>
        <v/>
      </c>
    </row>
    <row r="718" spans="1:12">
      <c r="A718" s="3" t="s">
        <v>1736</v>
      </c>
      <c r="B718" s="3" t="s">
        <v>1733</v>
      </c>
      <c r="C718" s="3"/>
      <c r="D718" s="39" t="str">
        <f t="shared" si="17"/>
        <v>California</v>
      </c>
      <c r="E718" s="3" t="str">
        <f t="shared" si="18"/>
        <v/>
      </c>
      <c r="F718" s="3" t="str">
        <f t="shared" si="24"/>
        <v>San Francisco</v>
      </c>
      <c r="G718" s="40" t="str">
        <f t="shared" si="19"/>
        <v/>
      </c>
      <c r="H718" s="3" t="str">
        <f t="shared" si="20"/>
        <v/>
      </c>
      <c r="I718" s="3" t="str">
        <f t="shared" si="21"/>
        <v/>
      </c>
      <c r="J718" s="3" t="str">
        <f t="shared" si="22"/>
        <v>San Francisco, California</v>
      </c>
      <c r="K718" s="3" t="str" cm="1">
        <f t="array" ref="K718">TRIM(_xlfn.IFS(H718 ="","",H718 ="Thomasville",H718 &amp;" , "&amp; E718, H718 ="Pensacola", H718 &amp; "," &amp;E718,TRUE, H718 &amp;", " &amp; D718))</f>
        <v/>
      </c>
      <c r="L718" s="3" t="str">
        <f t="shared" si="23"/>
        <v/>
      </c>
    </row>
    <row r="719" spans="1:12">
      <c r="A719" s="3" t="s">
        <v>1745</v>
      </c>
      <c r="B719" s="3" t="s">
        <v>1735</v>
      </c>
      <c r="C719" s="3"/>
      <c r="D719" s="39" t="str">
        <f t="shared" si="17"/>
        <v>Florida</v>
      </c>
      <c r="E719" s="3" t="str">
        <f t="shared" si="18"/>
        <v/>
      </c>
      <c r="F719" s="3" t="str">
        <f t="shared" si="24"/>
        <v>Miami</v>
      </c>
      <c r="G719" s="40" t="str">
        <f t="shared" si="19"/>
        <v>Ft. Lauderdale</v>
      </c>
      <c r="H719" s="3" t="str">
        <f t="shared" si="20"/>
        <v>Ft. Lauderdale</v>
      </c>
      <c r="I719" s="3" t="str">
        <f t="shared" si="21"/>
        <v/>
      </c>
      <c r="J719" s="3" t="str">
        <f t="shared" si="22"/>
        <v>Miami, Florida</v>
      </c>
      <c r="K719" s="3" t="str" cm="1">
        <f t="array" ref="K719">TRIM(_xlfn.IFS(H719 ="","",H719 ="Thomasville",H719 &amp;" , "&amp; E719, H719 ="Pensacola", H719 &amp; "," &amp;E719,TRUE, H719 &amp;", " &amp; D719))</f>
        <v>Ft. Lauderdale, Florida</v>
      </c>
      <c r="L719" s="3" t="str">
        <f t="shared" si="23"/>
        <v/>
      </c>
    </row>
    <row r="720" spans="1:12">
      <c r="A720" s="3" t="s">
        <v>1732</v>
      </c>
      <c r="B720" s="3" t="s">
        <v>1733</v>
      </c>
      <c r="C720" s="3"/>
      <c r="D720" s="39" t="str">
        <f t="shared" si="17"/>
        <v>California</v>
      </c>
      <c r="E720" s="3" t="str">
        <f t="shared" si="18"/>
        <v/>
      </c>
      <c r="F720" s="3" t="str">
        <f t="shared" si="24"/>
        <v>Los Angeles</v>
      </c>
      <c r="G720" s="40" t="str">
        <f t="shared" si="19"/>
        <v/>
      </c>
      <c r="H720" s="3" t="str">
        <f t="shared" si="20"/>
        <v/>
      </c>
      <c r="I720" s="3" t="str">
        <f t="shared" si="21"/>
        <v/>
      </c>
      <c r="J720" s="3" t="str">
        <f t="shared" si="22"/>
        <v>Los Angeles, California</v>
      </c>
      <c r="K720" s="3" t="str" cm="1">
        <f t="array" ref="K720">TRIM(_xlfn.IFS(H720 ="","",H720 ="Thomasville",H720 &amp;" , "&amp; E720, H720 ="Pensacola", H720 &amp; "," &amp;E720,TRUE, H720 &amp;", " &amp; D720))</f>
        <v/>
      </c>
      <c r="L720" s="3" t="str">
        <f t="shared" si="23"/>
        <v/>
      </c>
    </row>
    <row r="721" spans="1:12">
      <c r="A721" s="3" t="s">
        <v>1739</v>
      </c>
      <c r="B721" s="3" t="s">
        <v>1740</v>
      </c>
      <c r="C721" s="3"/>
      <c r="D721" s="39" t="str">
        <f t="shared" si="17"/>
        <v>Illinois</v>
      </c>
      <c r="E721" s="3" t="str">
        <f t="shared" si="18"/>
        <v/>
      </c>
      <c r="F721" s="3" t="str">
        <f t="shared" si="24"/>
        <v>Chicago</v>
      </c>
      <c r="G721" s="40" t="str">
        <f t="shared" si="19"/>
        <v/>
      </c>
      <c r="H721" s="3" t="str">
        <f t="shared" si="20"/>
        <v/>
      </c>
      <c r="I721" s="3" t="str">
        <f t="shared" si="21"/>
        <v/>
      </c>
      <c r="J721" s="3" t="str">
        <f t="shared" si="22"/>
        <v>Chicago, Illinois</v>
      </c>
      <c r="K721" s="3" t="str" cm="1">
        <f t="array" ref="K721">TRIM(_xlfn.IFS(H721 ="","",H721 ="Thomasville",H721 &amp;" , "&amp; E721, H721 ="Pensacola", H721 &amp; "," &amp;E721,TRUE, H721 &amp;", " &amp; D721))</f>
        <v/>
      </c>
      <c r="L721" s="3" t="str">
        <f t="shared" si="23"/>
        <v/>
      </c>
    </row>
    <row r="722" spans="1:12">
      <c r="A722" s="3" t="s">
        <v>1732</v>
      </c>
      <c r="B722" s="3" t="s">
        <v>1733</v>
      </c>
      <c r="C722" s="3"/>
      <c r="D722" s="39" t="str">
        <f t="shared" si="17"/>
        <v>California</v>
      </c>
      <c r="E722" s="3" t="str">
        <f t="shared" si="18"/>
        <v/>
      </c>
      <c r="F722" s="3" t="str">
        <f t="shared" si="24"/>
        <v>Los Angeles</v>
      </c>
      <c r="G722" s="40" t="str">
        <f t="shared" si="19"/>
        <v/>
      </c>
      <c r="H722" s="3" t="str">
        <f t="shared" si="20"/>
        <v/>
      </c>
      <c r="I722" s="3" t="str">
        <f t="shared" si="21"/>
        <v/>
      </c>
      <c r="J722" s="3" t="str">
        <f t="shared" si="22"/>
        <v>Los Angeles, California</v>
      </c>
      <c r="K722" s="3" t="str" cm="1">
        <f t="array" ref="K722">TRIM(_xlfn.IFS(H722 ="","",H722 ="Thomasville",H722 &amp;" , "&amp; E722, H722 ="Pensacola", H722 &amp; "," &amp;E722,TRUE, H722 &amp;", " &amp; D722))</f>
        <v/>
      </c>
      <c r="L722" s="3" t="str">
        <f t="shared" si="23"/>
        <v/>
      </c>
    </row>
    <row r="723" spans="1:12">
      <c r="A723" s="3" t="s">
        <v>1761</v>
      </c>
      <c r="B723" s="3" t="s">
        <v>1762</v>
      </c>
      <c r="C723" s="3"/>
      <c r="D723" s="39" t="str">
        <f t="shared" si="17"/>
        <v>Indiana</v>
      </c>
      <c r="E723" s="3" t="str">
        <f t="shared" si="18"/>
        <v/>
      </c>
      <c r="F723" s="3" t="str">
        <f t="shared" si="24"/>
        <v>South Bend</v>
      </c>
      <c r="G723" s="40" t="str">
        <f t="shared" si="19"/>
        <v>Elkhart</v>
      </c>
      <c r="H723" s="3" t="str">
        <f t="shared" si="20"/>
        <v>Elkhart</v>
      </c>
      <c r="I723" s="3" t="str">
        <f t="shared" si="21"/>
        <v/>
      </c>
      <c r="J723" s="3" t="str">
        <f t="shared" si="22"/>
        <v>South Bend, Indiana</v>
      </c>
      <c r="K723" s="3" t="str" cm="1">
        <f t="array" ref="K723">TRIM(_xlfn.IFS(H723 ="","",H723 ="Thomasville",H723 &amp;" , "&amp; E723, H723 ="Pensacola", H723 &amp; "," &amp;E723,TRUE, H723 &amp;", " &amp; D723))</f>
        <v>Elkhart, Indiana</v>
      </c>
      <c r="L723" s="3" t="str">
        <f t="shared" si="23"/>
        <v/>
      </c>
    </row>
    <row r="724" spans="1:12">
      <c r="A724" s="3" t="s">
        <v>1749</v>
      </c>
      <c r="B724" s="3" t="s">
        <v>1735</v>
      </c>
      <c r="C724" s="3"/>
      <c r="D724" s="39" t="str">
        <f t="shared" si="17"/>
        <v>Florida</v>
      </c>
      <c r="E724" s="3" t="str">
        <f t="shared" si="18"/>
        <v/>
      </c>
      <c r="F724" s="3" t="str">
        <f t="shared" si="24"/>
        <v>Jacksonville</v>
      </c>
      <c r="G724" s="40" t="str">
        <f t="shared" si="19"/>
        <v/>
      </c>
      <c r="H724" s="3" t="str">
        <f t="shared" si="20"/>
        <v/>
      </c>
      <c r="I724" s="3" t="str">
        <f t="shared" si="21"/>
        <v/>
      </c>
      <c r="J724" s="3" t="str">
        <f t="shared" si="22"/>
        <v>Jacksonville, Florida</v>
      </c>
      <c r="K724" s="3" t="str" cm="1">
        <f t="array" ref="K724">TRIM(_xlfn.IFS(H724 ="","",H724 ="Thomasville",H724 &amp;" , "&amp; E724, H724 ="Pensacola", H724 &amp; "," &amp;E724,TRUE, H724 &amp;", " &amp; D724))</f>
        <v/>
      </c>
      <c r="L724" s="3" t="str">
        <f t="shared" si="23"/>
        <v/>
      </c>
    </row>
    <row r="725" spans="1:12">
      <c r="A725" s="3" t="s">
        <v>1747</v>
      </c>
      <c r="B725" s="3" t="s">
        <v>1748</v>
      </c>
      <c r="C725" s="3"/>
      <c r="D725" s="39" t="str">
        <f t="shared" si="17"/>
        <v>New York</v>
      </c>
      <c r="E725" s="3" t="str">
        <f t="shared" si="18"/>
        <v/>
      </c>
      <c r="F725" s="3" t="str">
        <f t="shared" si="24"/>
        <v>New York City</v>
      </c>
      <c r="G725" s="40" t="str">
        <f t="shared" si="19"/>
        <v/>
      </c>
      <c r="H725" s="3" t="str">
        <f t="shared" si="20"/>
        <v/>
      </c>
      <c r="I725" s="3" t="str">
        <f t="shared" si="21"/>
        <v/>
      </c>
      <c r="J725" s="3" t="str">
        <f t="shared" si="22"/>
        <v>New York City, New York</v>
      </c>
      <c r="K725" s="3" t="str" cm="1">
        <f t="array" ref="K725">TRIM(_xlfn.IFS(H725 ="","",H725 ="Thomasville",H725 &amp;" , "&amp; E725, H725 ="Pensacola", H725 &amp; "," &amp;E725,TRUE, H725 &amp;", " &amp; D725))</f>
        <v/>
      </c>
      <c r="L725" s="3" t="str">
        <f t="shared" si="23"/>
        <v/>
      </c>
    </row>
    <row r="726" spans="1:12">
      <c r="A726" s="3" t="s">
        <v>1749</v>
      </c>
      <c r="B726" s="3" t="s">
        <v>1735</v>
      </c>
      <c r="C726" s="3"/>
      <c r="D726" s="39" t="str">
        <f t="shared" si="17"/>
        <v>Florida</v>
      </c>
      <c r="E726" s="3" t="str">
        <f t="shared" si="18"/>
        <v/>
      </c>
      <c r="F726" s="3" t="str">
        <f t="shared" si="24"/>
        <v>Jacksonville</v>
      </c>
      <c r="G726" s="40" t="str">
        <f t="shared" si="19"/>
        <v/>
      </c>
      <c r="H726" s="3" t="str">
        <f t="shared" si="20"/>
        <v/>
      </c>
      <c r="I726" s="3" t="str">
        <f t="shared" si="21"/>
        <v/>
      </c>
      <c r="J726" s="3" t="str">
        <f t="shared" si="22"/>
        <v>Jacksonville, Florida</v>
      </c>
      <c r="K726" s="3" t="str" cm="1">
        <f t="array" ref="K726">TRIM(_xlfn.IFS(H726 ="","",H726 ="Thomasville",H726 &amp;" , "&amp; E726, H726 ="Pensacola", H726 &amp; "," &amp;E726,TRUE, H726 &amp;", " &amp; D726))</f>
        <v/>
      </c>
      <c r="L726" s="3" t="str">
        <f t="shared" si="23"/>
        <v/>
      </c>
    </row>
    <row r="727" spans="1:12">
      <c r="A727" s="3" t="s">
        <v>1756</v>
      </c>
      <c r="B727" s="3" t="s">
        <v>1738</v>
      </c>
      <c r="C727" s="3"/>
      <c r="D727" s="39" t="str">
        <f t="shared" si="17"/>
        <v>Michigan</v>
      </c>
      <c r="E727" s="3" t="str">
        <f t="shared" si="18"/>
        <v/>
      </c>
      <c r="F727" s="3" t="str">
        <f t="shared" si="24"/>
        <v>Flint</v>
      </c>
      <c r="G727" s="40" t="str">
        <f t="shared" si="19"/>
        <v>Saginaw-Bay City</v>
      </c>
      <c r="H727" s="3" t="str">
        <f t="shared" si="20"/>
        <v>Saginaw</v>
      </c>
      <c r="I727" s="3" t="str">
        <f t="shared" si="21"/>
        <v/>
      </c>
      <c r="J727" s="3" t="str">
        <f t="shared" si="22"/>
        <v>Flint, Michigan</v>
      </c>
      <c r="K727" s="3" t="str" cm="1">
        <f t="array" ref="K727">TRIM(_xlfn.IFS(H727 ="","",H727 ="Thomasville",H727 &amp;" , "&amp; E727, H727 ="Pensacola", H727 &amp; "," &amp;E727,TRUE, H727 &amp;", " &amp; D727))</f>
        <v>Saginaw, Michigan</v>
      </c>
      <c r="L727" s="3" t="str">
        <f t="shared" si="23"/>
        <v/>
      </c>
    </row>
    <row r="728" spans="1:12">
      <c r="A728" s="3" t="s">
        <v>1739</v>
      </c>
      <c r="B728" s="3" t="s">
        <v>1740</v>
      </c>
      <c r="C728" s="3"/>
      <c r="D728" s="39" t="str">
        <f t="shared" si="17"/>
        <v>Illinois</v>
      </c>
      <c r="E728" s="3" t="str">
        <f t="shared" si="18"/>
        <v/>
      </c>
      <c r="F728" s="3" t="str">
        <f t="shared" si="24"/>
        <v>Chicago</v>
      </c>
      <c r="G728" s="40" t="str">
        <f t="shared" si="19"/>
        <v/>
      </c>
      <c r="H728" s="3" t="str">
        <f t="shared" si="20"/>
        <v/>
      </c>
      <c r="I728" s="3" t="str">
        <f t="shared" si="21"/>
        <v/>
      </c>
      <c r="J728" s="3" t="str">
        <f t="shared" si="22"/>
        <v>Chicago, Illinois</v>
      </c>
      <c r="K728" s="3" t="str" cm="1">
        <f t="array" ref="K728">TRIM(_xlfn.IFS(H728 ="","",H728 ="Thomasville",H728 &amp;" , "&amp; E728, H728 ="Pensacola", H728 &amp; "," &amp;E728,TRUE, H728 &amp;", " &amp; D728))</f>
        <v/>
      </c>
      <c r="L728" s="3" t="str">
        <f t="shared" si="23"/>
        <v/>
      </c>
    </row>
    <row r="729" spans="1:12">
      <c r="G729" s="40" t="str">
        <f t="shared" si="19"/>
        <v/>
      </c>
      <c r="H729" s="3" t="str">
        <f t="shared" ref="H729:H745" si="25">IFERROR(IF(SEARCH("Virginia",B729),""),IFERROR(LEFT(G729,SEARCH("(",G729)-1),IFERROR(LEFT(G729, SEARCH("-", G729)-1), IFERROR(RIGHT(B729, LEN(B729) - SEARCH("-", B729)), "")))
)</f>
        <v/>
      </c>
      <c r="I729" s="3"/>
      <c r="J729" s="3"/>
      <c r="K729" s="3"/>
      <c r="L729" s="3"/>
    </row>
    <row r="730" spans="1:12">
      <c r="H730" s="3" t="str">
        <f t="shared" si="25"/>
        <v/>
      </c>
      <c r="K730" s="3"/>
      <c r="L730" s="3"/>
    </row>
    <row r="731" spans="1:12">
      <c r="H731" s="3" t="str">
        <f t="shared" si="25"/>
        <v/>
      </c>
      <c r="K731" s="3"/>
      <c r="L731" s="3"/>
    </row>
    <row r="732" spans="1:12">
      <c r="H732" s="3" t="str">
        <f t="shared" si="25"/>
        <v/>
      </c>
      <c r="K732" s="3"/>
      <c r="L732" s="3"/>
    </row>
    <row r="733" spans="1:12">
      <c r="H733" s="3" t="str">
        <f t="shared" si="25"/>
        <v/>
      </c>
      <c r="K733" s="3"/>
      <c r="L733" s="3"/>
    </row>
    <row r="734" spans="1:12">
      <c r="H734" s="3" t="str">
        <f t="shared" si="25"/>
        <v/>
      </c>
      <c r="K734" s="3"/>
      <c r="L734" s="3"/>
    </row>
    <row r="735" spans="1:12">
      <c r="H735" s="3" t="str">
        <f t="shared" si="25"/>
        <v/>
      </c>
      <c r="K735" s="3"/>
      <c r="L735" s="3"/>
    </row>
    <row r="736" spans="1:12">
      <c r="H736" s="3" t="str">
        <f t="shared" si="25"/>
        <v/>
      </c>
      <c r="K736" s="3"/>
      <c r="L736" s="3"/>
    </row>
    <row r="737" spans="8:12">
      <c r="H737" s="3" t="str">
        <f t="shared" si="25"/>
        <v/>
      </c>
      <c r="K737" s="3"/>
      <c r="L737" s="3"/>
    </row>
    <row r="738" spans="8:12">
      <c r="H738" s="3" t="str">
        <f t="shared" si="25"/>
        <v/>
      </c>
      <c r="K738" s="3"/>
      <c r="L738" s="3"/>
    </row>
    <row r="739" spans="8:12">
      <c r="H739" s="3" t="str">
        <f t="shared" si="25"/>
        <v/>
      </c>
      <c r="K739" s="3"/>
      <c r="L739" s="3"/>
    </row>
    <row r="740" spans="8:12">
      <c r="H740" s="3" t="str">
        <f t="shared" si="25"/>
        <v/>
      </c>
      <c r="K740" s="3"/>
      <c r="L740" s="3"/>
    </row>
    <row r="741" spans="8:12">
      <c r="H741" s="3" t="str">
        <f t="shared" si="25"/>
        <v/>
      </c>
      <c r="K741" s="3"/>
      <c r="L741" s="3"/>
    </row>
    <row r="742" spans="8:12">
      <c r="H742" s="3" t="str">
        <f t="shared" si="25"/>
        <v/>
      </c>
      <c r="K742" s="3"/>
      <c r="L742" s="3"/>
    </row>
    <row r="743" spans="8:12">
      <c r="H743" s="3" t="str">
        <f t="shared" si="25"/>
        <v/>
      </c>
      <c r="K743" s="3"/>
      <c r="L743" s="3"/>
    </row>
    <row r="744" spans="8:12">
      <c r="H744" s="3" t="str">
        <f t="shared" si="25"/>
        <v/>
      </c>
      <c r="K744" s="3"/>
      <c r="L744" s="3"/>
    </row>
    <row r="745" spans="8:12">
      <c r="H745" s="3" t="str">
        <f t="shared" si="25"/>
        <v/>
      </c>
      <c r="K745" s="3"/>
      <c r="L745" s="3"/>
    </row>
    <row r="746" spans="8:12">
      <c r="K746" s="3"/>
      <c r="L746" s="3"/>
    </row>
    <row r="747" spans="8:12">
      <c r="K747" s="3"/>
      <c r="L747" s="3"/>
    </row>
    <row r="748" spans="8:12">
      <c r="K748" s="3"/>
      <c r="L748" s="3"/>
    </row>
    <row r="749" spans="8:12">
      <c r="K749" s="3"/>
      <c r="L749" s="3"/>
    </row>
    <row r="750" spans="8:12">
      <c r="K750" s="3"/>
      <c r="L750" s="3"/>
    </row>
    <row r="751" spans="8:12">
      <c r="K751" s="3"/>
      <c r="L751" s="3"/>
    </row>
    <row r="752" spans="8:12">
      <c r="K752" s="3"/>
      <c r="L752" s="3"/>
    </row>
    <row r="753" spans="11:12">
      <c r="K753" s="3"/>
      <c r="L753" s="3"/>
    </row>
    <row r="754" spans="11:12">
      <c r="K754" s="3"/>
      <c r="L754" s="3"/>
    </row>
    <row r="755" spans="11:12">
      <c r="K755" s="3"/>
      <c r="L755" s="3"/>
    </row>
    <row r="756" spans="11:12">
      <c r="K756" s="3"/>
      <c r="L756" s="3"/>
    </row>
    <row r="757" spans="11:12">
      <c r="K757" s="3"/>
      <c r="L757" s="3"/>
    </row>
    <row r="758" spans="11:12">
      <c r="K758" s="3"/>
      <c r="L758" s="3"/>
    </row>
    <row r="759" spans="11:12">
      <c r="K759" s="3"/>
      <c r="L759" s="3"/>
    </row>
    <row r="760" spans="11:12">
      <c r="K760" s="3"/>
      <c r="L760" s="3"/>
    </row>
    <row r="761" spans="11:12">
      <c r="K761" s="3"/>
      <c r="L761" s="3"/>
    </row>
    <row r="762" spans="11:12">
      <c r="K762" s="3"/>
      <c r="L762" s="3"/>
    </row>
    <row r="763" spans="11:12">
      <c r="K763" s="3"/>
      <c r="L763" s="3"/>
    </row>
    <row r="764" spans="11:12">
      <c r="K764" s="3"/>
      <c r="L764" s="3"/>
    </row>
    <row r="765" spans="11:12">
      <c r="K765" s="3"/>
      <c r="L765" s="3"/>
    </row>
    <row r="766" spans="11:12">
      <c r="K766" s="3"/>
      <c r="L766" s="3"/>
    </row>
    <row r="767" spans="11:12">
      <c r="K767" s="3"/>
      <c r="L767" s="3"/>
    </row>
    <row r="768" spans="11:12">
      <c r="K768" s="3"/>
      <c r="L768" s="3"/>
    </row>
    <row r="769" spans="11:12">
      <c r="K769" s="3"/>
      <c r="L769" s="3"/>
    </row>
    <row r="770" spans="11:12">
      <c r="K770" s="3"/>
      <c r="L770" s="3"/>
    </row>
    <row r="771" spans="11:12">
      <c r="K771" s="3"/>
      <c r="L771" s="3"/>
    </row>
    <row r="772" spans="11:12">
      <c r="K772" s="3"/>
      <c r="L772" s="3"/>
    </row>
    <row r="773" spans="11:12">
      <c r="K773" s="3"/>
      <c r="L773" s="3"/>
    </row>
    <row r="774" spans="11:12">
      <c r="K774" s="3"/>
      <c r="L774" s="3"/>
    </row>
    <row r="775" spans="11:12">
      <c r="K775" s="3"/>
      <c r="L775" s="3"/>
    </row>
    <row r="776" spans="11:12">
      <c r="K776" s="3"/>
      <c r="L776" s="3"/>
    </row>
    <row r="777" spans="11:12">
      <c r="K777" s="3"/>
      <c r="L777" s="3"/>
    </row>
    <row r="778" spans="11:12">
      <c r="K778" s="3"/>
      <c r="L778" s="3"/>
    </row>
    <row r="779" spans="11:12">
      <c r="K779" s="3"/>
      <c r="L779" s="3"/>
    </row>
    <row r="780" spans="11:12">
      <c r="K780" s="3"/>
      <c r="L780" s="3"/>
    </row>
    <row r="781" spans="11:12">
      <c r="K781" s="3"/>
      <c r="L781" s="3"/>
    </row>
    <row r="782" spans="11:12">
      <c r="K782" s="3"/>
      <c r="L782" s="3"/>
    </row>
    <row r="783" spans="11:12">
      <c r="K783" s="3"/>
      <c r="L783" s="3"/>
    </row>
    <row r="784" spans="11:12">
      <c r="K784" s="3"/>
      <c r="L784" s="3"/>
    </row>
    <row r="785" spans="11:12">
      <c r="K785" s="3"/>
      <c r="L785" s="3"/>
    </row>
    <row r="786" spans="11:12">
      <c r="K786" s="3"/>
      <c r="L786" s="3"/>
    </row>
    <row r="787" spans="11:12">
      <c r="K787" s="3"/>
      <c r="L787" s="3"/>
    </row>
    <row r="788" spans="11:12">
      <c r="K788" s="3"/>
      <c r="L788" s="3"/>
    </row>
    <row r="789" spans="11:12">
      <c r="K789" s="3"/>
      <c r="L789" s="3"/>
    </row>
    <row r="790" spans="11:12">
      <c r="K790" s="3"/>
      <c r="L790" s="3"/>
    </row>
    <row r="791" spans="11:12">
      <c r="K791" s="3"/>
      <c r="L791" s="3"/>
    </row>
    <row r="792" spans="11:12">
      <c r="K792" s="3"/>
      <c r="L792" s="3"/>
    </row>
    <row r="793" spans="11:12">
      <c r="K793" s="3"/>
      <c r="L793" s="3"/>
    </row>
    <row r="794" spans="11:12">
      <c r="K794" s="3"/>
      <c r="L794" s="3"/>
    </row>
    <row r="795" spans="11:12">
      <c r="K795" s="3"/>
      <c r="L795" s="3"/>
    </row>
    <row r="796" spans="11:12">
      <c r="K796" s="3"/>
      <c r="L796" s="3"/>
    </row>
    <row r="797" spans="11:12">
      <c r="K797" s="3"/>
      <c r="L797" s="3"/>
    </row>
    <row r="798" spans="11:12">
      <c r="K798" s="3"/>
      <c r="L798" s="3"/>
    </row>
    <row r="799" spans="11:12">
      <c r="K799" s="3"/>
      <c r="L799" s="3"/>
    </row>
    <row r="800" spans="11:12">
      <c r="K800" s="3"/>
      <c r="L800" s="3"/>
    </row>
    <row r="801" spans="11:12">
      <c r="K801" s="3"/>
      <c r="L801" s="3"/>
    </row>
    <row r="802" spans="11:12">
      <c r="K802" s="3"/>
      <c r="L802" s="3"/>
    </row>
    <row r="803" spans="11:12">
      <c r="K803" s="3"/>
      <c r="L803" s="3"/>
    </row>
    <row r="804" spans="11:12">
      <c r="K804" s="3"/>
      <c r="L804" s="3"/>
    </row>
    <row r="805" spans="11:12">
      <c r="K805" s="3"/>
      <c r="L805" s="3"/>
    </row>
    <row r="806" spans="11:12">
      <c r="K806" s="3"/>
      <c r="L806" s="3"/>
    </row>
    <row r="807" spans="11:12">
      <c r="K807" s="3"/>
      <c r="L807" s="3"/>
    </row>
    <row r="808" spans="11:12">
      <c r="K808" s="3"/>
      <c r="L808" s="3"/>
    </row>
    <row r="809" spans="11:12">
      <c r="K809" s="3"/>
      <c r="L809" s="3"/>
    </row>
    <row r="810" spans="11:12">
      <c r="K810" s="3"/>
      <c r="L810" s="3"/>
    </row>
    <row r="811" spans="11:12">
      <c r="K811" s="3"/>
      <c r="L811" s="3"/>
    </row>
    <row r="812" spans="11:12">
      <c r="K812" s="3"/>
      <c r="L812" s="3"/>
    </row>
    <row r="813" spans="11:12">
      <c r="K813" s="3"/>
      <c r="L813" s="3"/>
    </row>
    <row r="814" spans="11:12">
      <c r="K814" s="3"/>
      <c r="L814" s="3"/>
    </row>
    <row r="815" spans="11:12">
      <c r="K815" s="3"/>
      <c r="L815" s="3"/>
    </row>
    <row r="816" spans="11:12">
      <c r="K816" s="3"/>
      <c r="L816" s="3"/>
    </row>
    <row r="817" spans="11:12">
      <c r="K817" s="3"/>
      <c r="L817" s="3"/>
    </row>
    <row r="818" spans="11:12">
      <c r="K818" s="3"/>
      <c r="L818" s="3"/>
    </row>
    <row r="819" spans="11:12">
      <c r="K819" s="3"/>
      <c r="L819" s="3"/>
    </row>
    <row r="820" spans="11:12">
      <c r="K820" s="3"/>
      <c r="L820" s="3"/>
    </row>
    <row r="821" spans="11:12">
      <c r="K821" s="3"/>
      <c r="L821" s="3"/>
    </row>
    <row r="822" spans="11:12">
      <c r="K822" s="3"/>
      <c r="L822" s="3"/>
    </row>
    <row r="823" spans="11:12">
      <c r="K823" s="3"/>
      <c r="L823" s="3"/>
    </row>
    <row r="824" spans="11:12">
      <c r="K824" s="3"/>
      <c r="L824" s="3"/>
    </row>
    <row r="825" spans="11:12">
      <c r="K825" s="3"/>
      <c r="L825" s="3"/>
    </row>
    <row r="826" spans="11:12">
      <c r="K826" s="3"/>
      <c r="L826" s="3"/>
    </row>
    <row r="827" spans="11:12">
      <c r="K827" s="3"/>
      <c r="L827" s="3"/>
    </row>
    <row r="828" spans="11:12">
      <c r="K828" s="3"/>
      <c r="L828" s="3"/>
    </row>
    <row r="829" spans="11:12">
      <c r="K829" s="3"/>
      <c r="L829" s="3"/>
    </row>
    <row r="830" spans="11:12">
      <c r="K830" s="3"/>
      <c r="L830" s="3"/>
    </row>
    <row r="831" spans="11:12">
      <c r="K831" s="3"/>
      <c r="L831" s="3"/>
    </row>
    <row r="832" spans="11:12">
      <c r="K832" s="3"/>
      <c r="L832" s="3"/>
    </row>
    <row r="833" spans="11:12">
      <c r="K833" s="3"/>
      <c r="L833" s="3"/>
    </row>
    <row r="834" spans="11:12">
      <c r="K834" s="3"/>
      <c r="L834" s="3"/>
    </row>
    <row r="835" spans="11:12">
      <c r="K835" s="3"/>
      <c r="L835" s="3"/>
    </row>
    <row r="836" spans="11:12">
      <c r="K836" s="3"/>
      <c r="L836" s="3"/>
    </row>
    <row r="837" spans="11:12">
      <c r="K837" s="3"/>
      <c r="L837" s="3"/>
    </row>
    <row r="838" spans="11:12">
      <c r="K838" s="3"/>
      <c r="L838" s="3"/>
    </row>
    <row r="839" spans="11:12">
      <c r="K839" s="3"/>
      <c r="L839" s="3"/>
    </row>
    <row r="840" spans="11:12">
      <c r="K840" s="3"/>
      <c r="L840" s="3"/>
    </row>
    <row r="841" spans="11:12">
      <c r="K841" s="3"/>
      <c r="L841" s="3"/>
    </row>
    <row r="842" spans="11:12">
      <c r="K842" s="3"/>
      <c r="L842" s="3"/>
    </row>
    <row r="843" spans="11:12">
      <c r="K843" s="3"/>
      <c r="L843" s="3"/>
    </row>
    <row r="844" spans="11:12">
      <c r="K844" s="3"/>
      <c r="L844" s="3"/>
    </row>
    <row r="845" spans="11:12">
      <c r="K845" s="3"/>
      <c r="L845" s="3"/>
    </row>
    <row r="846" spans="11:12">
      <c r="K846" s="3"/>
      <c r="L846" s="3"/>
    </row>
    <row r="847" spans="11:12">
      <c r="K847" s="3"/>
      <c r="L847" s="3"/>
    </row>
    <row r="848" spans="11:12">
      <c r="K848" s="3"/>
      <c r="L848" s="3"/>
    </row>
    <row r="849" spans="11:12">
      <c r="K849" s="3"/>
      <c r="L849" s="3"/>
    </row>
    <row r="850" spans="11:12">
      <c r="K850" s="3"/>
      <c r="L850" s="3"/>
    </row>
    <row r="851" spans="11:12">
      <c r="K851" s="3"/>
      <c r="L851" s="3"/>
    </row>
    <row r="852" spans="11:12">
      <c r="K852" s="3"/>
      <c r="L852" s="3"/>
    </row>
    <row r="853" spans="11:12">
      <c r="K853" s="3"/>
      <c r="L853" s="3"/>
    </row>
    <row r="854" spans="11:12">
      <c r="K854" s="3"/>
      <c r="L854" s="3"/>
    </row>
    <row r="855" spans="11:12">
      <c r="K855" s="3"/>
      <c r="L855" s="3"/>
    </row>
    <row r="856" spans="11:12">
      <c r="K856" s="3"/>
      <c r="L856" s="3"/>
    </row>
    <row r="857" spans="11:12">
      <c r="K857" s="3"/>
      <c r="L857" s="3"/>
    </row>
    <row r="858" spans="11:12">
      <c r="K858" s="3"/>
      <c r="L858" s="3"/>
    </row>
    <row r="859" spans="11:12">
      <c r="K859" s="3"/>
      <c r="L859" s="3"/>
    </row>
    <row r="860" spans="11:12">
      <c r="K860" s="3"/>
      <c r="L860" s="3"/>
    </row>
    <row r="861" spans="11:12">
      <c r="K861" s="3"/>
      <c r="L861" s="3"/>
    </row>
    <row r="862" spans="11:12">
      <c r="K862" s="3"/>
      <c r="L862" s="3"/>
    </row>
    <row r="863" spans="11:12">
      <c r="K863" s="3"/>
      <c r="L863" s="3"/>
    </row>
    <row r="864" spans="11:12">
      <c r="K864" s="3"/>
      <c r="L864" s="3"/>
    </row>
    <row r="865" spans="11:12">
      <c r="K865" s="3"/>
      <c r="L865" s="3"/>
    </row>
    <row r="866" spans="11:12">
      <c r="K866" s="3"/>
      <c r="L866" s="3"/>
    </row>
    <row r="867" spans="11:12">
      <c r="K867" s="3"/>
      <c r="L867" s="3"/>
    </row>
    <row r="868" spans="11:12">
      <c r="K868" s="3"/>
      <c r="L868" s="3"/>
    </row>
    <row r="869" spans="11:12">
      <c r="K869" s="3"/>
      <c r="L869" s="3"/>
    </row>
    <row r="870" spans="11:12">
      <c r="K870" s="3"/>
      <c r="L870" s="3"/>
    </row>
    <row r="871" spans="11:12">
      <c r="K871" s="3"/>
      <c r="L871" s="3"/>
    </row>
    <row r="872" spans="11:12">
      <c r="K872" s="3"/>
      <c r="L872" s="3"/>
    </row>
    <row r="873" spans="11:12">
      <c r="K873" s="3"/>
      <c r="L873" s="3"/>
    </row>
    <row r="874" spans="11:12">
      <c r="K874" s="3"/>
      <c r="L874" s="3"/>
    </row>
    <row r="875" spans="11:12">
      <c r="K875" s="3"/>
      <c r="L875" s="3"/>
    </row>
    <row r="876" spans="11:12">
      <c r="K876" s="3"/>
      <c r="L876" s="3"/>
    </row>
    <row r="877" spans="11:12">
      <c r="K877" s="3"/>
      <c r="L877" s="3"/>
    </row>
    <row r="878" spans="11:12">
      <c r="K878" s="3"/>
      <c r="L878" s="3"/>
    </row>
    <row r="879" spans="11:12">
      <c r="K879" s="3"/>
      <c r="L879" s="3"/>
    </row>
    <row r="880" spans="11:12">
      <c r="K880" s="3"/>
      <c r="L880" s="3"/>
    </row>
    <row r="881" spans="11:12">
      <c r="K881" s="3"/>
      <c r="L881" s="3"/>
    </row>
    <row r="882" spans="11:12">
      <c r="K882" s="3"/>
      <c r="L882" s="3"/>
    </row>
    <row r="883" spans="11:12">
      <c r="K883" s="3"/>
      <c r="L883" s="3"/>
    </row>
    <row r="884" spans="11:12">
      <c r="K884" s="3"/>
      <c r="L884" s="3"/>
    </row>
    <row r="885" spans="11:12">
      <c r="K885" s="3"/>
      <c r="L885" s="3"/>
    </row>
    <row r="886" spans="11:12">
      <c r="K886" s="3"/>
      <c r="L886" s="3"/>
    </row>
    <row r="887" spans="11:12">
      <c r="K887" s="3"/>
      <c r="L887" s="3"/>
    </row>
    <row r="888" spans="11:12">
      <c r="K888" s="3"/>
      <c r="L888" s="3"/>
    </row>
    <row r="889" spans="11:12">
      <c r="K889" s="3"/>
      <c r="L889" s="3"/>
    </row>
    <row r="890" spans="11:12">
      <c r="K890" s="3"/>
      <c r="L890" s="3"/>
    </row>
    <row r="891" spans="11:12">
      <c r="K891" s="3"/>
      <c r="L891" s="3"/>
    </row>
    <row r="892" spans="11:12">
      <c r="K892" s="3"/>
      <c r="L892" s="3"/>
    </row>
    <row r="893" spans="11:12">
      <c r="K893" s="3"/>
      <c r="L893" s="3"/>
    </row>
    <row r="894" spans="11:12">
      <c r="K894" s="3"/>
      <c r="L894" s="3"/>
    </row>
    <row r="895" spans="11:12">
      <c r="K895" s="3"/>
      <c r="L895" s="3"/>
    </row>
    <row r="896" spans="11:12">
      <c r="K896" s="3"/>
      <c r="L896" s="3"/>
    </row>
    <row r="897" spans="11:12">
      <c r="K897" s="3"/>
      <c r="L897" s="3"/>
    </row>
    <row r="898" spans="11:12">
      <c r="K898" s="3"/>
      <c r="L898" s="3"/>
    </row>
    <row r="899" spans="11:12">
      <c r="K899" s="3"/>
      <c r="L899" s="3"/>
    </row>
    <row r="900" spans="11:12">
      <c r="K900" s="3"/>
      <c r="L900" s="3"/>
    </row>
    <row r="901" spans="11:12">
      <c r="K901" s="3"/>
      <c r="L901" s="3"/>
    </row>
    <row r="902" spans="11:12">
      <c r="K902" s="3"/>
      <c r="L902" s="3"/>
    </row>
    <row r="903" spans="11:12">
      <c r="K903" s="3"/>
      <c r="L903" s="3"/>
    </row>
    <row r="904" spans="11:12">
      <c r="K904" s="3"/>
      <c r="L904" s="3"/>
    </row>
    <row r="905" spans="11:12">
      <c r="K905" s="3"/>
      <c r="L905" s="3"/>
    </row>
    <row r="906" spans="11:12">
      <c r="K906" s="3"/>
      <c r="L906" s="3"/>
    </row>
    <row r="907" spans="11:12">
      <c r="K907" s="3"/>
      <c r="L907" s="3"/>
    </row>
    <row r="908" spans="11:12">
      <c r="K908" s="3"/>
      <c r="L908" s="3"/>
    </row>
    <row r="909" spans="11:12">
      <c r="K909" s="3"/>
      <c r="L909" s="3"/>
    </row>
    <row r="910" spans="11:12">
      <c r="K910" s="3"/>
      <c r="L910" s="3"/>
    </row>
    <row r="911" spans="11:12">
      <c r="K911" s="3"/>
      <c r="L911" s="3"/>
    </row>
    <row r="912" spans="11:12">
      <c r="K912" s="3"/>
      <c r="L912" s="3"/>
    </row>
    <row r="913" spans="11:12">
      <c r="K913" s="3"/>
      <c r="L913" s="3"/>
    </row>
    <row r="914" spans="11:12">
      <c r="K914" s="3"/>
      <c r="L914" s="3"/>
    </row>
    <row r="915" spans="11:12">
      <c r="K915" s="3"/>
      <c r="L915" s="3"/>
    </row>
    <row r="916" spans="11:12">
      <c r="K916" s="3"/>
      <c r="L916" s="3"/>
    </row>
    <row r="917" spans="11:12">
      <c r="K917" s="3"/>
      <c r="L917" s="3"/>
    </row>
    <row r="918" spans="11:12">
      <c r="K918" s="3"/>
      <c r="L918" s="3"/>
    </row>
    <row r="919" spans="11:12">
      <c r="K919" s="3"/>
      <c r="L919" s="3"/>
    </row>
    <row r="920" spans="11:12">
      <c r="K920" s="3"/>
      <c r="L920" s="3"/>
    </row>
    <row r="921" spans="11:12">
      <c r="K921" s="3"/>
      <c r="L921" s="3"/>
    </row>
    <row r="922" spans="11:12">
      <c r="K922" s="3"/>
      <c r="L922" s="3"/>
    </row>
    <row r="923" spans="11:12">
      <c r="K923" s="3"/>
      <c r="L923" s="3"/>
    </row>
    <row r="924" spans="11:12">
      <c r="K924" s="3"/>
      <c r="L924" s="3"/>
    </row>
    <row r="925" spans="11:12">
      <c r="K925" s="3"/>
      <c r="L925" s="3"/>
    </row>
    <row r="926" spans="11:12">
      <c r="K926" s="3"/>
      <c r="L926" s="3"/>
    </row>
    <row r="927" spans="11:12">
      <c r="K927" s="3"/>
      <c r="L927" s="3"/>
    </row>
    <row r="928" spans="11:12">
      <c r="K928" s="3"/>
      <c r="L928" s="3"/>
    </row>
    <row r="929" spans="11:12">
      <c r="K929" s="3"/>
      <c r="L929" s="3"/>
    </row>
    <row r="930" spans="11:12">
      <c r="K930" s="3"/>
      <c r="L930" s="3"/>
    </row>
    <row r="931" spans="11:12">
      <c r="K931" s="3"/>
      <c r="L931" s="3"/>
    </row>
    <row r="932" spans="11:12">
      <c r="K932" s="3"/>
      <c r="L932" s="3"/>
    </row>
    <row r="933" spans="11:12">
      <c r="K933" s="3"/>
      <c r="L933" s="3"/>
    </row>
    <row r="934" spans="11:12">
      <c r="K934" s="3"/>
      <c r="L934" s="3"/>
    </row>
    <row r="935" spans="11:12">
      <c r="K935" s="3"/>
      <c r="L935" s="3"/>
    </row>
    <row r="936" spans="11:12">
      <c r="K936" s="3"/>
      <c r="L936" s="3"/>
    </row>
    <row r="937" spans="11:12">
      <c r="K937" s="3"/>
      <c r="L937" s="3"/>
    </row>
    <row r="938" spans="11:12">
      <c r="K938" s="3"/>
      <c r="L938" s="3"/>
    </row>
    <row r="939" spans="11:12">
      <c r="K939" s="3"/>
      <c r="L939" s="3"/>
    </row>
    <row r="940" spans="11:12">
      <c r="K940" s="3"/>
      <c r="L940" s="3"/>
    </row>
    <row r="941" spans="11:12">
      <c r="K941" s="3"/>
      <c r="L941" s="3"/>
    </row>
    <row r="942" spans="11:12">
      <c r="K942" s="3"/>
      <c r="L942" s="3"/>
    </row>
    <row r="943" spans="11:12">
      <c r="K943" s="3"/>
      <c r="L943" s="3"/>
    </row>
    <row r="944" spans="11:12">
      <c r="K944" s="3"/>
      <c r="L944" s="3"/>
    </row>
    <row r="945" spans="11:12">
      <c r="K945" s="3"/>
      <c r="L945" s="3"/>
    </row>
    <row r="946" spans="11:12">
      <c r="K946" s="3"/>
      <c r="L946" s="3"/>
    </row>
    <row r="947" spans="11:12">
      <c r="K947" s="3"/>
      <c r="L947" s="3"/>
    </row>
    <row r="948" spans="11:12">
      <c r="K948" s="3"/>
      <c r="L948" s="3"/>
    </row>
    <row r="949" spans="11:12">
      <c r="K949" s="3"/>
      <c r="L949" s="3"/>
    </row>
    <row r="950" spans="11:12">
      <c r="K950" s="3"/>
      <c r="L950" s="3"/>
    </row>
    <row r="951" spans="11:12">
      <c r="K951" s="3"/>
      <c r="L951" s="3"/>
    </row>
    <row r="952" spans="11:12">
      <c r="K952" s="3"/>
      <c r="L952" s="3"/>
    </row>
    <row r="953" spans="11:12">
      <c r="K953" s="3"/>
      <c r="L953" s="3"/>
    </row>
    <row r="954" spans="11:12">
      <c r="K954" s="3"/>
      <c r="L954" s="3"/>
    </row>
    <row r="955" spans="11:12">
      <c r="K955" s="3"/>
      <c r="L955" s="3"/>
    </row>
    <row r="956" spans="11:12">
      <c r="K956" s="3"/>
      <c r="L956" s="3"/>
    </row>
    <row r="957" spans="11:12">
      <c r="K957" s="3"/>
      <c r="L957" s="3"/>
    </row>
    <row r="958" spans="11:12">
      <c r="K958" s="3"/>
      <c r="L958" s="3"/>
    </row>
    <row r="959" spans="11:12">
      <c r="K959" s="3"/>
      <c r="L959" s="3"/>
    </row>
    <row r="960" spans="11:12">
      <c r="K960" s="3"/>
      <c r="L960" s="3"/>
    </row>
    <row r="961" spans="11:12">
      <c r="K961" s="3"/>
      <c r="L961" s="3"/>
    </row>
    <row r="962" spans="11:12">
      <c r="K962" s="3"/>
      <c r="L962" s="3"/>
    </row>
    <row r="963" spans="11:12">
      <c r="K963" s="3"/>
      <c r="L963" s="3"/>
    </row>
    <row r="964" spans="11:12">
      <c r="K964" s="3"/>
      <c r="L964" s="3"/>
    </row>
    <row r="965" spans="11:12">
      <c r="K965" s="3"/>
      <c r="L965" s="3"/>
    </row>
    <row r="966" spans="11:12">
      <c r="K966" s="3"/>
      <c r="L966" s="3"/>
    </row>
    <row r="967" spans="11:12">
      <c r="K967" s="3"/>
      <c r="L967" s="3"/>
    </row>
    <row r="968" spans="11:12">
      <c r="K968" s="3"/>
      <c r="L968" s="3"/>
    </row>
    <row r="969" spans="11:12">
      <c r="K969" s="3"/>
      <c r="L969" s="3"/>
    </row>
    <row r="970" spans="11:12">
      <c r="K970" s="3"/>
      <c r="L970" s="3"/>
    </row>
    <row r="971" spans="11:12">
      <c r="K971" s="3"/>
      <c r="L971" s="3"/>
    </row>
    <row r="972" spans="11:12">
      <c r="K972" s="3"/>
      <c r="L972" s="3"/>
    </row>
    <row r="973" spans="11:12">
      <c r="K973" s="3"/>
      <c r="L973" s="3"/>
    </row>
    <row r="974" spans="11:12">
      <c r="K974" s="3"/>
      <c r="L974" s="3"/>
    </row>
    <row r="975" spans="11:12">
      <c r="K975" s="3"/>
      <c r="L975" s="3"/>
    </row>
    <row r="976" spans="11:12">
      <c r="K976" s="3"/>
      <c r="L976" s="3"/>
    </row>
    <row r="977" spans="11:12">
      <c r="K977" s="3"/>
      <c r="L977" s="3"/>
    </row>
    <row r="978" spans="11:12">
      <c r="K978" s="3"/>
      <c r="L978" s="3"/>
    </row>
    <row r="979" spans="11:12">
      <c r="K979" s="3"/>
      <c r="L979" s="3"/>
    </row>
    <row r="980" spans="11:12">
      <c r="K980" s="3"/>
      <c r="L980" s="3"/>
    </row>
    <row r="981" spans="11:12">
      <c r="K981" s="3"/>
      <c r="L981" s="3"/>
    </row>
    <row r="982" spans="11:12">
      <c r="K982" s="3"/>
      <c r="L982" s="3"/>
    </row>
    <row r="983" spans="11:12">
      <c r="K983" s="3"/>
      <c r="L983" s="3"/>
    </row>
    <row r="984" spans="11:12">
      <c r="K984" s="3"/>
      <c r="L984" s="3"/>
    </row>
    <row r="985" spans="11:12">
      <c r="K985" s="3"/>
      <c r="L985" s="3"/>
    </row>
    <row r="986" spans="11:12">
      <c r="K986" s="3"/>
      <c r="L986" s="3"/>
    </row>
    <row r="987" spans="11:12">
      <c r="K987" s="3"/>
      <c r="L987" s="3"/>
    </row>
    <row r="988" spans="11:12">
      <c r="K988" s="3"/>
      <c r="L988" s="3"/>
    </row>
    <row r="989" spans="11:12">
      <c r="K989" s="3"/>
      <c r="L989" s="3"/>
    </row>
    <row r="990" spans="11:12">
      <c r="K990" s="3"/>
      <c r="L990" s="3"/>
    </row>
    <row r="991" spans="11:12">
      <c r="K991" s="3"/>
      <c r="L991" s="3"/>
    </row>
    <row r="992" spans="11:12">
      <c r="K992" s="3"/>
      <c r="L992" s="3"/>
    </row>
    <row r="993" spans="11:12">
      <c r="K993" s="3"/>
      <c r="L993" s="3"/>
    </row>
    <row r="994" spans="11:12">
      <c r="K994" s="3"/>
      <c r="L994" s="3"/>
    </row>
    <row r="995" spans="11:12">
      <c r="K995" s="3"/>
      <c r="L995" s="3"/>
    </row>
    <row r="996" spans="11:12">
      <c r="K996" s="3"/>
      <c r="L996" s="3"/>
    </row>
    <row r="997" spans="11:12">
      <c r="K997" s="3"/>
      <c r="L997" s="3"/>
    </row>
    <row r="998" spans="11:12">
      <c r="K998" s="3"/>
      <c r="L998" s="3"/>
    </row>
    <row r="999" spans="11:12">
      <c r="K999" s="3"/>
      <c r="L999" s="3"/>
    </row>
    <row r="1000" spans="11:12">
      <c r="K1000" s="3"/>
      <c r="L1000" s="3"/>
    </row>
    <row r="1001" spans="11:12">
      <c r="K1001" s="3"/>
      <c r="L100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EF8C-D18C-4378-B927-B9484048A8E0}">
  <dimension ref="A1:G17"/>
  <sheetViews>
    <sheetView zoomScale="94" workbookViewId="0">
      <selection activeCell="B2" sqref="B2"/>
    </sheetView>
  </sheetViews>
  <sheetFormatPr defaultRowHeight="13.2"/>
  <cols>
    <col min="1" max="1" width="44" customWidth="1"/>
    <col min="2" max="2" width="31.88671875" customWidth="1"/>
    <col min="3" max="3" width="27" customWidth="1"/>
    <col min="4" max="4" width="26.109375" customWidth="1"/>
    <col min="5" max="5" width="23.6640625" customWidth="1"/>
    <col min="6" max="6" width="23.44140625" customWidth="1"/>
    <col min="7" max="7" width="31.5546875" customWidth="1"/>
  </cols>
  <sheetData>
    <row r="1" spans="1:7" ht="13.8">
      <c r="A1" s="42" t="s">
        <v>1791</v>
      </c>
      <c r="B1" s="18" t="s">
        <v>1649</v>
      </c>
      <c r="C1" s="18" t="s">
        <v>1650</v>
      </c>
      <c r="D1" s="18" t="s">
        <v>1651</v>
      </c>
      <c r="E1" s="19" t="s">
        <v>1652</v>
      </c>
      <c r="F1" s="20" t="s">
        <v>1653</v>
      </c>
      <c r="G1" s="18" t="s">
        <v>1654</v>
      </c>
    </row>
    <row r="2" spans="1:7">
      <c r="A2" s="3" t="s">
        <v>1755</v>
      </c>
      <c r="B2" s="43">
        <f>SUMIF('State(1) And State(2)'!$A:$A,'States Calculation'!A2,'State(1) And State(2)'!$I:$I)</f>
        <v>3007.0615727272725</v>
      </c>
      <c r="C2" s="44">
        <f>SUMIF('State(1) And State(2)'!$A:$A,'States Calculation'!A2,'State(1) And State(2)'!$J:$J)</f>
        <v>1.5520531135824246E-3</v>
      </c>
      <c r="D2" s="43">
        <f>SUMIF('State(1) And State(2)'!$A:$A,'States Calculation'!A2,'State(1) And State(2)'!$K:$K)</f>
        <v>183.68794269327179</v>
      </c>
      <c r="E2" s="43">
        <f>SUMIF('State(1) And State(2)'!$A:$A,'States Calculation'!A2,'State(1) And State(2)'!$L:$L)</f>
        <v>810.06050504106554</v>
      </c>
      <c r="F2" s="44">
        <f>SUMIF('State(1) And State(2)'!$A:$A,'States Calculation'!A2,'State(1) And State(2)'!$M:$M)/100</f>
        <v>2.6299379818114615E-2</v>
      </c>
      <c r="G2" s="43">
        <f>SUMIF('State(1) And State(2)'!$A:$A,'States Calculation'!A2,'State(1) And State(2)'!$N:$N)</f>
        <v>318.29706127040629</v>
      </c>
    </row>
    <row r="3" spans="1:7">
      <c r="A3" s="3" t="s">
        <v>1788</v>
      </c>
      <c r="B3" s="43">
        <f>SUMIF('State(1) And State(2)'!$A:$A,'States Calculation'!A3,'State(1) And State(2)'!$I:$I)</f>
        <v>382.88366666666667</v>
      </c>
      <c r="C3" s="44">
        <f>SUMIF('State(1) And State(2)'!$A:$A,'States Calculation'!A3,'State(1) And State(2)'!$J:$J)</f>
        <v>1.287691812426226E-3</v>
      </c>
      <c r="D3" s="43">
        <f>SUMIF('State(1) And State(2)'!$A:$A,'States Calculation'!A3,'State(1) And State(2)'!$K:$K)</f>
        <v>153.15346666666667</v>
      </c>
      <c r="E3" s="43">
        <f>SUMIF('State(1) And State(2)'!$A:$A,'States Calculation'!A3,'State(1) And State(2)'!$L:$L)</f>
        <v>493.03616267839902</v>
      </c>
      <c r="F3" s="44">
        <f>SUMIF('State(1) And State(2)'!$A:$A,'States Calculation'!A3,'State(1) And State(2)'!$M:$M)/100</f>
        <v>3.2192295310655649E-3</v>
      </c>
      <c r="G3" s="43">
        <f>SUMIF('State(1) And State(2)'!$A:$A,'States Calculation'!A3,'State(1) And State(2)'!$N:$N)</f>
        <v>66.455628286296815</v>
      </c>
    </row>
    <row r="4" spans="1:7">
      <c r="A4" s="3" t="s">
        <v>1733</v>
      </c>
      <c r="B4" s="43">
        <f>SUMIF('State(1) And State(2)'!$A:$A,'States Calculation'!A4,'State(1) And State(2)'!$I:$I)</f>
        <v>89727.360859829205</v>
      </c>
      <c r="C4" s="44">
        <f>SUMIF('State(1) And State(2)'!$A:$A,'States Calculation'!A4,'State(1) And State(2)'!$J:$J)</f>
        <v>4.4998353818352148E-2</v>
      </c>
      <c r="D4" s="43">
        <f>SUMIF('State(1) And State(2)'!$A:$A,'States Calculation'!A4,'State(1) And State(2)'!$K:$K)</f>
        <v>7179.8048577011714</v>
      </c>
      <c r="E4" s="43">
        <f>SUMIF('State(1) And State(2)'!$A:$A,'States Calculation'!A4,'State(1) And State(2)'!$L:$L)</f>
        <v>23873.318191371676</v>
      </c>
      <c r="F4" s="44">
        <f>SUMIF('State(1) And State(2)'!$A:$A,'States Calculation'!A4,'State(1) And State(2)'!$M:$M)/100</f>
        <v>0.50553406365957232</v>
      </c>
      <c r="G4" s="43">
        <f>SUMIF('State(1) And State(2)'!$A:$A,'States Calculation'!A4,'State(1) And State(2)'!$N:$N)</f>
        <v>6375.708508781885</v>
      </c>
    </row>
    <row r="5" spans="1:7">
      <c r="A5" s="3" t="s">
        <v>1735</v>
      </c>
      <c r="B5" s="43">
        <f>SUMIF('State(1) And State(2)'!$A:$A,'States Calculation'!A5,'State(1) And State(2)'!$I:$I)</f>
        <v>128648.52414814819</v>
      </c>
      <c r="C5" s="44">
        <f>SUMIF('State(1) And State(2)'!$A:$A,'States Calculation'!A5,'State(1) And State(2)'!$J:$J)</f>
        <v>5.1406743780101891E-2</v>
      </c>
      <c r="D5" s="43">
        <f>SUMIF('State(1) And State(2)'!$A:$A,'States Calculation'!A5,'State(1) And State(2)'!$K:$K)</f>
        <v>8196.7401006610671</v>
      </c>
      <c r="E5" s="43">
        <f>SUMIF('State(1) And State(2)'!$A:$A,'States Calculation'!A5,'State(1) And State(2)'!$L:$L)</f>
        <v>26013.167723688071</v>
      </c>
      <c r="F5" s="44">
        <f>SUMIF('State(1) And State(2)'!$A:$A,'States Calculation'!A5,'State(1) And State(2)'!$M:$M)/100</f>
        <v>0.583878839307302</v>
      </c>
      <c r="G5" s="43">
        <f>SUMIF('State(1) And State(2)'!$A:$A,'States Calculation'!A5,'State(1) And State(2)'!$N:$N)</f>
        <v>7780.568937756073</v>
      </c>
    </row>
    <row r="6" spans="1:7">
      <c r="A6" s="3" t="s">
        <v>1753</v>
      </c>
      <c r="B6" s="43">
        <f>SUMIF('State(1) And State(2)'!$A:$A,'States Calculation'!A6,'State(1) And State(2)'!$I:$I)</f>
        <v>11524.177301547988</v>
      </c>
      <c r="C6" s="44">
        <f>SUMIF('State(1) And State(2)'!$A:$A,'States Calculation'!A6,'State(1) And State(2)'!$J:$J)</f>
        <v>2.5512058916760064E-3</v>
      </c>
      <c r="D6" s="43">
        <f>SUMIF('State(1) And State(2)'!$A:$A,'States Calculation'!A6,'State(1) And State(2)'!$K:$K)</f>
        <v>430.80719185976096</v>
      </c>
      <c r="E6" s="43">
        <f>SUMIF('State(1) And State(2)'!$A:$A,'States Calculation'!A6,'State(1) And State(2)'!$L:$L)</f>
        <v>1090.9941136075981</v>
      </c>
      <c r="F6" s="44">
        <f>SUMIF('State(1) And State(2)'!$A:$A,'States Calculation'!A6,'State(1) And State(2)'!$M:$M)/100</f>
        <v>2.5449930946495791E-2</v>
      </c>
      <c r="G6" s="43">
        <f>SUMIF('State(1) And State(2)'!$A:$A,'States Calculation'!A6,'State(1) And State(2)'!$N:$N)</f>
        <v>304.70055541533878</v>
      </c>
    </row>
    <row r="7" spans="1:7">
      <c r="A7" s="3" t="s">
        <v>1740</v>
      </c>
      <c r="B7" s="43">
        <f>SUMIF('State(1) And State(2)'!$A:$A,'States Calculation'!A7,'State(1) And State(2)'!$I:$I)</f>
        <v>105804.89059701889</v>
      </c>
      <c r="C7" s="44">
        <f>SUMIF('State(1) And State(2)'!$A:$A,'States Calculation'!A7,'State(1) And State(2)'!$J:$J)</f>
        <v>5.3096109886162028E-2</v>
      </c>
      <c r="D7" s="43">
        <f>SUMIF('State(1) And State(2)'!$A:$A,'States Calculation'!A7,'State(1) And State(2)'!$K:$K)</f>
        <v>8595.1076688308694</v>
      </c>
      <c r="E7" s="43">
        <f>SUMIF('State(1) And State(2)'!$A:$A,'States Calculation'!A7,'State(1) And State(2)'!$L:$L)</f>
        <v>26766.013988087634</v>
      </c>
      <c r="F7" s="44">
        <f>SUMIF('State(1) And State(2)'!$A:$A,'States Calculation'!A7,'State(1) And State(2)'!$M:$M)/100</f>
        <v>0.5851301903239764</v>
      </c>
      <c r="G7" s="43">
        <f>SUMIF('State(1) And State(2)'!$A:$A,'States Calculation'!A7,'State(1) And State(2)'!$N:$N)</f>
        <v>7570.2130373010123</v>
      </c>
    </row>
    <row r="8" spans="1:7">
      <c r="A8" s="3" t="s">
        <v>1762</v>
      </c>
      <c r="B8" s="43">
        <f>SUMIF('State(1) And State(2)'!$A:$A,'States Calculation'!A8,'State(1) And State(2)'!$I:$I)</f>
        <v>10473.55043796829</v>
      </c>
      <c r="C8" s="44">
        <f>SUMIF('State(1) And State(2)'!$A:$A,'States Calculation'!A8,'State(1) And State(2)'!$J:$J)</f>
        <v>5.3934104194352846E-3</v>
      </c>
      <c r="D8" s="43">
        <f>SUMIF('State(1) And State(2)'!$A:$A,'States Calculation'!A8,'State(1) And State(2)'!$K:$K)</f>
        <v>896.48004286339597</v>
      </c>
      <c r="E8" s="43">
        <f>SUMIF('State(1) And State(2)'!$A:$A,'States Calculation'!A8,'State(1) And State(2)'!$L:$L)</f>
        <v>2405.8907968449303</v>
      </c>
      <c r="F8" s="44">
        <f>SUMIF('State(1) And State(2)'!$A:$A,'States Calculation'!A8,'State(1) And State(2)'!$M:$M)/100</f>
        <v>5.1713494120934254E-2</v>
      </c>
      <c r="G8" s="43">
        <f>SUMIF('State(1) And State(2)'!$A:$A,'States Calculation'!A8,'State(1) And State(2)'!$N:$N)</f>
        <v>715.5277236996028</v>
      </c>
    </row>
    <row r="9" spans="1:7">
      <c r="A9" s="3" t="s">
        <v>1783</v>
      </c>
      <c r="B9" s="43">
        <f>SUMIF('State(1) And State(2)'!$A:$A,'States Calculation'!A9,'State(1) And State(2)'!$I:$I)</f>
        <v>183.58080000000001</v>
      </c>
      <c r="C9" s="44">
        <f>SUMIF('State(1) And State(2)'!$A:$A,'States Calculation'!A9,'State(1) And State(2)'!$J:$J)</f>
        <v>2.2021904454297208E-4</v>
      </c>
      <c r="D9" s="43">
        <f>SUMIF('State(1) And State(2)'!$A:$A,'States Calculation'!A9,'State(1) And State(2)'!$K:$K)</f>
        <v>15.825931034482759</v>
      </c>
      <c r="E9" s="43">
        <f>SUMIF('State(1) And State(2)'!$A:$A,'States Calculation'!A9,'State(1) And State(2)'!$L:$L)</f>
        <v>40.427988372434449</v>
      </c>
      <c r="F9" s="44">
        <f>SUMIF('State(1) And State(2)'!$A:$A,'States Calculation'!A9,'State(1) And State(2)'!$M:$M)/100</f>
        <v>2.5545409166984764E-3</v>
      </c>
      <c r="G9" s="43">
        <f>SUMIF('State(1) And State(2)'!$A:$A,'States Calculation'!A9,'State(1) And State(2)'!$N:$N)</f>
        <v>0.8353642422996741</v>
      </c>
    </row>
    <row r="10" spans="1:7">
      <c r="A10" s="3" t="s">
        <v>1785</v>
      </c>
      <c r="B10" s="43">
        <f>SUMIF('State(1) And State(2)'!$A:$A,'States Calculation'!A10,'State(1) And State(2)'!$I:$I)</f>
        <v>2138.0347999999999</v>
      </c>
      <c r="C10" s="44">
        <f>SUMIF('State(1) And State(2)'!$A:$A,'States Calculation'!A10,'State(1) And State(2)'!$J:$J)</f>
        <v>4.5613194862681721E-5</v>
      </c>
      <c r="D10" s="43">
        <f>SUMIF('State(1) And State(2)'!$A:$A,'States Calculation'!A10,'State(1) And State(2)'!$K:$K)</f>
        <v>14.084619519723439</v>
      </c>
      <c r="E10" s="43">
        <f>SUMIF('State(1) And State(2)'!$A:$A,'States Calculation'!A10,'State(1) And State(2)'!$L:$L)</f>
        <v>40.510409069957163</v>
      </c>
      <c r="F10" s="44">
        <f>SUMIF('State(1) And State(2)'!$A:$A,'States Calculation'!A10,'State(1) And State(2)'!$M:$M)/100</f>
        <v>5.6470378421939497E-3</v>
      </c>
      <c r="G10" s="43">
        <f>SUMIF('State(1) And State(2)'!$A:$A,'States Calculation'!A10,'State(1) And State(2)'!$N:$N)</f>
        <v>46.525779377776743</v>
      </c>
    </row>
    <row r="11" spans="1:7">
      <c r="A11" s="3" t="s">
        <v>1738</v>
      </c>
      <c r="B11" s="43">
        <f>SUMIF('State(1) And State(2)'!$A:$A,'States Calculation'!A11,'State(1) And State(2)'!$I:$I)</f>
        <v>23311.051325496162</v>
      </c>
      <c r="C11" s="44">
        <f>SUMIF('State(1) And State(2)'!$A:$A,'States Calculation'!A11,'State(1) And State(2)'!$J:$J)</f>
        <v>1.1103481571059592E-2</v>
      </c>
      <c r="D11" s="43">
        <f>SUMIF('State(1) And State(2)'!$A:$A,'States Calculation'!A11,'State(1) And State(2)'!$K:$K)</f>
        <v>1691.0784461985274</v>
      </c>
      <c r="E11" s="43">
        <f>SUMIF('State(1) And State(2)'!$A:$A,'States Calculation'!A11,'State(1) And State(2)'!$L:$L)</f>
        <v>5401.4106624438064</v>
      </c>
      <c r="F11" s="44">
        <f>SUMIF('State(1) And State(2)'!$A:$A,'States Calculation'!A11,'State(1) And State(2)'!$M:$M)/100</f>
        <v>0.15312330433825902</v>
      </c>
      <c r="G11" s="43">
        <f>SUMIF('State(1) And State(2)'!$A:$A,'States Calculation'!A11,'State(1) And State(2)'!$N:$N)</f>
        <v>1693.3079556794012</v>
      </c>
    </row>
    <row r="12" spans="1:7">
      <c r="A12" s="3" t="s">
        <v>1778</v>
      </c>
      <c r="B12" s="43">
        <f>SUMIF('State(1) And State(2)'!$A:$A,'States Calculation'!A12,'State(1) And State(2)'!$I:$I)</f>
        <v>2670.9154222222223</v>
      </c>
      <c r="C12" s="44">
        <f>SUMIF('State(1) And State(2)'!$A:$A,'States Calculation'!A12,'State(1) And State(2)'!$J:$J)</f>
        <v>5.6155024774445414E-4</v>
      </c>
      <c r="D12" s="43">
        <f>SUMIF('State(1) And State(2)'!$A:$A,'States Calculation'!A12,'State(1) And State(2)'!$K:$K)</f>
        <v>106.4616899227274</v>
      </c>
      <c r="E12" s="43">
        <f>SUMIF('State(1) And State(2)'!$A:$A,'States Calculation'!A12,'State(1) And State(2)'!$L:$L)</f>
        <v>289.9287635982696</v>
      </c>
      <c r="F12" s="44">
        <f>SUMIF('State(1) And State(2)'!$A:$A,'States Calculation'!A12,'State(1) And State(2)'!$M:$M)/100</f>
        <v>1.4360099053534461E-2</v>
      </c>
      <c r="G12" s="43">
        <f>SUMIF('State(1) And State(2)'!$A:$A,'States Calculation'!A12,'State(1) And State(2)'!$N:$N)</f>
        <v>239.03116341682494</v>
      </c>
    </row>
    <row r="13" spans="1:7">
      <c r="A13" s="3" t="s">
        <v>1748</v>
      </c>
      <c r="B13" s="43">
        <f>SUMIF('State(1) And State(2)'!$A:$A,'States Calculation'!A13,'State(1) And State(2)'!$I:$I)</f>
        <v>65851.425789268964</v>
      </c>
      <c r="C13" s="44">
        <f>SUMIF('State(1) And State(2)'!$A:$A,'States Calculation'!A13,'State(1) And State(2)'!$J:$J)</f>
        <v>3.696050615817454E-2</v>
      </c>
      <c r="D13" s="43">
        <f>SUMIF('State(1) And State(2)'!$A:$A,'States Calculation'!A13,'State(1) And State(2)'!$K:$K)</f>
        <v>4972.9757161848502</v>
      </c>
      <c r="E13" s="43">
        <f>SUMIF('State(1) And State(2)'!$A:$A,'States Calculation'!A13,'State(1) And State(2)'!$L:$L)</f>
        <v>14863.242098308452</v>
      </c>
      <c r="F13" s="44">
        <f>SUMIF('State(1) And State(2)'!$A:$A,'States Calculation'!A13,'State(1) And State(2)'!$M:$M)/100</f>
        <v>0.33331321070788683</v>
      </c>
      <c r="G13" s="43">
        <f>SUMIF('State(1) And State(2)'!$A:$A,'States Calculation'!A13,'State(1) And State(2)'!$N:$N)</f>
        <v>4400.4170006924578</v>
      </c>
    </row>
    <row r="14" spans="1:7">
      <c r="A14" s="3" t="s">
        <v>1781</v>
      </c>
      <c r="B14" s="43">
        <f>SUMIF('State(1) And State(2)'!$A:$A,'States Calculation'!A14,'State(1) And State(2)'!$I:$I)</f>
        <v>857.95944999999995</v>
      </c>
      <c r="C14" s="44">
        <f>SUMIF('State(1) And State(2)'!$A:$A,'States Calculation'!A14,'State(1) And State(2)'!$J:$J)</f>
        <v>6.5536926053002067E-4</v>
      </c>
      <c r="D14" s="43">
        <f>SUMIF('State(1) And State(2)'!$A:$A,'States Calculation'!A14,'State(1) And State(2)'!$K:$K)</f>
        <v>33.425503698979597</v>
      </c>
      <c r="E14" s="43">
        <f>SUMIF('State(1) And State(2)'!$A:$A,'States Calculation'!A14,'State(1) And State(2)'!$L:$L)</f>
        <v>123.49459483229333</v>
      </c>
      <c r="F14" s="44">
        <f>SUMIF('State(1) And State(2)'!$A:$A,'States Calculation'!A14,'State(1) And State(2)'!$M:$M)/100</f>
        <v>1.0206133951028961E-2</v>
      </c>
      <c r="G14" s="43">
        <f>SUMIF('State(1) And State(2)'!$A:$A,'States Calculation'!A14,'State(1) And State(2)'!$N:$N)</f>
        <v>203.77242715042078</v>
      </c>
    </row>
    <row r="15" spans="1:7">
      <c r="A15" s="3" t="s">
        <v>1771</v>
      </c>
      <c r="B15" s="43">
        <f>SUMIF('State(1) And State(2)'!$A:$A,'States Calculation'!A15,'State(1) And State(2)'!$I:$I)</f>
        <v>7831.7990769230773</v>
      </c>
      <c r="C15" s="44">
        <f>SUMIF('State(1) And State(2)'!$A:$A,'States Calculation'!A15,'State(1) And State(2)'!$J:$J)</f>
        <v>3.1959958476621272E-4</v>
      </c>
      <c r="D15" s="43">
        <f>SUMIF('State(1) And State(2)'!$A:$A,'States Calculation'!A15,'State(1) And State(2)'!$K:$K)</f>
        <v>93.461265939108046</v>
      </c>
      <c r="E15" s="43">
        <f>SUMIF('State(1) And State(2)'!$A:$A,'States Calculation'!A15,'State(1) And State(2)'!$L:$L)</f>
        <v>158.18811240860924</v>
      </c>
      <c r="F15" s="44">
        <f>SUMIF('State(1) And State(2)'!$A:$A,'States Calculation'!A15,'State(1) And State(2)'!$M:$M)/100</f>
        <v>1.3859395597653675E-2</v>
      </c>
      <c r="G15" s="43">
        <f>SUMIF('State(1) And State(2)'!$A:$A,'States Calculation'!A15,'State(1) And State(2)'!$N:$N)</f>
        <v>224.85851189009742</v>
      </c>
    </row>
    <row r="16" spans="1:7">
      <c r="A16" s="3" t="s">
        <v>1742</v>
      </c>
      <c r="B16" s="43">
        <f>SUMIF('State(1) And State(2)'!$A:$A,'States Calculation'!A16,'State(1) And State(2)'!$I:$I)</f>
        <v>65609.717005895945</v>
      </c>
      <c r="C16" s="44">
        <f>SUMIF('State(1) And State(2)'!$A:$A,'States Calculation'!A16,'State(1) And State(2)'!$J:$J)</f>
        <v>2.9276216993916564E-2</v>
      </c>
      <c r="D16" s="43">
        <f>SUMIF('State(1) And State(2)'!$A:$A,'States Calculation'!A16,'State(1) And State(2)'!$K:$K)</f>
        <v>5382.5786706310328</v>
      </c>
      <c r="E16" s="43">
        <f>SUMIF('State(1) And State(2)'!$A:$A,'States Calculation'!A16,'State(1) And State(2)'!$L:$L)</f>
        <v>16036.847872636581</v>
      </c>
      <c r="F16" s="44">
        <f>SUMIF('State(1) And State(2)'!$A:$A,'States Calculation'!A16,'State(1) And State(2)'!$M:$M)/100</f>
        <v>0.27029227230845299</v>
      </c>
      <c r="G16" s="43">
        <f>SUMIF('State(1) And State(2)'!$A:$A,'States Calculation'!A16,'State(1) And State(2)'!$N:$N)</f>
        <v>3814.9847991494457</v>
      </c>
    </row>
    <row r="17" spans="1:2">
      <c r="A17" s="41"/>
      <c r="B17" s="43"/>
    </row>
  </sheetData>
  <autoFilter ref="A1:A1001" xr:uid="{A0C8EF8C-D18C-4378-B927-B9484048A8E0}">
    <sortState xmlns:xlrd2="http://schemas.microsoft.com/office/spreadsheetml/2017/richdata2" ref="A2:A1001">
      <sortCondition ref="A1:A100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5582-D44E-42E9-8810-B48B220E7196}">
  <dimension ref="A1:N1000"/>
  <sheetViews>
    <sheetView workbookViewId="0">
      <selection activeCell="I3" sqref="I3"/>
    </sheetView>
  </sheetViews>
  <sheetFormatPr defaultRowHeight="13.2"/>
  <cols>
    <col min="1" max="2" width="35.88671875" customWidth="1"/>
    <col min="3" max="3" width="18.33203125" customWidth="1"/>
    <col min="4" max="4" width="18.21875" customWidth="1"/>
    <col min="5" max="5" width="35.6640625" customWidth="1"/>
    <col min="6" max="6" width="32.109375" customWidth="1"/>
    <col min="7" max="7" width="20.109375" customWidth="1"/>
    <col min="8" max="8" width="18.77734375" customWidth="1"/>
    <col min="9" max="9" width="12.6640625"/>
    <col min="10" max="11" width="25" customWidth="1"/>
    <col min="12" max="12" width="22.109375" customWidth="1"/>
    <col min="13" max="13" width="25.109375" customWidth="1"/>
    <col min="14" max="14" width="35.21875" customWidth="1"/>
  </cols>
  <sheetData>
    <row r="1" spans="1:14" ht="14.4">
      <c r="A1" s="15" t="s">
        <v>1792</v>
      </c>
      <c r="B1" s="15" t="s">
        <v>1725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  <c r="H1" s="14" t="s">
        <v>11</v>
      </c>
      <c r="I1" s="18" t="s">
        <v>1649</v>
      </c>
      <c r="J1" s="18" t="s">
        <v>1650</v>
      </c>
      <c r="K1" s="18" t="s">
        <v>1651</v>
      </c>
      <c r="L1" s="19" t="s">
        <v>1652</v>
      </c>
      <c r="M1" s="20" t="s">
        <v>1653</v>
      </c>
      <c r="N1" s="18" t="s">
        <v>1654</v>
      </c>
    </row>
    <row r="2" spans="1:14" ht="14.4">
      <c r="A2" s="3" t="s">
        <v>1733</v>
      </c>
      <c r="B2" s="3" t="s">
        <v>1655</v>
      </c>
      <c r="C2" s="9">
        <v>10524</v>
      </c>
      <c r="D2" s="9">
        <v>55</v>
      </c>
      <c r="E2" s="9">
        <v>7601</v>
      </c>
      <c r="F2" s="9">
        <v>10242</v>
      </c>
      <c r="G2" s="9">
        <v>11</v>
      </c>
      <c r="H2" s="9">
        <v>6136.134</v>
      </c>
      <c r="I2" s="22">
        <f>H2/G2</f>
        <v>557.83036363636359</v>
      </c>
      <c r="J2" s="23">
        <f t="shared" ref="J2:J256" si="0">G2/C2</f>
        <v>1.0452299505891297E-3</v>
      </c>
      <c r="K2" s="24">
        <f t="shared" ref="K2:K256" si="1">IFERROR(H2/D2,0)</f>
        <v>111.56607272727273</v>
      </c>
      <c r="L2" s="24">
        <f t="shared" ref="L2:L256" si="2">H2/C2*1000</f>
        <v>583.06100342075263</v>
      </c>
      <c r="M2" s="23">
        <f t="shared" ref="M2:M256" si="3">D2/C2*100</f>
        <v>0.5226149752945648</v>
      </c>
      <c r="N2" s="25">
        <f t="shared" ref="N2:N256" si="4">E2/C2*100</f>
        <v>72.225389585708854</v>
      </c>
    </row>
    <row r="3" spans="1:14" ht="14.4">
      <c r="A3" s="3" t="s">
        <v>1735</v>
      </c>
      <c r="B3" s="3" t="s">
        <v>1655</v>
      </c>
      <c r="C3" s="9">
        <v>18324</v>
      </c>
      <c r="D3" s="9">
        <v>60</v>
      </c>
      <c r="E3" s="9">
        <v>3145</v>
      </c>
      <c r="F3" s="9">
        <v>13703</v>
      </c>
      <c r="G3" s="9">
        <v>8</v>
      </c>
      <c r="H3" s="11">
        <v>6996.232</v>
      </c>
      <c r="I3" s="22">
        <f t="shared" ref="I3:I256" si="5">H3/G3</f>
        <v>874.529</v>
      </c>
      <c r="J3" s="23">
        <f t="shared" si="0"/>
        <v>4.365858982754857E-4</v>
      </c>
      <c r="K3" s="24">
        <f t="shared" si="1"/>
        <v>116.60386666666666</v>
      </c>
      <c r="L3" s="24">
        <f t="shared" si="2"/>
        <v>381.80702903296219</v>
      </c>
      <c r="M3" s="23">
        <f t="shared" si="3"/>
        <v>0.32743942370661427</v>
      </c>
      <c r="N3" s="25">
        <f t="shared" si="4"/>
        <v>17.163283125955033</v>
      </c>
    </row>
    <row r="4" spans="1:14" ht="14.4">
      <c r="A4" s="3" t="s">
        <v>1733</v>
      </c>
      <c r="B4" s="3" t="s">
        <v>1655</v>
      </c>
      <c r="C4" s="9">
        <v>7862</v>
      </c>
      <c r="D4" s="9">
        <v>20</v>
      </c>
      <c r="E4" s="9">
        <v>2152</v>
      </c>
      <c r="F4" s="9">
        <v>6039</v>
      </c>
      <c r="G4" s="9">
        <v>2</v>
      </c>
      <c r="H4" s="9">
        <v>6506.4340000000002</v>
      </c>
      <c r="I4" s="22">
        <f t="shared" si="5"/>
        <v>3253.2170000000001</v>
      </c>
      <c r="J4" s="23">
        <f t="shared" si="0"/>
        <v>2.5438819638768761E-4</v>
      </c>
      <c r="K4" s="24">
        <f t="shared" si="1"/>
        <v>325.32170000000002</v>
      </c>
      <c r="L4" s="24">
        <f t="shared" si="2"/>
        <v>827.58000508776399</v>
      </c>
      <c r="M4" s="23">
        <f t="shared" si="3"/>
        <v>0.25438819638768762</v>
      </c>
      <c r="N4" s="25">
        <f t="shared" si="4"/>
        <v>27.372169931315188</v>
      </c>
    </row>
    <row r="5" spans="1:14" ht="14.4">
      <c r="A5" s="3" t="s">
        <v>1738</v>
      </c>
      <c r="B5" s="3" t="s">
        <v>1655</v>
      </c>
      <c r="C5" s="9">
        <v>10501</v>
      </c>
      <c r="D5" s="9">
        <v>90</v>
      </c>
      <c r="E5" s="9">
        <v>4126</v>
      </c>
      <c r="F5" s="9">
        <v>7654</v>
      </c>
      <c r="G5" s="9">
        <v>8</v>
      </c>
      <c r="H5" s="9">
        <v>6244.518</v>
      </c>
      <c r="I5" s="22">
        <f t="shared" si="5"/>
        <v>780.56475</v>
      </c>
      <c r="J5" s="23">
        <f t="shared" si="0"/>
        <v>7.6183220645652792E-4</v>
      </c>
      <c r="K5" s="24">
        <f t="shared" si="1"/>
        <v>69.383533333333332</v>
      </c>
      <c r="L5" s="24">
        <f t="shared" si="2"/>
        <v>594.65936577468813</v>
      </c>
      <c r="M5" s="23">
        <f t="shared" si="3"/>
        <v>0.85706123226359388</v>
      </c>
      <c r="N5" s="25">
        <f t="shared" si="4"/>
        <v>39.29149604799543</v>
      </c>
    </row>
    <row r="6" spans="1:14" ht="14.4">
      <c r="A6" s="3" t="s">
        <v>1740</v>
      </c>
      <c r="B6" s="3" t="s">
        <v>1655</v>
      </c>
      <c r="C6" s="9">
        <v>23156</v>
      </c>
      <c r="D6" s="9">
        <v>73</v>
      </c>
      <c r="E6" s="9">
        <v>4468</v>
      </c>
      <c r="F6" s="9">
        <v>18821</v>
      </c>
      <c r="G6" s="9">
        <v>15</v>
      </c>
      <c r="H6" s="9">
        <v>6173.4129999999996</v>
      </c>
      <c r="I6" s="22">
        <f t="shared" si="5"/>
        <v>411.56086666666664</v>
      </c>
      <c r="J6" s="23">
        <f t="shared" si="0"/>
        <v>6.4778027293142164E-4</v>
      </c>
      <c r="K6" s="24">
        <f t="shared" si="1"/>
        <v>84.567301369863003</v>
      </c>
      <c r="L6" s="24">
        <f t="shared" si="2"/>
        <v>266.60101053722576</v>
      </c>
      <c r="M6" s="23">
        <f t="shared" si="3"/>
        <v>0.31525306615995857</v>
      </c>
      <c r="N6" s="25">
        <f t="shared" si="4"/>
        <v>19.295215063050613</v>
      </c>
    </row>
    <row r="7" spans="1:14" ht="14.4">
      <c r="A7" s="3" t="s">
        <v>1733</v>
      </c>
      <c r="B7" s="3" t="s">
        <v>1655</v>
      </c>
      <c r="C7" s="9">
        <v>23711</v>
      </c>
      <c r="D7" s="9">
        <v>69</v>
      </c>
      <c r="E7" s="9">
        <v>4337</v>
      </c>
      <c r="F7" s="9">
        <v>17211</v>
      </c>
      <c r="G7" s="9">
        <v>8</v>
      </c>
      <c r="H7" s="9">
        <v>5740.9520000000002</v>
      </c>
      <c r="I7" s="22">
        <f t="shared" si="5"/>
        <v>717.61900000000003</v>
      </c>
      <c r="J7" s="23">
        <f t="shared" si="0"/>
        <v>3.373961452490405E-4</v>
      </c>
      <c r="K7" s="24">
        <f t="shared" si="1"/>
        <v>83.202202898550723</v>
      </c>
      <c r="L7" s="24">
        <f t="shared" si="2"/>
        <v>242.12188435747123</v>
      </c>
      <c r="M7" s="23">
        <f t="shared" si="3"/>
        <v>0.29100417527729744</v>
      </c>
      <c r="N7" s="25">
        <f t="shared" si="4"/>
        <v>18.291088524313608</v>
      </c>
    </row>
    <row r="8" spans="1:14" ht="14.4">
      <c r="A8" s="3" t="s">
        <v>1742</v>
      </c>
      <c r="B8" s="3" t="s">
        <v>1655</v>
      </c>
      <c r="C8" s="9">
        <v>23965</v>
      </c>
      <c r="D8" s="9">
        <v>270</v>
      </c>
      <c r="E8" s="9">
        <v>13608</v>
      </c>
      <c r="F8" s="9">
        <v>21704</v>
      </c>
      <c r="G8" s="9">
        <v>12</v>
      </c>
      <c r="H8" s="9">
        <v>5706.8639999999996</v>
      </c>
      <c r="I8" s="22">
        <f t="shared" si="5"/>
        <v>475.57199999999995</v>
      </c>
      <c r="J8" s="23">
        <f t="shared" si="0"/>
        <v>5.0073023158773208E-4</v>
      </c>
      <c r="K8" s="24">
        <f t="shared" si="1"/>
        <v>21.136533333333333</v>
      </c>
      <c r="L8" s="24">
        <f t="shared" si="2"/>
        <v>238.1332776966409</v>
      </c>
      <c r="M8" s="23">
        <f t="shared" si="3"/>
        <v>1.1266430210723972</v>
      </c>
      <c r="N8" s="25">
        <f t="shared" si="4"/>
        <v>56.782808262048825</v>
      </c>
    </row>
    <row r="9" spans="1:14" ht="14.4">
      <c r="A9" s="3" t="s">
        <v>1742</v>
      </c>
      <c r="B9" s="3" t="s">
        <v>1655</v>
      </c>
      <c r="C9" s="9">
        <v>14730</v>
      </c>
      <c r="D9" s="9">
        <v>88</v>
      </c>
      <c r="E9" s="9">
        <v>1272</v>
      </c>
      <c r="F9" s="9">
        <v>12427</v>
      </c>
      <c r="G9" s="9">
        <v>3</v>
      </c>
      <c r="H9" s="9">
        <v>5190.5360000000001</v>
      </c>
      <c r="I9" s="22">
        <f t="shared" si="5"/>
        <v>1730.1786666666667</v>
      </c>
      <c r="J9" s="23">
        <f t="shared" si="0"/>
        <v>2.0366598778004074E-4</v>
      </c>
      <c r="K9" s="24">
        <f t="shared" si="1"/>
        <v>58.983363636363634</v>
      </c>
      <c r="L9" s="24">
        <f t="shared" si="2"/>
        <v>352.37854718262054</v>
      </c>
      <c r="M9" s="23">
        <f t="shared" si="3"/>
        <v>0.59742023082145279</v>
      </c>
      <c r="N9" s="25">
        <f t="shared" si="4"/>
        <v>8.6354378818737274</v>
      </c>
    </row>
    <row r="10" spans="1:14" ht="14.4">
      <c r="A10" s="3" t="s">
        <v>1740</v>
      </c>
      <c r="B10" s="3" t="s">
        <v>1655</v>
      </c>
      <c r="C10" s="9">
        <v>36863</v>
      </c>
      <c r="D10" s="9">
        <v>116</v>
      </c>
      <c r="E10" s="9">
        <v>3570</v>
      </c>
      <c r="F10" s="9">
        <v>29458</v>
      </c>
      <c r="G10" s="9">
        <v>15</v>
      </c>
      <c r="H10" s="9">
        <v>4752.817</v>
      </c>
      <c r="I10" s="22">
        <f t="shared" si="5"/>
        <v>316.85446666666667</v>
      </c>
      <c r="J10" s="23">
        <f t="shared" si="0"/>
        <v>4.0691207986327755E-4</v>
      </c>
      <c r="K10" s="24">
        <f t="shared" si="1"/>
        <v>40.972560344827585</v>
      </c>
      <c r="L10" s="24">
        <f t="shared" si="2"/>
        <v>128.93191004530289</v>
      </c>
      <c r="M10" s="23">
        <f t="shared" si="3"/>
        <v>0.31467867509426795</v>
      </c>
      <c r="N10" s="25">
        <f t="shared" si="4"/>
        <v>9.6845075007460046</v>
      </c>
    </row>
    <row r="11" spans="1:14" ht="14.4">
      <c r="A11" s="3" t="s">
        <v>1735</v>
      </c>
      <c r="B11" s="3" t="s">
        <v>1655</v>
      </c>
      <c r="C11" s="9">
        <v>213699</v>
      </c>
      <c r="D11" s="9">
        <v>270</v>
      </c>
      <c r="E11" s="9">
        <v>18395</v>
      </c>
      <c r="F11" s="9">
        <v>164487</v>
      </c>
      <c r="G11" s="9">
        <v>4</v>
      </c>
      <c r="H11" s="9">
        <v>2194.9870000000001</v>
      </c>
      <c r="I11" s="22">
        <f t="shared" si="5"/>
        <v>548.74675000000002</v>
      </c>
      <c r="J11" s="23">
        <f t="shared" si="0"/>
        <v>1.8717916321555085E-5</v>
      </c>
      <c r="K11" s="24">
        <f t="shared" si="1"/>
        <v>8.1295814814814822</v>
      </c>
      <c r="L11" s="24">
        <f t="shared" si="2"/>
        <v>10.271395748225308</v>
      </c>
      <c r="M11" s="23">
        <f t="shared" si="3"/>
        <v>0.12634593517049683</v>
      </c>
      <c r="N11" s="25">
        <f t="shared" si="4"/>
        <v>8.6079017683751431</v>
      </c>
    </row>
    <row r="12" spans="1:14" ht="14.4">
      <c r="A12" s="3" t="s">
        <v>1738</v>
      </c>
      <c r="B12" s="3" t="s">
        <v>1655</v>
      </c>
      <c r="C12" s="9">
        <v>49936</v>
      </c>
      <c r="D12" s="9">
        <v>126</v>
      </c>
      <c r="E12" s="9">
        <v>25461</v>
      </c>
      <c r="F12" s="9">
        <v>44751</v>
      </c>
      <c r="G12" s="9">
        <v>13</v>
      </c>
      <c r="H12" s="9">
        <v>2025.7840000000001</v>
      </c>
      <c r="I12" s="22">
        <f t="shared" si="5"/>
        <v>155.82953846153848</v>
      </c>
      <c r="J12" s="23">
        <f t="shared" si="0"/>
        <v>2.6033322652995833E-4</v>
      </c>
      <c r="K12" s="24">
        <f t="shared" si="1"/>
        <v>16.077650793650793</v>
      </c>
      <c r="L12" s="24">
        <f t="shared" si="2"/>
        <v>40.567606536366554</v>
      </c>
      <c r="M12" s="23">
        <f t="shared" si="3"/>
        <v>0.25232297340595961</v>
      </c>
      <c r="N12" s="25">
        <f t="shared" si="4"/>
        <v>50.987263697532846</v>
      </c>
    </row>
    <row r="13" spans="1:14" ht="14.4">
      <c r="A13" s="3" t="s">
        <v>1733</v>
      </c>
      <c r="B13" s="3" t="s">
        <v>1655</v>
      </c>
      <c r="C13" s="9">
        <v>15200</v>
      </c>
      <c r="D13" s="9">
        <v>60</v>
      </c>
      <c r="E13" s="9">
        <v>5375</v>
      </c>
      <c r="F13" s="9">
        <v>12040</v>
      </c>
      <c r="G13" s="9">
        <v>4</v>
      </c>
      <c r="H13" s="9">
        <v>1970.357</v>
      </c>
      <c r="I13" s="22">
        <f t="shared" si="5"/>
        <v>492.58924999999999</v>
      </c>
      <c r="J13" s="23">
        <f t="shared" si="0"/>
        <v>2.631578947368421E-4</v>
      </c>
      <c r="K13" s="24">
        <f t="shared" si="1"/>
        <v>32.839283333333334</v>
      </c>
      <c r="L13" s="24">
        <f t="shared" si="2"/>
        <v>129.62875</v>
      </c>
      <c r="M13" s="23">
        <f t="shared" si="3"/>
        <v>0.39473684210526316</v>
      </c>
      <c r="N13" s="25">
        <f t="shared" si="4"/>
        <v>35.361842105263158</v>
      </c>
    </row>
    <row r="14" spans="1:14" ht="14.4">
      <c r="A14" s="3" t="s">
        <v>1740</v>
      </c>
      <c r="B14" s="3" t="s">
        <v>1655</v>
      </c>
      <c r="C14" s="9">
        <v>49250</v>
      </c>
      <c r="D14" s="9">
        <v>220</v>
      </c>
      <c r="E14" s="9">
        <v>9205</v>
      </c>
      <c r="F14" s="9">
        <v>43535</v>
      </c>
      <c r="G14" s="9">
        <v>15</v>
      </c>
      <c r="H14" s="9">
        <v>1694.471</v>
      </c>
      <c r="I14" s="22">
        <f t="shared" si="5"/>
        <v>112.96473333333333</v>
      </c>
      <c r="J14" s="23">
        <f t="shared" si="0"/>
        <v>3.0456852791878173E-4</v>
      </c>
      <c r="K14" s="24">
        <f t="shared" si="1"/>
        <v>7.7021409090909092</v>
      </c>
      <c r="L14" s="24">
        <f t="shared" si="2"/>
        <v>34.405502538071062</v>
      </c>
      <c r="M14" s="23">
        <f t="shared" si="3"/>
        <v>0.4467005076142132</v>
      </c>
      <c r="N14" s="25">
        <f t="shared" si="4"/>
        <v>18.690355329949238</v>
      </c>
    </row>
    <row r="15" spans="1:14" ht="14.4">
      <c r="A15" s="3" t="s">
        <v>1733</v>
      </c>
      <c r="B15" s="3" t="s">
        <v>1655</v>
      </c>
      <c r="C15" s="9">
        <v>10811</v>
      </c>
      <c r="D15" s="9">
        <v>25</v>
      </c>
      <c r="E15" s="9">
        <v>988</v>
      </c>
      <c r="F15" s="9">
        <v>2975</v>
      </c>
      <c r="G15" s="9">
        <v>3</v>
      </c>
      <c r="H15" s="9">
        <v>1679.8340000000001</v>
      </c>
      <c r="I15" s="22">
        <f t="shared" si="5"/>
        <v>559.94466666666665</v>
      </c>
      <c r="J15" s="23">
        <f t="shared" si="0"/>
        <v>2.7749514383498288E-4</v>
      </c>
      <c r="K15" s="24">
        <f t="shared" si="1"/>
        <v>67.193359999999998</v>
      </c>
      <c r="L15" s="24">
        <f t="shared" si="2"/>
        <v>155.38192581629824</v>
      </c>
      <c r="M15" s="23">
        <f t="shared" si="3"/>
        <v>0.23124595319581909</v>
      </c>
      <c r="N15" s="25">
        <f t="shared" si="4"/>
        <v>9.1388400702987695</v>
      </c>
    </row>
    <row r="16" spans="1:14" ht="14.4">
      <c r="A16" s="3" t="s">
        <v>1735</v>
      </c>
      <c r="B16" s="3" t="s">
        <v>1655</v>
      </c>
      <c r="C16" s="9">
        <v>23829</v>
      </c>
      <c r="D16" s="9">
        <v>75</v>
      </c>
      <c r="E16" s="9">
        <v>8326</v>
      </c>
      <c r="F16" s="9">
        <v>18812</v>
      </c>
      <c r="G16" s="9">
        <v>5</v>
      </c>
      <c r="H16" s="9">
        <v>1534.6980000000001</v>
      </c>
      <c r="I16" s="22">
        <f t="shared" si="5"/>
        <v>306.93960000000004</v>
      </c>
      <c r="J16" s="23">
        <f t="shared" si="0"/>
        <v>2.0982836040119184E-4</v>
      </c>
      <c r="K16" s="24">
        <f t="shared" si="1"/>
        <v>20.46264</v>
      </c>
      <c r="L16" s="24">
        <f t="shared" si="2"/>
        <v>64.404633010197671</v>
      </c>
      <c r="M16" s="23">
        <f t="shared" si="3"/>
        <v>0.31474254060178775</v>
      </c>
      <c r="N16" s="25">
        <f t="shared" si="4"/>
        <v>34.940618574006457</v>
      </c>
    </row>
    <row r="17" spans="1:14" ht="14.4">
      <c r="A17" s="3" t="s">
        <v>1733</v>
      </c>
      <c r="B17" s="3" t="s">
        <v>1655</v>
      </c>
      <c r="C17" s="9">
        <v>19826</v>
      </c>
      <c r="D17" s="9">
        <v>39</v>
      </c>
      <c r="E17" s="9">
        <v>6511</v>
      </c>
      <c r="F17" s="9">
        <v>15752</v>
      </c>
      <c r="G17" s="9">
        <v>10</v>
      </c>
      <c r="H17" s="9">
        <v>1447.873</v>
      </c>
      <c r="I17" s="22">
        <f t="shared" si="5"/>
        <v>144.78730000000002</v>
      </c>
      <c r="J17" s="23">
        <f t="shared" si="0"/>
        <v>5.0438817714112776E-4</v>
      </c>
      <c r="K17" s="24">
        <f t="shared" si="1"/>
        <v>37.124948717948719</v>
      </c>
      <c r="L17" s="24">
        <f t="shared" si="2"/>
        <v>73.029002320185626</v>
      </c>
      <c r="M17" s="23">
        <f t="shared" si="3"/>
        <v>0.19671138908503985</v>
      </c>
      <c r="N17" s="25">
        <f t="shared" si="4"/>
        <v>32.840714213658835</v>
      </c>
    </row>
    <row r="18" spans="1:14" ht="14.4">
      <c r="A18" s="3" t="s">
        <v>1740</v>
      </c>
      <c r="B18" s="3" t="s">
        <v>1655</v>
      </c>
      <c r="C18" s="9">
        <v>81905</v>
      </c>
      <c r="D18" s="9">
        <v>220</v>
      </c>
      <c r="E18" s="9">
        <v>61995</v>
      </c>
      <c r="F18" s="9">
        <v>71110</v>
      </c>
      <c r="G18" s="9">
        <v>24</v>
      </c>
      <c r="H18" s="9">
        <v>7065.6689999999999</v>
      </c>
      <c r="I18" s="22">
        <f t="shared" si="5"/>
        <v>294.40287499999999</v>
      </c>
      <c r="J18" s="23">
        <f t="shared" si="0"/>
        <v>2.9302240400463952E-4</v>
      </c>
      <c r="K18" s="24">
        <f t="shared" si="1"/>
        <v>32.116677272727273</v>
      </c>
      <c r="L18" s="24">
        <f t="shared" si="2"/>
        <v>86.266638178377391</v>
      </c>
      <c r="M18" s="23">
        <f t="shared" si="3"/>
        <v>0.2686038703375862</v>
      </c>
      <c r="N18" s="25">
        <f t="shared" si="4"/>
        <v>75.691349734448437</v>
      </c>
    </row>
    <row r="19" spans="1:14" ht="14.4">
      <c r="A19" s="3" t="s">
        <v>1738</v>
      </c>
      <c r="B19" s="3" t="s">
        <v>1655</v>
      </c>
      <c r="C19" s="9">
        <v>16151</v>
      </c>
      <c r="D19" s="9">
        <v>54</v>
      </c>
      <c r="E19" s="9">
        <v>4360</v>
      </c>
      <c r="F19" s="9">
        <v>11358</v>
      </c>
      <c r="G19" s="9">
        <v>3</v>
      </c>
      <c r="H19" s="9">
        <v>1706.2239999999999</v>
      </c>
      <c r="I19" s="22">
        <f t="shared" si="5"/>
        <v>568.74133333333327</v>
      </c>
      <c r="J19" s="23">
        <f t="shared" si="0"/>
        <v>1.8574701256888118E-4</v>
      </c>
      <c r="K19" s="24">
        <f t="shared" si="1"/>
        <v>31.596740740740739</v>
      </c>
      <c r="L19" s="24">
        <f t="shared" si="2"/>
        <v>105.6420035911089</v>
      </c>
      <c r="M19" s="23">
        <f t="shared" si="3"/>
        <v>0.33434462262398612</v>
      </c>
      <c r="N19" s="25">
        <f t="shared" si="4"/>
        <v>26.995232493344069</v>
      </c>
    </row>
    <row r="20" spans="1:14" ht="14.4">
      <c r="A20" s="3" t="s">
        <v>1733</v>
      </c>
      <c r="B20" s="3" t="s">
        <v>1655</v>
      </c>
      <c r="C20" s="9">
        <v>68704</v>
      </c>
      <c r="D20" s="9">
        <v>185</v>
      </c>
      <c r="E20" s="9">
        <v>31283</v>
      </c>
      <c r="F20" s="9">
        <v>59462</v>
      </c>
      <c r="G20" s="9">
        <v>16</v>
      </c>
      <c r="H20" s="9">
        <v>1605.566</v>
      </c>
      <c r="I20" s="22">
        <f t="shared" si="5"/>
        <v>100.347875</v>
      </c>
      <c r="J20" s="23">
        <f t="shared" si="0"/>
        <v>2.328830926874709E-4</v>
      </c>
      <c r="K20" s="24">
        <f t="shared" si="1"/>
        <v>8.6787351351351347</v>
      </c>
      <c r="L20" s="24">
        <f t="shared" si="2"/>
        <v>23.369323474615744</v>
      </c>
      <c r="M20" s="23">
        <f t="shared" si="3"/>
        <v>0.26927107591988825</v>
      </c>
      <c r="N20" s="25">
        <f t="shared" si="4"/>
        <v>45.533011178388449</v>
      </c>
    </row>
    <row r="21" spans="1:14" ht="14.4">
      <c r="A21" s="3" t="s">
        <v>1733</v>
      </c>
      <c r="B21" s="3" t="s">
        <v>1655</v>
      </c>
      <c r="C21" s="9">
        <v>76439</v>
      </c>
      <c r="D21" s="9">
        <v>100</v>
      </c>
      <c r="E21" s="9">
        <v>58269</v>
      </c>
      <c r="F21" s="9">
        <v>66924</v>
      </c>
      <c r="G21" s="9">
        <v>8</v>
      </c>
      <c r="H21" s="9">
        <v>1524.81</v>
      </c>
      <c r="I21" s="22">
        <f t="shared" si="5"/>
        <v>190.60124999999999</v>
      </c>
      <c r="J21" s="23">
        <f t="shared" si="0"/>
        <v>1.046586166747341E-4</v>
      </c>
      <c r="K21" s="24">
        <f t="shared" si="1"/>
        <v>15.248099999999999</v>
      </c>
      <c r="L21" s="24">
        <f t="shared" si="2"/>
        <v>19.948063161475162</v>
      </c>
      <c r="M21" s="23">
        <f t="shared" si="3"/>
        <v>0.13082327084341763</v>
      </c>
      <c r="N21" s="25">
        <f t="shared" si="4"/>
        <v>76.229411687751011</v>
      </c>
    </row>
    <row r="22" spans="1:14" ht="14.4">
      <c r="A22" s="3" t="s">
        <v>1740</v>
      </c>
      <c r="B22" s="3" t="s">
        <v>1655</v>
      </c>
      <c r="C22" s="9">
        <v>17833</v>
      </c>
      <c r="D22" s="9">
        <v>61</v>
      </c>
      <c r="E22" s="9">
        <v>8670</v>
      </c>
      <c r="F22" s="9">
        <v>16871</v>
      </c>
      <c r="G22" s="9">
        <v>10</v>
      </c>
      <c r="H22" s="9">
        <v>4899.1559999999999</v>
      </c>
      <c r="I22" s="22">
        <f t="shared" si="5"/>
        <v>489.91559999999998</v>
      </c>
      <c r="J22" s="23">
        <f t="shared" si="0"/>
        <v>5.6075814501205625E-4</v>
      </c>
      <c r="K22" s="24">
        <f t="shared" si="1"/>
        <v>80.314032786885249</v>
      </c>
      <c r="L22" s="24">
        <f t="shared" si="2"/>
        <v>274.72416306846861</v>
      </c>
      <c r="M22" s="23">
        <f t="shared" si="3"/>
        <v>0.34206246845735433</v>
      </c>
      <c r="N22" s="25">
        <f t="shared" si="4"/>
        <v>48.617731172545284</v>
      </c>
    </row>
    <row r="23" spans="1:14" ht="14.4">
      <c r="A23" s="3" t="s">
        <v>1735</v>
      </c>
      <c r="B23" s="3" t="s">
        <v>1655</v>
      </c>
      <c r="C23" s="9">
        <v>16719</v>
      </c>
      <c r="D23" s="9">
        <v>35</v>
      </c>
      <c r="E23" s="9">
        <v>9944</v>
      </c>
      <c r="F23" s="9">
        <v>15714</v>
      </c>
      <c r="G23" s="9">
        <v>13</v>
      </c>
      <c r="H23" s="9">
        <v>1588.6479999999999</v>
      </c>
      <c r="I23" s="22">
        <f t="shared" si="5"/>
        <v>122.20369230769231</v>
      </c>
      <c r="J23" s="23">
        <f t="shared" si="0"/>
        <v>7.7755846641545544E-4</v>
      </c>
      <c r="K23" s="24">
        <f t="shared" si="1"/>
        <v>45.389942857142856</v>
      </c>
      <c r="L23" s="24">
        <f t="shared" si="2"/>
        <v>95.020515581075429</v>
      </c>
      <c r="M23" s="23">
        <f t="shared" si="3"/>
        <v>0.20934266403493032</v>
      </c>
      <c r="N23" s="25">
        <f t="shared" si="4"/>
        <v>59.477241461809918</v>
      </c>
    </row>
    <row r="24" spans="1:14" ht="14.4">
      <c r="A24" s="3" t="s">
        <v>1735</v>
      </c>
      <c r="B24" s="3" t="s">
        <v>1655</v>
      </c>
      <c r="C24" s="9">
        <v>12592</v>
      </c>
      <c r="D24" s="9">
        <v>63</v>
      </c>
      <c r="E24" s="9">
        <v>7472</v>
      </c>
      <c r="F24" s="9">
        <v>11687</v>
      </c>
      <c r="G24" s="9">
        <v>4</v>
      </c>
      <c r="H24" s="9">
        <v>1521.1849999999999</v>
      </c>
      <c r="I24" s="22">
        <f t="shared" si="5"/>
        <v>380.29624999999999</v>
      </c>
      <c r="J24" s="23">
        <f t="shared" si="0"/>
        <v>3.176620076238882E-4</v>
      </c>
      <c r="K24" s="24">
        <f t="shared" si="1"/>
        <v>24.145793650793649</v>
      </c>
      <c r="L24" s="24">
        <f t="shared" si="2"/>
        <v>120.80567026683609</v>
      </c>
      <c r="M24" s="23">
        <f t="shared" si="3"/>
        <v>0.50031766200762395</v>
      </c>
      <c r="N24" s="25">
        <f t="shared" si="4"/>
        <v>59.339263024142305</v>
      </c>
    </row>
    <row r="25" spans="1:14" ht="14.4">
      <c r="A25" s="3" t="s">
        <v>1738</v>
      </c>
      <c r="B25" s="3" t="s">
        <v>1655</v>
      </c>
      <c r="C25" s="9">
        <v>14136</v>
      </c>
      <c r="D25" s="9">
        <v>88</v>
      </c>
      <c r="E25" s="9">
        <v>4683</v>
      </c>
      <c r="F25" s="9">
        <v>13273</v>
      </c>
      <c r="G25" s="9">
        <v>3</v>
      </c>
      <c r="H25" s="9">
        <v>1476.537</v>
      </c>
      <c r="I25" s="22">
        <f t="shared" si="5"/>
        <v>492.17900000000003</v>
      </c>
      <c r="J25" s="23">
        <f t="shared" si="0"/>
        <v>2.1222410865874363E-4</v>
      </c>
      <c r="K25" s="24">
        <f t="shared" si="1"/>
        <v>16.778829545454546</v>
      </c>
      <c r="L25" s="24">
        <f t="shared" si="2"/>
        <v>104.45224957555179</v>
      </c>
      <c r="M25" s="23">
        <f t="shared" si="3"/>
        <v>0.62252405206564798</v>
      </c>
      <c r="N25" s="25">
        <f t="shared" si="4"/>
        <v>33.12818336162988</v>
      </c>
    </row>
    <row r="26" spans="1:14" ht="14.4">
      <c r="A26" s="3" t="s">
        <v>1733</v>
      </c>
      <c r="B26" s="3" t="s">
        <v>1655</v>
      </c>
      <c r="C26" s="9">
        <v>14489</v>
      </c>
      <c r="D26" s="9">
        <v>37</v>
      </c>
      <c r="E26" s="9">
        <v>12453</v>
      </c>
      <c r="F26" s="9">
        <v>13873</v>
      </c>
      <c r="G26" s="9">
        <v>10</v>
      </c>
      <c r="H26" s="9">
        <v>6195.8410000000003</v>
      </c>
      <c r="I26" s="22">
        <f t="shared" si="5"/>
        <v>619.58410000000003</v>
      </c>
      <c r="J26" s="23">
        <f t="shared" si="0"/>
        <v>6.9017875629788115E-4</v>
      </c>
      <c r="K26" s="24">
        <f t="shared" si="1"/>
        <v>167.45516216216217</v>
      </c>
      <c r="L26" s="24">
        <f t="shared" si="2"/>
        <v>427.62378355994207</v>
      </c>
      <c r="M26" s="23">
        <f t="shared" si="3"/>
        <v>0.25536613983021605</v>
      </c>
      <c r="N26" s="25">
        <f t="shared" si="4"/>
        <v>85.94796052177513</v>
      </c>
    </row>
    <row r="27" spans="1:14" ht="14.4">
      <c r="A27" s="3" t="s">
        <v>1735</v>
      </c>
      <c r="B27" s="3" t="s">
        <v>1655</v>
      </c>
      <c r="C27" s="9">
        <v>20348</v>
      </c>
      <c r="D27" s="9">
        <v>101</v>
      </c>
      <c r="E27" s="9">
        <v>14945</v>
      </c>
      <c r="F27" s="9">
        <v>19548</v>
      </c>
      <c r="G27" s="9">
        <v>6</v>
      </c>
      <c r="H27" s="9">
        <v>1596.5519999999999</v>
      </c>
      <c r="I27" s="22">
        <f t="shared" si="5"/>
        <v>266.09199999999998</v>
      </c>
      <c r="J27" s="23">
        <f t="shared" si="0"/>
        <v>2.9486927462158444E-4</v>
      </c>
      <c r="K27" s="24">
        <f t="shared" si="1"/>
        <v>15.807445544554454</v>
      </c>
      <c r="L27" s="24">
        <f t="shared" si="2"/>
        <v>78.46235502260663</v>
      </c>
      <c r="M27" s="23">
        <f t="shared" si="3"/>
        <v>0.49636327894633375</v>
      </c>
      <c r="N27" s="25">
        <f t="shared" si="4"/>
        <v>73.447021820326313</v>
      </c>
    </row>
    <row r="28" spans="1:14" ht="14.4">
      <c r="A28" s="3" t="s">
        <v>1733</v>
      </c>
      <c r="B28" s="3" t="s">
        <v>1655</v>
      </c>
      <c r="C28" s="9">
        <v>40447</v>
      </c>
      <c r="D28" s="9">
        <v>177</v>
      </c>
      <c r="E28" s="9">
        <v>16663</v>
      </c>
      <c r="F28" s="9">
        <v>29774</v>
      </c>
      <c r="G28" s="9">
        <v>12</v>
      </c>
      <c r="H28" s="9">
        <v>5083.8860000000004</v>
      </c>
      <c r="I28" s="22">
        <f t="shared" si="5"/>
        <v>423.65716666666668</v>
      </c>
      <c r="J28" s="23">
        <f t="shared" si="0"/>
        <v>2.9668455015205084E-4</v>
      </c>
      <c r="K28" s="24">
        <f t="shared" si="1"/>
        <v>28.722519774011303</v>
      </c>
      <c r="L28" s="24">
        <f t="shared" si="2"/>
        <v>125.69253591119245</v>
      </c>
      <c r="M28" s="23">
        <f t="shared" si="3"/>
        <v>0.43760971147427496</v>
      </c>
      <c r="N28" s="25">
        <f t="shared" si="4"/>
        <v>41.197122159863525</v>
      </c>
    </row>
    <row r="29" spans="1:14" ht="14.4">
      <c r="A29" s="3" t="s">
        <v>1740</v>
      </c>
      <c r="B29" s="3" t="s">
        <v>1655</v>
      </c>
      <c r="C29" s="9">
        <v>14451</v>
      </c>
      <c r="D29" s="9">
        <v>50</v>
      </c>
      <c r="E29" s="9">
        <v>5606</v>
      </c>
      <c r="F29" s="9">
        <v>13461</v>
      </c>
      <c r="G29" s="9">
        <v>8</v>
      </c>
      <c r="H29" s="9">
        <v>6397.6030000000001</v>
      </c>
      <c r="I29" s="22">
        <f t="shared" si="5"/>
        <v>799.70037500000001</v>
      </c>
      <c r="J29" s="23">
        <f t="shared" si="0"/>
        <v>5.5359490692685623E-4</v>
      </c>
      <c r="K29" s="24">
        <f t="shared" si="1"/>
        <v>127.95206</v>
      </c>
      <c r="L29" s="24">
        <f t="shared" si="2"/>
        <v>442.7100546674971</v>
      </c>
      <c r="M29" s="23">
        <f t="shared" si="3"/>
        <v>0.34599681682928518</v>
      </c>
      <c r="N29" s="25">
        <f t="shared" si="4"/>
        <v>38.793163102899456</v>
      </c>
    </row>
    <row r="30" spans="1:14" ht="14.4">
      <c r="A30" s="3" t="s">
        <v>1748</v>
      </c>
      <c r="B30" s="3" t="s">
        <v>1655</v>
      </c>
      <c r="C30" s="9">
        <v>11668</v>
      </c>
      <c r="D30" s="9">
        <v>110</v>
      </c>
      <c r="E30" s="9">
        <v>7860</v>
      </c>
      <c r="F30" s="9">
        <v>11009</v>
      </c>
      <c r="G30" s="9">
        <v>5</v>
      </c>
      <c r="H30" s="9">
        <v>2653.982</v>
      </c>
      <c r="I30" s="22">
        <f t="shared" si="5"/>
        <v>530.79639999999995</v>
      </c>
      <c r="J30" s="23">
        <f t="shared" si="0"/>
        <v>4.2852245457661981E-4</v>
      </c>
      <c r="K30" s="24">
        <f t="shared" si="1"/>
        <v>24.127109090909091</v>
      </c>
      <c r="L30" s="24">
        <f t="shared" si="2"/>
        <v>227.45817620843331</v>
      </c>
      <c r="M30" s="23">
        <f t="shared" si="3"/>
        <v>0.94274940006856356</v>
      </c>
      <c r="N30" s="25">
        <f t="shared" si="4"/>
        <v>67.363729859444632</v>
      </c>
    </row>
    <row r="31" spans="1:14" ht="14.4">
      <c r="A31" s="3" t="s">
        <v>1748</v>
      </c>
      <c r="B31" s="3" t="s">
        <v>1655</v>
      </c>
      <c r="C31" s="9">
        <v>19379</v>
      </c>
      <c r="D31" s="9">
        <v>49</v>
      </c>
      <c r="E31" s="9">
        <v>12168</v>
      </c>
      <c r="F31" s="9">
        <v>16616</v>
      </c>
      <c r="G31" s="9">
        <v>97</v>
      </c>
      <c r="H31" s="9">
        <v>7294.1</v>
      </c>
      <c r="I31" s="22">
        <f t="shared" si="5"/>
        <v>75.19690721649485</v>
      </c>
      <c r="J31" s="23">
        <f t="shared" si="0"/>
        <v>5.0054182362351003E-3</v>
      </c>
      <c r="K31" s="24">
        <f t="shared" si="1"/>
        <v>148.8591836734694</v>
      </c>
      <c r="L31" s="24">
        <f t="shared" si="2"/>
        <v>376.39197068992206</v>
      </c>
      <c r="M31" s="23">
        <f t="shared" si="3"/>
        <v>0.25285102430465972</v>
      </c>
      <c r="N31" s="25">
        <f t="shared" si="4"/>
        <v>62.789617627328553</v>
      </c>
    </row>
    <row r="32" spans="1:14" ht="14.4">
      <c r="A32" s="3" t="s">
        <v>1735</v>
      </c>
      <c r="B32" s="3" t="s">
        <v>1655</v>
      </c>
      <c r="C32" s="9">
        <v>8716</v>
      </c>
      <c r="D32" s="9">
        <v>40</v>
      </c>
      <c r="E32" s="9">
        <v>6490</v>
      </c>
      <c r="F32" s="9">
        <v>7862</v>
      </c>
      <c r="G32" s="9">
        <v>2</v>
      </c>
      <c r="H32" s="9">
        <v>2100.8200000000002</v>
      </c>
      <c r="I32" s="22">
        <f t="shared" si="5"/>
        <v>1050.4100000000001</v>
      </c>
      <c r="J32" s="23">
        <f t="shared" si="0"/>
        <v>2.2946305644791189E-4</v>
      </c>
      <c r="K32" s="24">
        <f t="shared" si="1"/>
        <v>52.520500000000006</v>
      </c>
      <c r="L32" s="24">
        <f t="shared" si="2"/>
        <v>241.03028912345115</v>
      </c>
      <c r="M32" s="23">
        <f t="shared" si="3"/>
        <v>0.4589261128958238</v>
      </c>
      <c r="N32" s="25">
        <f t="shared" si="4"/>
        <v>74.460761817347404</v>
      </c>
    </row>
    <row r="33" spans="1:14" ht="14.4">
      <c r="A33" s="3" t="s">
        <v>1740</v>
      </c>
      <c r="B33" s="3" t="s">
        <v>1655</v>
      </c>
      <c r="C33" s="9">
        <v>11062</v>
      </c>
      <c r="D33" s="9">
        <v>78</v>
      </c>
      <c r="E33" s="9">
        <v>6539</v>
      </c>
      <c r="F33" s="9">
        <v>9391</v>
      </c>
      <c r="G33" s="9">
        <v>2</v>
      </c>
      <c r="H33" s="9">
        <v>1500.0989999999999</v>
      </c>
      <c r="I33" s="22">
        <f t="shared" si="5"/>
        <v>750.04949999999997</v>
      </c>
      <c r="J33" s="23">
        <f t="shared" si="0"/>
        <v>1.8079913216416561E-4</v>
      </c>
      <c r="K33" s="24">
        <f t="shared" si="1"/>
        <v>19.232038461538462</v>
      </c>
      <c r="L33" s="24">
        <f t="shared" si="2"/>
        <v>135.60829868016634</v>
      </c>
      <c r="M33" s="23">
        <f t="shared" si="3"/>
        <v>0.70511661544024584</v>
      </c>
      <c r="N33" s="25">
        <f t="shared" si="4"/>
        <v>59.112276261073951</v>
      </c>
    </row>
    <row r="34" spans="1:14" ht="14.4">
      <c r="A34" s="3" t="s">
        <v>1733</v>
      </c>
      <c r="B34" s="3" t="s">
        <v>1655</v>
      </c>
      <c r="C34" s="9">
        <v>100800</v>
      </c>
      <c r="D34" s="9">
        <v>185</v>
      </c>
      <c r="E34" s="9">
        <v>14473</v>
      </c>
      <c r="F34" s="9">
        <v>85424</v>
      </c>
      <c r="G34" s="9">
        <v>10</v>
      </c>
      <c r="H34" s="9">
        <v>7004.73</v>
      </c>
      <c r="I34" s="22">
        <f t="shared" si="5"/>
        <v>700.47299999999996</v>
      </c>
      <c r="J34" s="23">
        <f t="shared" si="0"/>
        <v>9.9206349206349206E-5</v>
      </c>
      <c r="K34" s="24">
        <f t="shared" si="1"/>
        <v>37.863405405405402</v>
      </c>
      <c r="L34" s="24">
        <f t="shared" si="2"/>
        <v>69.491369047619045</v>
      </c>
      <c r="M34" s="23">
        <f t="shared" si="3"/>
        <v>0.18353174603174602</v>
      </c>
      <c r="N34" s="25">
        <f t="shared" si="4"/>
        <v>14.358134920634921</v>
      </c>
    </row>
    <row r="35" spans="1:14" ht="14.4">
      <c r="A35" s="3" t="s">
        <v>1733</v>
      </c>
      <c r="B35" s="3" t="s">
        <v>1655</v>
      </c>
      <c r="C35" s="9">
        <v>12864</v>
      </c>
      <c r="D35" s="9">
        <v>84</v>
      </c>
      <c r="E35" s="9">
        <v>5549</v>
      </c>
      <c r="F35" s="9">
        <v>11852</v>
      </c>
      <c r="G35" s="9">
        <v>5</v>
      </c>
      <c r="H35" s="9">
        <v>1905.89</v>
      </c>
      <c r="I35" s="22">
        <f t="shared" si="5"/>
        <v>381.178</v>
      </c>
      <c r="J35" s="23">
        <f t="shared" si="0"/>
        <v>3.8868159203980101E-4</v>
      </c>
      <c r="K35" s="24">
        <f t="shared" si="1"/>
        <v>22.689166666666669</v>
      </c>
      <c r="L35" s="24">
        <f t="shared" si="2"/>
        <v>148.15687189054728</v>
      </c>
      <c r="M35" s="23">
        <f t="shared" si="3"/>
        <v>0.65298507462686561</v>
      </c>
      <c r="N35" s="25">
        <f t="shared" si="4"/>
        <v>43.135883084577117</v>
      </c>
    </row>
    <row r="36" spans="1:14" ht="14.4">
      <c r="A36" s="3" t="s">
        <v>1735</v>
      </c>
      <c r="B36" s="3" t="s">
        <v>1655</v>
      </c>
      <c r="C36" s="9">
        <v>10992</v>
      </c>
      <c r="D36" s="9">
        <v>97</v>
      </c>
      <c r="E36" s="9">
        <v>6677</v>
      </c>
      <c r="F36" s="9">
        <v>10132</v>
      </c>
      <c r="G36" s="9">
        <v>3</v>
      </c>
      <c r="H36" s="9">
        <v>1675.9870000000001</v>
      </c>
      <c r="I36" s="22">
        <f t="shared" si="5"/>
        <v>558.66233333333332</v>
      </c>
      <c r="J36" s="23">
        <f t="shared" si="0"/>
        <v>2.7292576419213972E-4</v>
      </c>
      <c r="K36" s="24">
        <f t="shared" si="1"/>
        <v>17.278216494845363</v>
      </c>
      <c r="L36" s="24">
        <f t="shared" si="2"/>
        <v>152.47334425036391</v>
      </c>
      <c r="M36" s="23">
        <f t="shared" si="3"/>
        <v>0.8824599708879185</v>
      </c>
      <c r="N36" s="25">
        <f t="shared" si="4"/>
        <v>60.744177583697237</v>
      </c>
    </row>
    <row r="37" spans="1:14" ht="14.4">
      <c r="A37" s="3" t="s">
        <v>1742</v>
      </c>
      <c r="B37" s="3" t="s">
        <v>1655</v>
      </c>
      <c r="C37" s="9">
        <v>14984</v>
      </c>
      <c r="D37" s="9">
        <v>63</v>
      </c>
      <c r="E37" s="9">
        <v>9614</v>
      </c>
      <c r="F37" s="9">
        <v>14086</v>
      </c>
      <c r="G37" s="9">
        <v>3</v>
      </c>
      <c r="H37" s="9">
        <v>1505.01</v>
      </c>
      <c r="I37" s="22">
        <f t="shared" si="5"/>
        <v>501.67</v>
      </c>
      <c r="J37" s="23">
        <f t="shared" si="0"/>
        <v>2.0021356113187399E-4</v>
      </c>
      <c r="K37" s="24">
        <f t="shared" si="1"/>
        <v>23.88904761904762</v>
      </c>
      <c r="L37" s="24">
        <f t="shared" si="2"/>
        <v>100.44113721302723</v>
      </c>
      <c r="M37" s="23">
        <f t="shared" si="3"/>
        <v>0.42044847837693539</v>
      </c>
      <c r="N37" s="25">
        <f t="shared" si="4"/>
        <v>64.161772557394556</v>
      </c>
    </row>
    <row r="38" spans="1:14" ht="14.4">
      <c r="A38" s="3" t="s">
        <v>1748</v>
      </c>
      <c r="B38" s="3" t="s">
        <v>1655</v>
      </c>
      <c r="C38" s="9">
        <v>19093</v>
      </c>
      <c r="D38" s="9">
        <v>50</v>
      </c>
      <c r="E38" s="9">
        <v>9626</v>
      </c>
      <c r="F38" s="9">
        <v>17815</v>
      </c>
      <c r="G38" s="9">
        <v>10</v>
      </c>
      <c r="H38" s="9">
        <v>6612.1459999999997</v>
      </c>
      <c r="I38" s="22">
        <f t="shared" si="5"/>
        <v>661.21460000000002</v>
      </c>
      <c r="J38" s="23">
        <f t="shared" si="0"/>
        <v>5.2375216047766192E-4</v>
      </c>
      <c r="K38" s="24">
        <f t="shared" si="1"/>
        <v>132.24292</v>
      </c>
      <c r="L38" s="24">
        <f t="shared" si="2"/>
        <v>346.31257528937306</v>
      </c>
      <c r="M38" s="23">
        <f t="shared" si="3"/>
        <v>0.26187608023883097</v>
      </c>
      <c r="N38" s="25">
        <f t="shared" si="4"/>
        <v>50.416382967579743</v>
      </c>
    </row>
    <row r="39" spans="1:14" ht="14.4">
      <c r="A39" s="3" t="s">
        <v>1735</v>
      </c>
      <c r="B39" s="3" t="s">
        <v>1655</v>
      </c>
      <c r="C39" s="9">
        <v>43057</v>
      </c>
      <c r="D39" s="9">
        <v>122</v>
      </c>
      <c r="E39" s="9">
        <v>23767</v>
      </c>
      <c r="F39" s="9">
        <v>41484</v>
      </c>
      <c r="G39" s="9">
        <v>7</v>
      </c>
      <c r="H39" s="9">
        <v>5884.9309999999996</v>
      </c>
      <c r="I39" s="22">
        <f t="shared" si="5"/>
        <v>840.70442857142848</v>
      </c>
      <c r="J39" s="23">
        <f t="shared" si="0"/>
        <v>1.6257519102584944E-4</v>
      </c>
      <c r="K39" s="24">
        <f t="shared" si="1"/>
        <v>48.237139344262289</v>
      </c>
      <c r="L39" s="24">
        <f t="shared" si="2"/>
        <v>136.67768307127758</v>
      </c>
      <c r="M39" s="23">
        <f t="shared" si="3"/>
        <v>0.28334533293076619</v>
      </c>
      <c r="N39" s="25">
        <f t="shared" si="4"/>
        <v>55.198922358733768</v>
      </c>
    </row>
    <row r="40" spans="1:14" ht="14.4">
      <c r="A40" s="3" t="s">
        <v>1735</v>
      </c>
      <c r="B40" s="3" t="s">
        <v>1655</v>
      </c>
      <c r="C40" s="9">
        <v>53561</v>
      </c>
      <c r="D40" s="9">
        <v>147</v>
      </c>
      <c r="E40" s="9">
        <v>37063</v>
      </c>
      <c r="F40" s="9">
        <v>51480</v>
      </c>
      <c r="G40" s="9">
        <v>14</v>
      </c>
      <c r="H40" s="9">
        <v>2039.355</v>
      </c>
      <c r="I40" s="22">
        <f t="shared" si="5"/>
        <v>145.6682142857143</v>
      </c>
      <c r="J40" s="23">
        <f t="shared" si="0"/>
        <v>2.6138421612740615E-4</v>
      </c>
      <c r="K40" s="24">
        <f t="shared" si="1"/>
        <v>13.873163265306122</v>
      </c>
      <c r="L40" s="24">
        <f t="shared" si="2"/>
        <v>38.075372005750452</v>
      </c>
      <c r="M40" s="23">
        <f t="shared" si="3"/>
        <v>0.27445342693377645</v>
      </c>
      <c r="N40" s="25">
        <f t="shared" si="4"/>
        <v>69.197737159500377</v>
      </c>
    </row>
    <row r="41" spans="1:14" ht="14.4">
      <c r="A41" s="3" t="s">
        <v>1733</v>
      </c>
      <c r="B41" s="3" t="s">
        <v>1655</v>
      </c>
      <c r="C41" s="9">
        <v>67752</v>
      </c>
      <c r="D41" s="9">
        <v>174</v>
      </c>
      <c r="E41" s="9">
        <v>47126</v>
      </c>
      <c r="F41" s="9">
        <v>65080</v>
      </c>
      <c r="G41" s="9">
        <v>3</v>
      </c>
      <c r="H41" s="9">
        <v>1557.0160000000001</v>
      </c>
      <c r="I41" s="22">
        <f t="shared" si="5"/>
        <v>519.0053333333334</v>
      </c>
      <c r="J41" s="23">
        <f t="shared" si="0"/>
        <v>4.4279135671271696E-5</v>
      </c>
      <c r="K41" s="24">
        <f t="shared" si="1"/>
        <v>8.9483678160919542</v>
      </c>
      <c r="L41" s="24">
        <f t="shared" si="2"/>
        <v>22.98110756878026</v>
      </c>
      <c r="M41" s="23">
        <f t="shared" si="3"/>
        <v>0.25681898689337584</v>
      </c>
      <c r="N41" s="25">
        <f t="shared" si="4"/>
        <v>69.556618254811667</v>
      </c>
    </row>
    <row r="42" spans="1:14" ht="14.4">
      <c r="A42" s="3" t="s">
        <v>1748</v>
      </c>
      <c r="B42" s="3" t="s">
        <v>1655</v>
      </c>
      <c r="C42" s="9">
        <v>75161</v>
      </c>
      <c r="D42" s="9">
        <v>280</v>
      </c>
      <c r="E42" s="9">
        <v>40385</v>
      </c>
      <c r="F42" s="9">
        <v>70325</v>
      </c>
      <c r="G42" s="9">
        <v>3</v>
      </c>
      <c r="H42" s="9">
        <v>1506.461</v>
      </c>
      <c r="I42" s="22">
        <f t="shared" si="5"/>
        <v>502.15366666666665</v>
      </c>
      <c r="J42" s="23">
        <f t="shared" si="0"/>
        <v>3.9914317265603171E-5</v>
      </c>
      <c r="K42" s="24">
        <f t="shared" si="1"/>
        <v>5.3802178571428572</v>
      </c>
      <c r="L42" s="24">
        <f t="shared" si="2"/>
        <v>20.043120767419275</v>
      </c>
      <c r="M42" s="23">
        <f t="shared" si="3"/>
        <v>0.37253362781229626</v>
      </c>
      <c r="N42" s="25">
        <f t="shared" si="4"/>
        <v>53.731323425712809</v>
      </c>
    </row>
    <row r="43" spans="1:14" ht="14.4">
      <c r="A43" s="3" t="s">
        <v>1748</v>
      </c>
      <c r="B43" s="3" t="s">
        <v>1655</v>
      </c>
      <c r="C43" s="9">
        <v>12770</v>
      </c>
      <c r="D43" s="9">
        <v>84</v>
      </c>
      <c r="E43" s="9">
        <v>6224</v>
      </c>
      <c r="F43" s="9">
        <v>11110</v>
      </c>
      <c r="G43" s="9">
        <v>21</v>
      </c>
      <c r="H43" s="9">
        <v>2087.5100000000002</v>
      </c>
      <c r="I43" s="22">
        <f t="shared" si="5"/>
        <v>99.405238095238104</v>
      </c>
      <c r="J43" s="23">
        <f t="shared" si="0"/>
        <v>1.6444792482380581E-3</v>
      </c>
      <c r="K43" s="24">
        <f t="shared" si="1"/>
        <v>24.851309523809526</v>
      </c>
      <c r="L43" s="24">
        <f t="shared" si="2"/>
        <v>163.46985121378233</v>
      </c>
      <c r="M43" s="23">
        <f t="shared" si="3"/>
        <v>0.65779169929522319</v>
      </c>
      <c r="N43" s="25">
        <f t="shared" si="4"/>
        <v>48.739232576350823</v>
      </c>
    </row>
    <row r="44" spans="1:14" ht="14.4">
      <c r="A44" s="3" t="s">
        <v>1740</v>
      </c>
      <c r="B44" s="3" t="s">
        <v>1655</v>
      </c>
      <c r="C44" s="9">
        <v>117713</v>
      </c>
      <c r="D44" s="9">
        <v>374</v>
      </c>
      <c r="E44" s="9">
        <v>16357</v>
      </c>
      <c r="F44" s="9">
        <v>100222</v>
      </c>
      <c r="G44" s="9">
        <v>5</v>
      </c>
      <c r="H44" s="9">
        <v>2505.404</v>
      </c>
      <c r="I44" s="22">
        <f t="shared" si="5"/>
        <v>501.08080000000001</v>
      </c>
      <c r="J44" s="23">
        <f t="shared" si="0"/>
        <v>4.2476192094331128E-5</v>
      </c>
      <c r="K44" s="24">
        <f t="shared" si="1"/>
        <v>6.698941176470588</v>
      </c>
      <c r="L44" s="24">
        <f t="shared" si="2"/>
        <v>21.284004315581114</v>
      </c>
      <c r="M44" s="23">
        <f t="shared" si="3"/>
        <v>0.31772191686559681</v>
      </c>
      <c r="N44" s="25">
        <f t="shared" si="4"/>
        <v>13.895661481739484</v>
      </c>
    </row>
    <row r="45" spans="1:14" ht="14.4">
      <c r="A45" s="3" t="s">
        <v>1740</v>
      </c>
      <c r="B45" s="3" t="s">
        <v>1655</v>
      </c>
      <c r="C45" s="9">
        <v>26558</v>
      </c>
      <c r="D45" s="9">
        <v>111</v>
      </c>
      <c r="E45" s="9">
        <v>15761</v>
      </c>
      <c r="F45" s="9">
        <v>23532</v>
      </c>
      <c r="G45" s="9">
        <v>14</v>
      </c>
      <c r="H45" s="9">
        <v>6751.5590000000002</v>
      </c>
      <c r="I45" s="22">
        <f t="shared" si="5"/>
        <v>482.25421428571428</v>
      </c>
      <c r="J45" s="23">
        <f t="shared" si="0"/>
        <v>5.2714812862414342E-4</v>
      </c>
      <c r="K45" s="24">
        <f t="shared" si="1"/>
        <v>60.824855855855859</v>
      </c>
      <c r="L45" s="24">
        <f t="shared" si="2"/>
        <v>254.21940658182092</v>
      </c>
      <c r="M45" s="23">
        <f t="shared" si="3"/>
        <v>0.41795315912342795</v>
      </c>
      <c r="N45" s="25">
        <f t="shared" si="4"/>
        <v>59.345583251750888</v>
      </c>
    </row>
    <row r="46" spans="1:14" ht="14.4">
      <c r="A46" s="3" t="s">
        <v>1735</v>
      </c>
      <c r="B46" s="3" t="s">
        <v>1655</v>
      </c>
      <c r="C46" s="9">
        <v>53464</v>
      </c>
      <c r="D46" s="9">
        <v>212</v>
      </c>
      <c r="E46" s="9">
        <v>22151</v>
      </c>
      <c r="F46" s="9">
        <v>49058</v>
      </c>
      <c r="G46" s="9">
        <v>9</v>
      </c>
      <c r="H46" s="9">
        <v>5741.098</v>
      </c>
      <c r="I46" s="22">
        <f t="shared" si="5"/>
        <v>637.89977777777779</v>
      </c>
      <c r="J46" s="23">
        <f t="shared" si="0"/>
        <v>1.683375729462816E-4</v>
      </c>
      <c r="K46" s="24">
        <f t="shared" si="1"/>
        <v>27.080650943396225</v>
      </c>
      <c r="L46" s="24">
        <f t="shared" si="2"/>
        <v>107.38250037408349</v>
      </c>
      <c r="M46" s="23">
        <f t="shared" si="3"/>
        <v>0.39652850516235222</v>
      </c>
      <c r="N46" s="25">
        <f t="shared" si="4"/>
        <v>41.431617537034263</v>
      </c>
    </row>
    <row r="47" spans="1:14" ht="14.4">
      <c r="A47" s="3" t="s">
        <v>1733</v>
      </c>
      <c r="B47" s="3" t="s">
        <v>1655</v>
      </c>
      <c r="C47" s="9">
        <v>13686</v>
      </c>
      <c r="D47" s="9">
        <v>66</v>
      </c>
      <c r="E47" s="9">
        <v>7928</v>
      </c>
      <c r="F47" s="9">
        <v>11931</v>
      </c>
      <c r="G47" s="9">
        <v>11</v>
      </c>
      <c r="H47" s="9">
        <v>4660.5600000000004</v>
      </c>
      <c r="I47" s="22">
        <f t="shared" si="5"/>
        <v>423.68727272727278</v>
      </c>
      <c r="J47" s="23">
        <f t="shared" si="0"/>
        <v>8.0374104924740614E-4</v>
      </c>
      <c r="K47" s="24">
        <f t="shared" si="1"/>
        <v>70.614545454545464</v>
      </c>
      <c r="L47" s="24">
        <f t="shared" si="2"/>
        <v>340.53485313459015</v>
      </c>
      <c r="M47" s="23">
        <f t="shared" si="3"/>
        <v>0.48224462954844366</v>
      </c>
      <c r="N47" s="25">
        <f t="shared" si="4"/>
        <v>57.92780944030396</v>
      </c>
    </row>
    <row r="48" spans="1:14" ht="14.4">
      <c r="A48" s="3" t="s">
        <v>1735</v>
      </c>
      <c r="B48" s="3" t="s">
        <v>1655</v>
      </c>
      <c r="C48" s="9">
        <v>17752</v>
      </c>
      <c r="D48" s="9">
        <v>98</v>
      </c>
      <c r="E48" s="9">
        <v>5855</v>
      </c>
      <c r="F48" s="9">
        <v>15753</v>
      </c>
      <c r="G48" s="9">
        <v>5</v>
      </c>
      <c r="H48" s="9">
        <v>2200.297</v>
      </c>
      <c r="I48" s="22">
        <f t="shared" si="5"/>
        <v>440.05939999999998</v>
      </c>
      <c r="J48" s="23">
        <f t="shared" si="0"/>
        <v>2.8165840468679585E-4</v>
      </c>
      <c r="K48" s="24">
        <f t="shared" si="1"/>
        <v>22.452010204081631</v>
      </c>
      <c r="L48" s="24">
        <f t="shared" si="2"/>
        <v>123.94642857142857</v>
      </c>
      <c r="M48" s="23">
        <f t="shared" si="3"/>
        <v>0.55205047318611988</v>
      </c>
      <c r="N48" s="25">
        <f t="shared" si="4"/>
        <v>32.982199188823799</v>
      </c>
    </row>
    <row r="49" spans="1:14" ht="14.4">
      <c r="A49" s="3" t="s">
        <v>1748</v>
      </c>
      <c r="B49" s="3" t="s">
        <v>1655</v>
      </c>
      <c r="C49" s="9">
        <v>32845</v>
      </c>
      <c r="D49" s="9">
        <v>164</v>
      </c>
      <c r="E49" s="9">
        <v>16163</v>
      </c>
      <c r="F49" s="9">
        <v>30368</v>
      </c>
      <c r="G49" s="9">
        <v>5</v>
      </c>
      <c r="H49" s="9">
        <v>1910.4369999999999</v>
      </c>
      <c r="I49" s="22">
        <f t="shared" si="5"/>
        <v>382.0874</v>
      </c>
      <c r="J49" s="23">
        <f t="shared" si="0"/>
        <v>1.5223017202009437E-4</v>
      </c>
      <c r="K49" s="24">
        <f t="shared" si="1"/>
        <v>11.649006097560974</v>
      </c>
      <c r="L49" s="24">
        <f t="shared" si="2"/>
        <v>58.16523062871061</v>
      </c>
      <c r="M49" s="23">
        <f t="shared" si="3"/>
        <v>0.49931496422590954</v>
      </c>
      <c r="N49" s="25">
        <f t="shared" si="4"/>
        <v>49.209925407215707</v>
      </c>
    </row>
    <row r="50" spans="1:14" ht="14.4">
      <c r="A50" s="3" t="s">
        <v>1740</v>
      </c>
      <c r="B50" s="3" t="s">
        <v>1655</v>
      </c>
      <c r="C50" s="9">
        <v>15322</v>
      </c>
      <c r="D50" s="9">
        <v>55</v>
      </c>
      <c r="E50" s="9">
        <v>6416</v>
      </c>
      <c r="F50" s="9">
        <v>14049</v>
      </c>
      <c r="G50" s="9">
        <v>5</v>
      </c>
      <c r="H50" s="9">
        <v>1850.4639999999999</v>
      </c>
      <c r="I50" s="22">
        <f t="shared" si="5"/>
        <v>370.09280000000001</v>
      </c>
      <c r="J50" s="23">
        <f t="shared" si="0"/>
        <v>3.2632815559326459E-4</v>
      </c>
      <c r="K50" s="24">
        <f t="shared" si="1"/>
        <v>33.644799999999996</v>
      </c>
      <c r="L50" s="24">
        <f t="shared" si="2"/>
        <v>120.77170082234694</v>
      </c>
      <c r="M50" s="23">
        <f t="shared" si="3"/>
        <v>0.35896097115259101</v>
      </c>
      <c r="N50" s="25">
        <f t="shared" si="4"/>
        <v>41.874428925727713</v>
      </c>
    </row>
    <row r="51" spans="1:14" ht="14.4">
      <c r="A51" s="3" t="s">
        <v>1748</v>
      </c>
      <c r="B51" s="3" t="s">
        <v>1655</v>
      </c>
      <c r="C51" s="9">
        <v>18458</v>
      </c>
      <c r="D51" s="9">
        <v>111</v>
      </c>
      <c r="E51" s="9">
        <v>3623</v>
      </c>
      <c r="F51" s="9">
        <v>16934</v>
      </c>
      <c r="G51" s="9">
        <v>6</v>
      </c>
      <c r="H51" s="9">
        <v>2866.4969999999998</v>
      </c>
      <c r="I51" s="22">
        <f t="shared" si="5"/>
        <v>477.74949999999995</v>
      </c>
      <c r="J51" s="23">
        <f t="shared" si="0"/>
        <v>3.2506230360819158E-4</v>
      </c>
      <c r="K51" s="24">
        <f t="shared" si="1"/>
        <v>25.824297297297296</v>
      </c>
      <c r="L51" s="24">
        <f t="shared" si="2"/>
        <v>155.2983530176617</v>
      </c>
      <c r="M51" s="23">
        <f t="shared" si="3"/>
        <v>0.60136526167515447</v>
      </c>
      <c r="N51" s="25">
        <f t="shared" si="4"/>
        <v>19.628345432874632</v>
      </c>
    </row>
    <row r="52" spans="1:14" ht="14.4">
      <c r="A52" s="3" t="s">
        <v>1740</v>
      </c>
      <c r="B52" s="3" t="s">
        <v>1655</v>
      </c>
      <c r="C52" s="9">
        <v>108559</v>
      </c>
      <c r="D52" s="9">
        <v>212</v>
      </c>
      <c r="E52" s="9">
        <v>79254</v>
      </c>
      <c r="F52" s="9">
        <v>100563</v>
      </c>
      <c r="G52" s="9">
        <v>7</v>
      </c>
      <c r="H52" s="9">
        <v>6850.576</v>
      </c>
      <c r="I52" s="22">
        <f t="shared" si="5"/>
        <v>978.65371428571427</v>
      </c>
      <c r="J52" s="23">
        <f t="shared" si="0"/>
        <v>6.4481065595666873E-5</v>
      </c>
      <c r="K52" s="24">
        <f t="shared" si="1"/>
        <v>32.314037735849055</v>
      </c>
      <c r="L52" s="24">
        <f t="shared" si="2"/>
        <v>63.104634346300159</v>
      </c>
      <c r="M52" s="23">
        <f t="shared" si="3"/>
        <v>0.19528551294687679</v>
      </c>
      <c r="N52" s="25">
        <f t="shared" si="4"/>
        <v>73.005462467414034</v>
      </c>
    </row>
    <row r="53" spans="1:14" ht="14.4">
      <c r="A53" s="3" t="s">
        <v>1740</v>
      </c>
      <c r="B53" s="3" t="s">
        <v>1655</v>
      </c>
      <c r="C53" s="9">
        <v>106151</v>
      </c>
      <c r="D53" s="9">
        <v>299</v>
      </c>
      <c r="E53" s="9">
        <v>75304</v>
      </c>
      <c r="F53" s="9">
        <v>99311</v>
      </c>
      <c r="G53" s="9">
        <v>9</v>
      </c>
      <c r="H53" s="9">
        <v>6616.8810000000003</v>
      </c>
      <c r="I53" s="22">
        <f t="shared" si="5"/>
        <v>735.20900000000006</v>
      </c>
      <c r="J53" s="23">
        <f t="shared" si="0"/>
        <v>8.4784881913500581E-5</v>
      </c>
      <c r="K53" s="24">
        <f t="shared" si="1"/>
        <v>22.130036789297659</v>
      </c>
      <c r="L53" s="24">
        <f t="shared" si="2"/>
        <v>62.334608246742846</v>
      </c>
      <c r="M53" s="23">
        <f t="shared" si="3"/>
        <v>0.28167421880151861</v>
      </c>
      <c r="N53" s="25">
        <f t="shared" si="4"/>
        <v>70.940452751269419</v>
      </c>
    </row>
    <row r="54" spans="1:14" ht="14.4">
      <c r="A54" s="3" t="s">
        <v>1735</v>
      </c>
      <c r="B54" s="3" t="s">
        <v>1655</v>
      </c>
      <c r="C54" s="9">
        <v>149618</v>
      </c>
      <c r="D54" s="9">
        <v>260</v>
      </c>
      <c r="E54" s="9">
        <v>126031</v>
      </c>
      <c r="F54" s="9">
        <v>140596</v>
      </c>
      <c r="G54" s="9">
        <v>26</v>
      </c>
      <c r="H54" s="9">
        <v>6605.5860000000002</v>
      </c>
      <c r="I54" s="22">
        <f t="shared" si="5"/>
        <v>254.06100000000001</v>
      </c>
      <c r="J54" s="23">
        <f t="shared" si="0"/>
        <v>1.7377588258097289E-4</v>
      </c>
      <c r="K54" s="24">
        <f t="shared" si="1"/>
        <v>25.406100000000002</v>
      </c>
      <c r="L54" s="24">
        <f t="shared" si="2"/>
        <v>44.149674504404551</v>
      </c>
      <c r="M54" s="23">
        <f t="shared" si="3"/>
        <v>0.17377588258097287</v>
      </c>
      <c r="N54" s="25">
        <f t="shared" si="4"/>
        <v>84.235185606009978</v>
      </c>
    </row>
    <row r="55" spans="1:14" ht="14.4">
      <c r="A55" s="3" t="s">
        <v>1740</v>
      </c>
      <c r="B55" s="3" t="s">
        <v>1655</v>
      </c>
      <c r="C55" s="9">
        <v>114384</v>
      </c>
      <c r="D55" s="9">
        <v>100</v>
      </c>
      <c r="E55" s="9">
        <v>61524</v>
      </c>
      <c r="F55" s="9">
        <v>105104</v>
      </c>
      <c r="G55" s="9">
        <v>12</v>
      </c>
      <c r="H55" s="9">
        <v>5803.3310000000001</v>
      </c>
      <c r="I55" s="22">
        <f t="shared" si="5"/>
        <v>483.6109166666667</v>
      </c>
      <c r="J55" s="23">
        <f t="shared" si="0"/>
        <v>1.049097775912715E-4</v>
      </c>
      <c r="K55" s="24">
        <f t="shared" si="1"/>
        <v>58.03331</v>
      </c>
      <c r="L55" s="24">
        <f t="shared" si="2"/>
        <v>50.735513708210938</v>
      </c>
      <c r="M55" s="23">
        <f t="shared" si="3"/>
        <v>8.7424814659392933E-2</v>
      </c>
      <c r="N55" s="25">
        <f t="shared" si="4"/>
        <v>53.787242971044904</v>
      </c>
    </row>
    <row r="56" spans="1:14" ht="14.4">
      <c r="A56" s="3" t="s">
        <v>1753</v>
      </c>
      <c r="B56" s="3" t="s">
        <v>1655</v>
      </c>
      <c r="C56" s="9">
        <v>43367</v>
      </c>
      <c r="D56" s="9">
        <v>111</v>
      </c>
      <c r="E56" s="9">
        <v>14306</v>
      </c>
      <c r="F56" s="9">
        <v>39750</v>
      </c>
      <c r="G56" s="9">
        <v>12</v>
      </c>
      <c r="H56" s="9">
        <v>5214.299</v>
      </c>
      <c r="I56" s="22">
        <f t="shared" si="5"/>
        <v>434.52491666666668</v>
      </c>
      <c r="J56" s="23">
        <f t="shared" si="0"/>
        <v>2.7670809601770932E-4</v>
      </c>
      <c r="K56" s="24">
        <f t="shared" si="1"/>
        <v>46.975666666666669</v>
      </c>
      <c r="L56" s="24">
        <f t="shared" si="2"/>
        <v>120.23656236308713</v>
      </c>
      <c r="M56" s="23">
        <f t="shared" si="3"/>
        <v>0.25595498881638112</v>
      </c>
      <c r="N56" s="25">
        <f t="shared" si="4"/>
        <v>32.988216846911243</v>
      </c>
    </row>
    <row r="57" spans="1:14" ht="14.4">
      <c r="A57" s="3" t="s">
        <v>1740</v>
      </c>
      <c r="B57" s="3" t="s">
        <v>1655</v>
      </c>
      <c r="C57" s="9">
        <v>113420</v>
      </c>
      <c r="D57" s="9">
        <v>333</v>
      </c>
      <c r="E57" s="9">
        <v>33557</v>
      </c>
      <c r="F57" s="9">
        <v>104929</v>
      </c>
      <c r="G57" s="9">
        <v>11</v>
      </c>
      <c r="H57" s="9">
        <v>5124.4359999999997</v>
      </c>
      <c r="I57" s="22">
        <f t="shared" si="5"/>
        <v>465.85781818181817</v>
      </c>
      <c r="J57" s="23">
        <f t="shared" si="0"/>
        <v>9.6984658790336795E-5</v>
      </c>
      <c r="K57" s="24">
        <f t="shared" si="1"/>
        <v>15.388696696696696</v>
      </c>
      <c r="L57" s="24">
        <f t="shared" si="2"/>
        <v>45.181061541174394</v>
      </c>
      <c r="M57" s="23">
        <f t="shared" si="3"/>
        <v>0.29359901251983778</v>
      </c>
      <c r="N57" s="25">
        <f t="shared" si="4"/>
        <v>29.586492682066655</v>
      </c>
    </row>
    <row r="58" spans="1:14" ht="14.4">
      <c r="A58" s="3" t="s">
        <v>1735</v>
      </c>
      <c r="B58" s="3" t="s">
        <v>1655</v>
      </c>
      <c r="C58" s="9">
        <v>88293</v>
      </c>
      <c r="D58" s="9">
        <v>255</v>
      </c>
      <c r="E58" s="9">
        <v>24101</v>
      </c>
      <c r="F58" s="9">
        <v>75557</v>
      </c>
      <c r="G58" s="9">
        <v>19</v>
      </c>
      <c r="H58" s="9">
        <v>5054.482</v>
      </c>
      <c r="I58" s="22">
        <f t="shared" si="5"/>
        <v>266.02536842105263</v>
      </c>
      <c r="J58" s="23">
        <f t="shared" si="0"/>
        <v>2.1519259737465033E-4</v>
      </c>
      <c r="K58" s="24">
        <f t="shared" si="1"/>
        <v>19.821498039215687</v>
      </c>
      <c r="L58" s="24">
        <f t="shared" si="2"/>
        <v>57.246689998074594</v>
      </c>
      <c r="M58" s="23">
        <f t="shared" si="3"/>
        <v>0.28881111752913596</v>
      </c>
      <c r="N58" s="25">
        <f t="shared" si="4"/>
        <v>27.29661468066551</v>
      </c>
    </row>
    <row r="59" spans="1:14" ht="14.4">
      <c r="A59" s="3" t="s">
        <v>1740</v>
      </c>
      <c r="B59" s="3" t="s">
        <v>1655</v>
      </c>
      <c r="C59" s="9">
        <v>26715</v>
      </c>
      <c r="D59" s="9">
        <v>100</v>
      </c>
      <c r="E59" s="9">
        <v>12287</v>
      </c>
      <c r="F59" s="9">
        <v>25003</v>
      </c>
      <c r="G59" s="9">
        <v>6</v>
      </c>
      <c r="H59" s="9">
        <v>4623.09</v>
      </c>
      <c r="I59" s="22">
        <f t="shared" si="5"/>
        <v>770.51499999999999</v>
      </c>
      <c r="J59" s="23">
        <f t="shared" si="0"/>
        <v>2.2459292532285232E-4</v>
      </c>
      <c r="K59" s="24">
        <f t="shared" si="1"/>
        <v>46.230899999999998</v>
      </c>
      <c r="L59" s="24">
        <f t="shared" si="2"/>
        <v>173.05221785513757</v>
      </c>
      <c r="M59" s="23">
        <f t="shared" si="3"/>
        <v>0.37432154220475389</v>
      </c>
      <c r="N59" s="25">
        <f t="shared" si="4"/>
        <v>45.992887890698107</v>
      </c>
    </row>
    <row r="60" spans="1:14" ht="14.4">
      <c r="A60" s="3" t="s">
        <v>1755</v>
      </c>
      <c r="B60" s="3" t="s">
        <v>1655</v>
      </c>
      <c r="C60" s="9">
        <v>65380</v>
      </c>
      <c r="D60" s="9">
        <v>208</v>
      </c>
      <c r="E60" s="9">
        <v>30039</v>
      </c>
      <c r="F60" s="9">
        <v>60482</v>
      </c>
      <c r="G60" s="9">
        <v>5</v>
      </c>
      <c r="H60" s="9">
        <v>2905.884</v>
      </c>
      <c r="I60" s="22">
        <f t="shared" si="5"/>
        <v>581.17679999999996</v>
      </c>
      <c r="J60" s="23">
        <f t="shared" si="0"/>
        <v>7.6475986540226371E-5</v>
      </c>
      <c r="K60" s="24">
        <f t="shared" si="1"/>
        <v>13.970596153846154</v>
      </c>
      <c r="L60" s="24">
        <f t="shared" si="2"/>
        <v>44.446069134291832</v>
      </c>
      <c r="M60" s="23">
        <f t="shared" si="3"/>
        <v>0.31814010400734166</v>
      </c>
      <c r="N60" s="25">
        <f t="shared" si="4"/>
        <v>45.945243193637197</v>
      </c>
    </row>
    <row r="61" spans="1:14" ht="14.4">
      <c r="A61" s="3" t="s">
        <v>1733</v>
      </c>
      <c r="B61" s="3" t="s">
        <v>1655</v>
      </c>
      <c r="C61" s="9">
        <v>130796</v>
      </c>
      <c r="D61" s="9">
        <v>300</v>
      </c>
      <c r="E61" s="9">
        <v>109118</v>
      </c>
      <c r="F61" s="9">
        <v>122937</v>
      </c>
      <c r="G61" s="9">
        <v>6</v>
      </c>
      <c r="H61" s="9">
        <v>2196.6610000000001</v>
      </c>
      <c r="I61" s="22">
        <f t="shared" si="5"/>
        <v>366.11016666666666</v>
      </c>
      <c r="J61" s="23">
        <f t="shared" si="0"/>
        <v>4.5872962475916692E-5</v>
      </c>
      <c r="K61" s="24">
        <f t="shared" si="1"/>
        <v>7.3222033333333334</v>
      </c>
      <c r="L61" s="24">
        <f t="shared" si="2"/>
        <v>16.794557937551609</v>
      </c>
      <c r="M61" s="23">
        <f t="shared" si="3"/>
        <v>0.22936481237958348</v>
      </c>
      <c r="N61" s="25">
        <f t="shared" si="4"/>
        <v>83.426098657451291</v>
      </c>
    </row>
    <row r="62" spans="1:14" ht="14.4">
      <c r="A62" s="3" t="s">
        <v>1742</v>
      </c>
      <c r="B62" s="3" t="s">
        <v>1655</v>
      </c>
      <c r="C62" s="9">
        <v>64892</v>
      </c>
      <c r="D62" s="9">
        <v>214</v>
      </c>
      <c r="E62" s="9">
        <v>34731</v>
      </c>
      <c r="F62" s="9">
        <v>59369</v>
      </c>
      <c r="G62" s="9">
        <v>24</v>
      </c>
      <c r="H62" s="9">
        <v>2096.2860000000001</v>
      </c>
      <c r="I62" s="22">
        <f t="shared" si="5"/>
        <v>87.345250000000007</v>
      </c>
      <c r="J62" s="23">
        <f t="shared" si="0"/>
        <v>3.6984528139061827E-4</v>
      </c>
      <c r="K62" s="24">
        <f t="shared" si="1"/>
        <v>9.7957289719626175</v>
      </c>
      <c r="L62" s="24">
        <f t="shared" si="2"/>
        <v>32.304228564383898</v>
      </c>
      <c r="M62" s="23">
        <f t="shared" si="3"/>
        <v>0.32977870923996794</v>
      </c>
      <c r="N62" s="25">
        <f t="shared" si="4"/>
        <v>53.521235283239847</v>
      </c>
    </row>
    <row r="63" spans="1:14" ht="14.4">
      <c r="A63" s="3" t="s">
        <v>1740</v>
      </c>
      <c r="B63" s="3" t="s">
        <v>1655</v>
      </c>
      <c r="C63" s="9">
        <v>210096</v>
      </c>
      <c r="D63" s="9">
        <v>590</v>
      </c>
      <c r="E63" s="9">
        <v>90928</v>
      </c>
      <c r="F63" s="9">
        <v>184823</v>
      </c>
      <c r="G63" s="9">
        <v>4</v>
      </c>
      <c r="H63" s="9">
        <v>2027.431</v>
      </c>
      <c r="I63" s="22">
        <f t="shared" si="5"/>
        <v>506.85775000000001</v>
      </c>
      <c r="J63" s="23">
        <f t="shared" si="0"/>
        <v>1.9038915543370649E-5</v>
      </c>
      <c r="K63" s="24">
        <f t="shared" si="1"/>
        <v>3.4363237288135595</v>
      </c>
      <c r="L63" s="24">
        <f t="shared" si="2"/>
        <v>9.6500218947528751</v>
      </c>
      <c r="M63" s="23">
        <f t="shared" si="3"/>
        <v>0.2808240042647171</v>
      </c>
      <c r="N63" s="25">
        <f t="shared" si="4"/>
        <v>43.279262813190158</v>
      </c>
    </row>
    <row r="64" spans="1:14" ht="14.4">
      <c r="A64" s="3" t="s">
        <v>1738</v>
      </c>
      <c r="B64" s="3" t="s">
        <v>1655</v>
      </c>
      <c r="C64" s="9">
        <v>77313</v>
      </c>
      <c r="D64" s="9">
        <v>191</v>
      </c>
      <c r="E64" s="9">
        <v>40366</v>
      </c>
      <c r="F64" s="9">
        <v>71128</v>
      </c>
      <c r="G64" s="9">
        <v>3</v>
      </c>
      <c r="H64" s="9">
        <v>1790.39</v>
      </c>
      <c r="I64" s="22">
        <f t="shared" si="5"/>
        <v>596.79666666666674</v>
      </c>
      <c r="J64" s="23">
        <f t="shared" si="0"/>
        <v>3.8803306041674751E-5</v>
      </c>
      <c r="K64" s="24">
        <f t="shared" si="1"/>
        <v>9.3737696335078535</v>
      </c>
      <c r="L64" s="24">
        <f t="shared" si="2"/>
        <v>23.157683701318021</v>
      </c>
      <c r="M64" s="23">
        <f t="shared" si="3"/>
        <v>0.24704771513199592</v>
      </c>
      <c r="N64" s="25">
        <f t="shared" si="4"/>
        <v>52.211141722608104</v>
      </c>
    </row>
    <row r="65" spans="1:14" ht="14.4">
      <c r="A65" s="3" t="s">
        <v>1735</v>
      </c>
      <c r="B65" s="3" t="s">
        <v>1655</v>
      </c>
      <c r="C65" s="9">
        <v>188170</v>
      </c>
      <c r="D65" s="9">
        <v>490</v>
      </c>
      <c r="E65" s="9">
        <v>155266</v>
      </c>
      <c r="F65" s="9">
        <v>176562</v>
      </c>
      <c r="G65" s="9">
        <v>6</v>
      </c>
      <c r="H65" s="9">
        <v>1599.7149999999999</v>
      </c>
      <c r="I65" s="22">
        <f t="shared" si="5"/>
        <v>266.61916666666667</v>
      </c>
      <c r="J65" s="23">
        <f t="shared" si="0"/>
        <v>3.1886060477228036E-5</v>
      </c>
      <c r="K65" s="24">
        <f t="shared" si="1"/>
        <v>3.2647244897959182</v>
      </c>
      <c r="L65" s="24">
        <f t="shared" si="2"/>
        <v>8.5014348727214752</v>
      </c>
      <c r="M65" s="23">
        <f t="shared" si="3"/>
        <v>0.26040282723069563</v>
      </c>
      <c r="N65" s="25">
        <f t="shared" si="4"/>
        <v>82.513684434288152</v>
      </c>
    </row>
    <row r="66" spans="1:14" ht="14.4">
      <c r="A66" s="3" t="s">
        <v>1733</v>
      </c>
      <c r="B66" s="3" t="s">
        <v>1655</v>
      </c>
      <c r="C66" s="9">
        <v>16808</v>
      </c>
      <c r="D66" s="9">
        <v>43</v>
      </c>
      <c r="E66" s="9">
        <v>9211</v>
      </c>
      <c r="F66" s="9">
        <v>13372</v>
      </c>
      <c r="G66" s="9">
        <v>3</v>
      </c>
      <c r="H66" s="9">
        <v>1574.7909999999999</v>
      </c>
      <c r="I66" s="22">
        <f t="shared" si="5"/>
        <v>524.93033333333335</v>
      </c>
      <c r="J66" s="23">
        <f t="shared" si="0"/>
        <v>1.7848643503093765E-4</v>
      </c>
      <c r="K66" s="24">
        <f t="shared" si="1"/>
        <v>36.623046511627905</v>
      </c>
      <c r="L66" s="24">
        <f t="shared" si="2"/>
        <v>93.692943836268441</v>
      </c>
      <c r="M66" s="23">
        <f t="shared" si="3"/>
        <v>0.25583055687767731</v>
      </c>
      <c r="N66" s="25">
        <f t="shared" si="4"/>
        <v>54.801285102332223</v>
      </c>
    </row>
    <row r="67" spans="1:14" ht="14.4">
      <c r="A67" s="3" t="s">
        <v>1742</v>
      </c>
      <c r="B67" s="3" t="s">
        <v>1655</v>
      </c>
      <c r="C67" s="9">
        <v>21531</v>
      </c>
      <c r="D67" s="9">
        <v>55</v>
      </c>
      <c r="E67" s="9">
        <v>15593</v>
      </c>
      <c r="F67" s="9">
        <v>18617</v>
      </c>
      <c r="G67" s="9">
        <v>6</v>
      </c>
      <c r="H67" s="9">
        <v>1470.972</v>
      </c>
      <c r="I67" s="22">
        <f t="shared" si="5"/>
        <v>245.16200000000001</v>
      </c>
      <c r="J67" s="23">
        <f t="shared" si="0"/>
        <v>2.7866796711717987E-4</v>
      </c>
      <c r="K67" s="24">
        <f t="shared" si="1"/>
        <v>26.744945454545455</v>
      </c>
      <c r="L67" s="24">
        <f t="shared" si="2"/>
        <v>68.318796154382056</v>
      </c>
      <c r="M67" s="23">
        <f t="shared" si="3"/>
        <v>0.25544563652408153</v>
      </c>
      <c r="N67" s="25">
        <f t="shared" si="4"/>
        <v>72.421160187636431</v>
      </c>
    </row>
    <row r="68" spans="1:14" ht="14.4">
      <c r="A68" s="3" t="s">
        <v>1748</v>
      </c>
      <c r="B68" s="3" t="s">
        <v>1655</v>
      </c>
      <c r="C68" s="9">
        <v>18313</v>
      </c>
      <c r="D68" s="9">
        <v>60</v>
      </c>
      <c r="E68" s="9">
        <v>9481</v>
      </c>
      <c r="F68" s="9">
        <v>16300</v>
      </c>
      <c r="G68" s="9">
        <v>4</v>
      </c>
      <c r="H68" s="9">
        <v>1456.934</v>
      </c>
      <c r="I68" s="22">
        <f t="shared" si="5"/>
        <v>364.23349999999999</v>
      </c>
      <c r="J68" s="23">
        <f t="shared" si="0"/>
        <v>2.1842407033255065E-4</v>
      </c>
      <c r="K68" s="24">
        <f t="shared" si="1"/>
        <v>24.282233333333334</v>
      </c>
      <c r="L68" s="24">
        <f t="shared" si="2"/>
        <v>79.557363621471083</v>
      </c>
      <c r="M68" s="23">
        <f t="shared" si="3"/>
        <v>0.32763610549882599</v>
      </c>
      <c r="N68" s="25">
        <f t="shared" si="4"/>
        <v>51.771965270572821</v>
      </c>
    </row>
    <row r="69" spans="1:14" ht="14.4">
      <c r="A69" s="3" t="s">
        <v>1742</v>
      </c>
      <c r="B69" s="3" t="s">
        <v>1655</v>
      </c>
      <c r="C69" s="9">
        <v>10779</v>
      </c>
      <c r="D69" s="9">
        <v>86</v>
      </c>
      <c r="E69" s="9">
        <v>6420</v>
      </c>
      <c r="F69" s="9">
        <v>10287</v>
      </c>
      <c r="G69" s="9">
        <v>3</v>
      </c>
      <c r="H69" s="9">
        <v>1759.7049999999999</v>
      </c>
      <c r="I69" s="22">
        <f t="shared" si="5"/>
        <v>586.56833333333327</v>
      </c>
      <c r="J69" s="23">
        <f t="shared" si="0"/>
        <v>2.7831895352073476E-4</v>
      </c>
      <c r="K69" s="24">
        <f t="shared" si="1"/>
        <v>20.461686046511627</v>
      </c>
      <c r="L69" s="24">
        <f t="shared" si="2"/>
        <v>163.25308470173485</v>
      </c>
      <c r="M69" s="23">
        <f t="shared" si="3"/>
        <v>0.79784766675943963</v>
      </c>
      <c r="N69" s="25">
        <f t="shared" si="4"/>
        <v>59.560256053437243</v>
      </c>
    </row>
    <row r="70" spans="1:14" ht="14.4">
      <c r="A70" s="3" t="s">
        <v>1735</v>
      </c>
      <c r="B70" s="3" t="s">
        <v>1655</v>
      </c>
      <c r="C70" s="9">
        <v>11325</v>
      </c>
      <c r="D70" s="9">
        <v>88</v>
      </c>
      <c r="E70" s="9">
        <v>6186</v>
      </c>
      <c r="F70" s="9">
        <v>10612</v>
      </c>
      <c r="G70" s="9">
        <v>2</v>
      </c>
      <c r="H70" s="9">
        <v>1573.2539999999999</v>
      </c>
      <c r="I70" s="22">
        <f t="shared" si="5"/>
        <v>786.62699999999995</v>
      </c>
      <c r="J70" s="23">
        <f t="shared" si="0"/>
        <v>1.7660044150110375E-4</v>
      </c>
      <c r="K70" s="24">
        <f t="shared" si="1"/>
        <v>17.877886363636364</v>
      </c>
      <c r="L70" s="24">
        <f t="shared" si="2"/>
        <v>138.91867549668873</v>
      </c>
      <c r="M70" s="23">
        <f t="shared" si="3"/>
        <v>0.77704194260485648</v>
      </c>
      <c r="N70" s="25">
        <f t="shared" si="4"/>
        <v>54.622516556291387</v>
      </c>
    </row>
    <row r="71" spans="1:14" ht="14.4">
      <c r="A71" s="3" t="s">
        <v>1735</v>
      </c>
      <c r="B71" s="3" t="s">
        <v>1753</v>
      </c>
      <c r="C71" s="9">
        <v>9078</v>
      </c>
      <c r="D71" s="9">
        <v>21</v>
      </c>
      <c r="E71" s="9">
        <v>4051</v>
      </c>
      <c r="F71" s="9">
        <v>6215</v>
      </c>
      <c r="G71" s="9">
        <v>1</v>
      </c>
      <c r="H71" s="9">
        <v>1700.796</v>
      </c>
      <c r="I71" s="22">
        <f t="shared" si="5"/>
        <v>1700.796</v>
      </c>
      <c r="J71" s="23">
        <f t="shared" si="0"/>
        <v>1.1015642211940956E-4</v>
      </c>
      <c r="K71" s="24">
        <f t="shared" si="1"/>
        <v>80.990285714285719</v>
      </c>
      <c r="L71" s="24">
        <f t="shared" si="2"/>
        <v>187.35360211500333</v>
      </c>
      <c r="M71" s="23">
        <f t="shared" si="3"/>
        <v>0.2313284864507601</v>
      </c>
      <c r="N71" s="25">
        <f t="shared" si="4"/>
        <v>44.624366600572813</v>
      </c>
    </row>
    <row r="72" spans="1:14" ht="14.4">
      <c r="A72" s="3" t="s">
        <v>1733</v>
      </c>
      <c r="B72" s="3" t="s">
        <v>1655</v>
      </c>
      <c r="C72" s="9">
        <v>11511</v>
      </c>
      <c r="D72" s="9">
        <v>33</v>
      </c>
      <c r="E72" s="9">
        <v>8268</v>
      </c>
      <c r="F72" s="9">
        <v>11042</v>
      </c>
      <c r="G72" s="9">
        <v>3</v>
      </c>
      <c r="H72" s="9">
        <v>6815.7120000000004</v>
      </c>
      <c r="I72" s="22">
        <f t="shared" si="5"/>
        <v>2271.904</v>
      </c>
      <c r="J72" s="23">
        <f t="shared" si="0"/>
        <v>2.6062027625749283E-4</v>
      </c>
      <c r="K72" s="24">
        <f t="shared" si="1"/>
        <v>206.53672727272729</v>
      </c>
      <c r="L72" s="24">
        <f t="shared" si="2"/>
        <v>592.10424811050302</v>
      </c>
      <c r="M72" s="23">
        <f t="shared" si="3"/>
        <v>0.28668230388324212</v>
      </c>
      <c r="N72" s="25">
        <f t="shared" si="4"/>
        <v>71.826948136565022</v>
      </c>
    </row>
    <row r="73" spans="1:14" ht="14.4">
      <c r="A73" s="3" t="s">
        <v>1742</v>
      </c>
      <c r="B73" s="3" t="s">
        <v>1655</v>
      </c>
      <c r="C73" s="9">
        <v>14047</v>
      </c>
      <c r="D73" s="9">
        <v>44</v>
      </c>
      <c r="E73" s="9">
        <v>9934</v>
      </c>
      <c r="F73" s="9">
        <v>13377</v>
      </c>
      <c r="G73" s="9">
        <v>7</v>
      </c>
      <c r="H73" s="9">
        <v>5729.6509999999998</v>
      </c>
      <c r="I73" s="22">
        <f t="shared" si="5"/>
        <v>818.52157142857141</v>
      </c>
      <c r="J73" s="23">
        <f t="shared" si="0"/>
        <v>4.9832704492062366E-4</v>
      </c>
      <c r="K73" s="24">
        <f t="shared" si="1"/>
        <v>130.2193409090909</v>
      </c>
      <c r="L73" s="24">
        <f t="shared" si="2"/>
        <v>407.89143589378511</v>
      </c>
      <c r="M73" s="23">
        <f t="shared" si="3"/>
        <v>0.31323414252153486</v>
      </c>
      <c r="N73" s="25">
        <f t="shared" si="4"/>
        <v>70.719726632021079</v>
      </c>
    </row>
    <row r="74" spans="1:14" ht="14.4">
      <c r="A74" s="3" t="s">
        <v>1733</v>
      </c>
      <c r="B74" s="3" t="s">
        <v>1655</v>
      </c>
      <c r="C74" s="9">
        <v>20278</v>
      </c>
      <c r="D74" s="9">
        <v>74</v>
      </c>
      <c r="E74" s="9">
        <v>14227</v>
      </c>
      <c r="F74" s="9">
        <v>19480</v>
      </c>
      <c r="G74" s="9">
        <v>3</v>
      </c>
      <c r="H74" s="9">
        <v>2921.11</v>
      </c>
      <c r="I74" s="22">
        <f t="shared" si="5"/>
        <v>973.70333333333338</v>
      </c>
      <c r="J74" s="23">
        <f t="shared" si="0"/>
        <v>1.479435841798994E-4</v>
      </c>
      <c r="K74" s="24">
        <f t="shared" si="1"/>
        <v>39.47445945945946</v>
      </c>
      <c r="L74" s="24">
        <f t="shared" si="2"/>
        <v>144.05316106124866</v>
      </c>
      <c r="M74" s="23">
        <f t="shared" si="3"/>
        <v>0.36492750764375187</v>
      </c>
      <c r="N74" s="25">
        <f t="shared" si="4"/>
        <v>70.159779070914297</v>
      </c>
    </row>
    <row r="75" spans="1:14" ht="14.4">
      <c r="A75" s="3" t="s">
        <v>1762</v>
      </c>
      <c r="B75" s="3" t="s">
        <v>1655</v>
      </c>
      <c r="C75" s="9">
        <v>12354</v>
      </c>
      <c r="D75" s="9">
        <v>10</v>
      </c>
      <c r="E75" s="9">
        <v>8561</v>
      </c>
      <c r="F75" s="9">
        <v>11782</v>
      </c>
      <c r="G75" s="9">
        <v>5</v>
      </c>
      <c r="H75" s="9">
        <v>1808.308</v>
      </c>
      <c r="I75" s="22">
        <f t="shared" si="5"/>
        <v>361.66160000000002</v>
      </c>
      <c r="J75" s="23">
        <f t="shared" si="0"/>
        <v>4.0472721385785982E-4</v>
      </c>
      <c r="K75" s="24">
        <f t="shared" si="1"/>
        <v>180.83080000000001</v>
      </c>
      <c r="L75" s="24">
        <f t="shared" si="2"/>
        <v>146.37429172737575</v>
      </c>
      <c r="M75" s="23">
        <f t="shared" si="3"/>
        <v>8.0945442771571965E-2</v>
      </c>
      <c r="N75" s="25">
        <f t="shared" si="4"/>
        <v>69.297393556742762</v>
      </c>
    </row>
    <row r="76" spans="1:14" ht="14.4">
      <c r="A76" s="3" t="s">
        <v>1740</v>
      </c>
      <c r="B76" s="3" t="s">
        <v>1655</v>
      </c>
      <c r="C76" s="9">
        <v>13132</v>
      </c>
      <c r="D76" s="9">
        <v>67</v>
      </c>
      <c r="E76" s="9">
        <v>6133</v>
      </c>
      <c r="F76" s="9">
        <v>12377</v>
      </c>
      <c r="G76" s="9">
        <v>4</v>
      </c>
      <c r="H76" s="9">
        <v>1807.693</v>
      </c>
      <c r="I76" s="22">
        <f t="shared" si="5"/>
        <v>451.92325</v>
      </c>
      <c r="J76" s="23">
        <f t="shared" si="0"/>
        <v>3.0459945172098691E-4</v>
      </c>
      <c r="K76" s="24">
        <f t="shared" si="1"/>
        <v>26.980492537313431</v>
      </c>
      <c r="L76" s="24">
        <f t="shared" si="2"/>
        <v>137.65557416996648</v>
      </c>
      <c r="M76" s="23">
        <f t="shared" si="3"/>
        <v>0.51020408163265307</v>
      </c>
      <c r="N76" s="25">
        <f t="shared" si="4"/>
        <v>46.702710935120315</v>
      </c>
    </row>
    <row r="77" spans="1:14" ht="14.4">
      <c r="A77" s="3" t="s">
        <v>1735</v>
      </c>
      <c r="B77" s="3" t="s">
        <v>1655</v>
      </c>
      <c r="C77" s="9">
        <v>35034</v>
      </c>
      <c r="D77" s="9">
        <v>145</v>
      </c>
      <c r="E77" s="9">
        <v>13904</v>
      </c>
      <c r="F77" s="9">
        <v>34123</v>
      </c>
      <c r="G77" s="9">
        <v>3</v>
      </c>
      <c r="H77" s="9">
        <v>2141.4690000000001</v>
      </c>
      <c r="I77" s="22">
        <f t="shared" si="5"/>
        <v>713.82299999999998</v>
      </c>
      <c r="J77" s="23">
        <f t="shared" si="0"/>
        <v>8.5631101215961631E-5</v>
      </c>
      <c r="K77" s="24">
        <f t="shared" si="1"/>
        <v>14.768751724137932</v>
      </c>
      <c r="L77" s="24">
        <f t="shared" si="2"/>
        <v>61.125449563281386</v>
      </c>
      <c r="M77" s="23">
        <f t="shared" si="3"/>
        <v>0.41388365587714793</v>
      </c>
      <c r="N77" s="25">
        <f t="shared" si="4"/>
        <v>39.687161043557687</v>
      </c>
    </row>
    <row r="78" spans="1:14" ht="14.4">
      <c r="A78" s="3" t="s">
        <v>1740</v>
      </c>
      <c r="B78" s="3" t="s">
        <v>1655</v>
      </c>
      <c r="C78" s="9">
        <v>9946</v>
      </c>
      <c r="D78" s="9">
        <v>20</v>
      </c>
      <c r="E78" s="9">
        <v>4818</v>
      </c>
      <c r="F78" s="9">
        <v>7382</v>
      </c>
      <c r="G78" s="9">
        <v>3</v>
      </c>
      <c r="H78" s="9">
        <v>1525.962</v>
      </c>
      <c r="I78" s="22">
        <f t="shared" si="5"/>
        <v>508.654</v>
      </c>
      <c r="J78" s="23">
        <f t="shared" si="0"/>
        <v>3.0162879549567667E-4</v>
      </c>
      <c r="K78" s="24">
        <f t="shared" si="1"/>
        <v>76.298100000000005</v>
      </c>
      <c r="L78" s="24">
        <f t="shared" si="2"/>
        <v>153.42469334405791</v>
      </c>
      <c r="M78" s="23">
        <f t="shared" si="3"/>
        <v>0.20108586366378445</v>
      </c>
      <c r="N78" s="25">
        <f t="shared" si="4"/>
        <v>48.441584556605669</v>
      </c>
    </row>
    <row r="79" spans="1:14" ht="14.4">
      <c r="A79" s="3" t="s">
        <v>1735</v>
      </c>
      <c r="B79" s="3" t="s">
        <v>1655</v>
      </c>
      <c r="C79" s="9">
        <v>8068</v>
      </c>
      <c r="D79" s="9">
        <v>10</v>
      </c>
      <c r="E79" s="9">
        <v>5545</v>
      </c>
      <c r="F79" s="9">
        <v>7554</v>
      </c>
      <c r="G79" s="9">
        <v>1</v>
      </c>
      <c r="H79" s="9">
        <v>5995.0410000000002</v>
      </c>
      <c r="I79" s="22">
        <f t="shared" si="5"/>
        <v>5995.0410000000002</v>
      </c>
      <c r="J79" s="23">
        <f t="shared" si="0"/>
        <v>1.2394645513138323E-4</v>
      </c>
      <c r="K79" s="24">
        <f t="shared" si="1"/>
        <v>599.50409999999999</v>
      </c>
      <c r="L79" s="24">
        <f t="shared" si="2"/>
        <v>743.06408031730302</v>
      </c>
      <c r="M79" s="23">
        <f t="shared" si="3"/>
        <v>0.12394645513138325</v>
      </c>
      <c r="N79" s="25">
        <f t="shared" si="4"/>
        <v>68.728309370352008</v>
      </c>
    </row>
    <row r="80" spans="1:14" ht="14.4">
      <c r="A80" s="3" t="s">
        <v>1742</v>
      </c>
      <c r="B80" s="3" t="s">
        <v>1655</v>
      </c>
      <c r="C80" s="9">
        <v>11919</v>
      </c>
      <c r="D80" s="9">
        <v>69</v>
      </c>
      <c r="E80" s="9">
        <v>8100</v>
      </c>
      <c r="F80" s="9">
        <v>11524</v>
      </c>
      <c r="G80" s="9">
        <v>2</v>
      </c>
      <c r="H80" s="9">
        <v>6350.9170000000004</v>
      </c>
      <c r="I80" s="22">
        <f t="shared" si="5"/>
        <v>3175.4585000000002</v>
      </c>
      <c r="J80" s="23">
        <f t="shared" si="0"/>
        <v>1.6779931202282072E-4</v>
      </c>
      <c r="K80" s="24">
        <f t="shared" si="1"/>
        <v>92.042275362318847</v>
      </c>
      <c r="L80" s="24">
        <f t="shared" si="2"/>
        <v>532.83975165701827</v>
      </c>
      <c r="M80" s="23">
        <f t="shared" si="3"/>
        <v>0.5789076264787314</v>
      </c>
      <c r="N80" s="25">
        <f t="shared" si="4"/>
        <v>67.958721369242383</v>
      </c>
    </row>
    <row r="81" spans="1:14" ht="14.4">
      <c r="A81" s="3" t="s">
        <v>1735</v>
      </c>
      <c r="B81" s="3" t="s">
        <v>1655</v>
      </c>
      <c r="C81" s="9">
        <v>35163</v>
      </c>
      <c r="D81" s="9">
        <v>250</v>
      </c>
      <c r="E81" s="9">
        <v>21222</v>
      </c>
      <c r="F81" s="9">
        <v>33671</v>
      </c>
      <c r="G81" s="9">
        <v>15</v>
      </c>
      <c r="H81" s="9">
        <v>6336.7179999999998</v>
      </c>
      <c r="I81" s="22">
        <f t="shared" si="5"/>
        <v>422.44786666666664</v>
      </c>
      <c r="J81" s="23">
        <f t="shared" si="0"/>
        <v>4.2658476239228736E-4</v>
      </c>
      <c r="K81" s="24">
        <f t="shared" si="1"/>
        <v>25.346871999999998</v>
      </c>
      <c r="L81" s="24">
        <f t="shared" si="2"/>
        <v>180.20982282512867</v>
      </c>
      <c r="M81" s="23">
        <f t="shared" si="3"/>
        <v>0.71097460398714563</v>
      </c>
      <c r="N81" s="25">
        <f t="shared" si="4"/>
        <v>60.353212183260815</v>
      </c>
    </row>
    <row r="82" spans="1:14" ht="14.4">
      <c r="A82" s="3" t="s">
        <v>1740</v>
      </c>
      <c r="B82" s="3" t="s">
        <v>1655</v>
      </c>
      <c r="C82" s="9">
        <v>27202</v>
      </c>
      <c r="D82" s="9">
        <v>70</v>
      </c>
      <c r="E82" s="9">
        <v>5202</v>
      </c>
      <c r="F82" s="9">
        <v>23474</v>
      </c>
      <c r="G82" s="9">
        <v>11</v>
      </c>
      <c r="H82" s="9">
        <v>4253.9790000000003</v>
      </c>
      <c r="I82" s="22">
        <f t="shared" si="5"/>
        <v>386.72536363636368</v>
      </c>
      <c r="J82" s="23">
        <f t="shared" si="0"/>
        <v>4.0438203073303434E-4</v>
      </c>
      <c r="K82" s="24">
        <f t="shared" si="1"/>
        <v>60.771128571428576</v>
      </c>
      <c r="L82" s="24">
        <f t="shared" si="2"/>
        <v>156.38478788324389</v>
      </c>
      <c r="M82" s="23">
        <f t="shared" si="3"/>
        <v>0.2573340195573855</v>
      </c>
      <c r="N82" s="25">
        <f t="shared" si="4"/>
        <v>19.123593853393135</v>
      </c>
    </row>
    <row r="83" spans="1:14" ht="14.4">
      <c r="A83" s="3" t="s">
        <v>1733</v>
      </c>
      <c r="B83" s="3" t="s">
        <v>1655</v>
      </c>
      <c r="C83" s="9">
        <v>59782</v>
      </c>
      <c r="D83" s="9">
        <v>212</v>
      </c>
      <c r="E83" s="9">
        <v>28235</v>
      </c>
      <c r="F83" s="9">
        <v>57543</v>
      </c>
      <c r="G83" s="9">
        <v>13</v>
      </c>
      <c r="H83" s="9">
        <v>1455.704</v>
      </c>
      <c r="I83" s="22">
        <f t="shared" si="5"/>
        <v>111.97723076923077</v>
      </c>
      <c r="J83" s="23">
        <f t="shared" si="0"/>
        <v>2.174567595597337E-4</v>
      </c>
      <c r="K83" s="24">
        <f t="shared" si="1"/>
        <v>6.8665283018867926</v>
      </c>
      <c r="L83" s="24">
        <f t="shared" si="2"/>
        <v>24.350205747549428</v>
      </c>
      <c r="M83" s="23">
        <f t="shared" si="3"/>
        <v>0.35462179251279652</v>
      </c>
      <c r="N83" s="25">
        <f t="shared" si="4"/>
        <v>47.229935432069851</v>
      </c>
    </row>
    <row r="84" spans="1:14" ht="14.4">
      <c r="A84" s="3" t="s">
        <v>1742</v>
      </c>
      <c r="B84" s="3" t="s">
        <v>1655</v>
      </c>
      <c r="C84" s="9">
        <v>10066</v>
      </c>
      <c r="D84" s="9">
        <v>63</v>
      </c>
      <c r="E84" s="9">
        <v>6978</v>
      </c>
      <c r="F84" s="9">
        <v>9369</v>
      </c>
      <c r="G84" s="9">
        <v>19</v>
      </c>
      <c r="H84" s="9">
        <v>6879.5870000000004</v>
      </c>
      <c r="I84" s="22">
        <f t="shared" si="5"/>
        <v>362.08352631578947</v>
      </c>
      <c r="J84" s="23">
        <f t="shared" si="0"/>
        <v>1.8875422213391615E-3</v>
      </c>
      <c r="K84" s="24">
        <f t="shared" si="1"/>
        <v>109.19979365079365</v>
      </c>
      <c r="L84" s="24">
        <f t="shared" si="2"/>
        <v>683.4479435724221</v>
      </c>
      <c r="M84" s="23">
        <f t="shared" si="3"/>
        <v>0.62586926286509037</v>
      </c>
      <c r="N84" s="25">
        <f t="shared" si="4"/>
        <v>69.322471686866677</v>
      </c>
    </row>
    <row r="85" spans="1:14" ht="14.4">
      <c r="A85" s="3" t="s">
        <v>1740</v>
      </c>
      <c r="B85" s="3" t="s">
        <v>1655</v>
      </c>
      <c r="C85" s="9">
        <v>11296</v>
      </c>
      <c r="D85" s="9">
        <v>54</v>
      </c>
      <c r="E85" s="9">
        <v>6822</v>
      </c>
      <c r="F85" s="9">
        <v>9274</v>
      </c>
      <c r="G85" s="9">
        <v>4</v>
      </c>
      <c r="H85" s="9">
        <v>1682.338</v>
      </c>
      <c r="I85" s="22">
        <f t="shared" si="5"/>
        <v>420.58449999999999</v>
      </c>
      <c r="J85" s="23">
        <f t="shared" si="0"/>
        <v>3.5410764872521248E-4</v>
      </c>
      <c r="K85" s="24">
        <f t="shared" si="1"/>
        <v>31.154407407407408</v>
      </c>
      <c r="L85" s="24">
        <f t="shared" si="2"/>
        <v>148.93218838526911</v>
      </c>
      <c r="M85" s="23">
        <f t="shared" si="3"/>
        <v>0.47804532577903686</v>
      </c>
      <c r="N85" s="25">
        <f t="shared" si="4"/>
        <v>60.393059490084987</v>
      </c>
    </row>
    <row r="86" spans="1:14" ht="14.4">
      <c r="A86" s="3" t="s">
        <v>1742</v>
      </c>
      <c r="B86" s="3" t="s">
        <v>1655</v>
      </c>
      <c r="C86" s="9">
        <v>18633</v>
      </c>
      <c r="D86" s="9">
        <v>60</v>
      </c>
      <c r="E86" s="9">
        <v>9424</v>
      </c>
      <c r="F86" s="9">
        <v>18087</v>
      </c>
      <c r="G86" s="9">
        <v>15</v>
      </c>
      <c r="H86" s="9">
        <v>6785.0630000000001</v>
      </c>
      <c r="I86" s="22">
        <f t="shared" si="5"/>
        <v>452.33753333333334</v>
      </c>
      <c r="J86" s="23">
        <f t="shared" si="0"/>
        <v>8.0502334567702464E-4</v>
      </c>
      <c r="K86" s="24">
        <f t="shared" si="1"/>
        <v>113.08438333333334</v>
      </c>
      <c r="L86" s="24">
        <f t="shared" si="2"/>
        <v>364.14227445929265</v>
      </c>
      <c r="M86" s="23">
        <f t="shared" si="3"/>
        <v>0.32200933827080985</v>
      </c>
      <c r="N86" s="25">
        <f t="shared" si="4"/>
        <v>50.576933397735203</v>
      </c>
    </row>
    <row r="87" spans="1:14" ht="14.4">
      <c r="A87" s="3" t="s">
        <v>1748</v>
      </c>
      <c r="B87" s="3" t="s">
        <v>1655</v>
      </c>
      <c r="C87" s="9">
        <v>37176</v>
      </c>
      <c r="D87" s="9">
        <v>100</v>
      </c>
      <c r="E87" s="9">
        <v>31829</v>
      </c>
      <c r="F87" s="9">
        <v>35639</v>
      </c>
      <c r="G87" s="9">
        <v>21</v>
      </c>
      <c r="H87" s="9">
        <v>6753.5950000000003</v>
      </c>
      <c r="I87" s="22">
        <f t="shared" si="5"/>
        <v>321.59976190476192</v>
      </c>
      <c r="J87" s="23">
        <f t="shared" si="0"/>
        <v>5.6488056810845711E-4</v>
      </c>
      <c r="K87" s="24">
        <f t="shared" si="1"/>
        <v>67.53595</v>
      </c>
      <c r="L87" s="24">
        <f t="shared" si="2"/>
        <v>181.66545620830644</v>
      </c>
      <c r="M87" s="23">
        <f t="shared" si="3"/>
        <v>0.26899074671831291</v>
      </c>
      <c r="N87" s="25">
        <f t="shared" si="4"/>
        <v>85.617064772971801</v>
      </c>
    </row>
    <row r="88" spans="1:14" ht="14.4">
      <c r="A88" s="3" t="s">
        <v>1742</v>
      </c>
      <c r="B88" s="3" t="s">
        <v>1655</v>
      </c>
      <c r="C88" s="9">
        <v>29251</v>
      </c>
      <c r="D88" s="9">
        <v>95</v>
      </c>
      <c r="E88" s="9">
        <v>25060</v>
      </c>
      <c r="F88" s="9">
        <v>28038</v>
      </c>
      <c r="G88" s="9">
        <v>8</v>
      </c>
      <c r="H88" s="9">
        <v>5994.7470000000003</v>
      </c>
      <c r="I88" s="22">
        <f t="shared" si="5"/>
        <v>749.34337500000004</v>
      </c>
      <c r="J88" s="23">
        <f t="shared" si="0"/>
        <v>2.7349492325048718E-4</v>
      </c>
      <c r="K88" s="24">
        <f t="shared" si="1"/>
        <v>63.102600000000002</v>
      </c>
      <c r="L88" s="24">
        <f t="shared" si="2"/>
        <v>204.94160883388605</v>
      </c>
      <c r="M88" s="23">
        <f t="shared" si="3"/>
        <v>0.32477522135995351</v>
      </c>
      <c r="N88" s="25">
        <f t="shared" si="4"/>
        <v>85.672284708215102</v>
      </c>
    </row>
    <row r="89" spans="1:14" ht="14.4">
      <c r="A89" s="3" t="s">
        <v>1755</v>
      </c>
      <c r="B89" s="3" t="s">
        <v>1735</v>
      </c>
      <c r="C89" s="9">
        <v>36431</v>
      </c>
      <c r="D89" s="9">
        <v>108</v>
      </c>
      <c r="E89" s="9">
        <v>31262</v>
      </c>
      <c r="F89" s="9">
        <v>35043</v>
      </c>
      <c r="G89" s="9">
        <v>11</v>
      </c>
      <c r="H89" s="9">
        <v>3285.835</v>
      </c>
      <c r="I89" s="22">
        <f t="shared" si="5"/>
        <v>298.7122727272727</v>
      </c>
      <c r="J89" s="23">
        <f t="shared" si="0"/>
        <v>3.0194065493672969E-4</v>
      </c>
      <c r="K89" s="24">
        <f t="shared" si="1"/>
        <v>30.42439814814815</v>
      </c>
      <c r="L89" s="24">
        <f t="shared" si="2"/>
        <v>90.193379264911755</v>
      </c>
      <c r="M89" s="23">
        <f t="shared" si="3"/>
        <v>0.296450824846971</v>
      </c>
      <c r="N89" s="25">
        <f t="shared" si="4"/>
        <v>85.811534133018583</v>
      </c>
    </row>
    <row r="90" spans="1:14" ht="14.4">
      <c r="A90" s="3" t="s">
        <v>1740</v>
      </c>
      <c r="B90" s="3" t="s">
        <v>1655</v>
      </c>
      <c r="C90" s="9">
        <v>22004</v>
      </c>
      <c r="D90" s="9">
        <v>80</v>
      </c>
      <c r="E90" s="9">
        <v>18735</v>
      </c>
      <c r="F90" s="9">
        <v>21127</v>
      </c>
      <c r="G90" s="9">
        <v>4</v>
      </c>
      <c r="H90" s="9">
        <v>1632.473</v>
      </c>
      <c r="I90" s="22">
        <f t="shared" si="5"/>
        <v>408.11824999999999</v>
      </c>
      <c r="J90" s="23">
        <f t="shared" si="0"/>
        <v>1.8178512997636792E-4</v>
      </c>
      <c r="K90" s="24">
        <f t="shared" si="1"/>
        <v>20.405912499999999</v>
      </c>
      <c r="L90" s="24">
        <f t="shared" si="2"/>
        <v>74.189829121977809</v>
      </c>
      <c r="M90" s="23">
        <f t="shared" si="3"/>
        <v>0.36357025995273584</v>
      </c>
      <c r="N90" s="25">
        <f t="shared" si="4"/>
        <v>85.143610252681327</v>
      </c>
    </row>
    <row r="91" spans="1:14" ht="14.4">
      <c r="A91" s="3" t="s">
        <v>1742</v>
      </c>
      <c r="B91" s="3" t="s">
        <v>1655</v>
      </c>
      <c r="C91" s="9">
        <v>16644</v>
      </c>
      <c r="D91" s="9">
        <v>10</v>
      </c>
      <c r="E91" s="9">
        <v>5055</v>
      </c>
      <c r="F91" s="9">
        <v>15831</v>
      </c>
      <c r="G91" s="9">
        <v>5</v>
      </c>
      <c r="H91" s="9">
        <v>6386.4639999999999</v>
      </c>
      <c r="I91" s="22">
        <f t="shared" si="5"/>
        <v>1277.2927999999999</v>
      </c>
      <c r="J91" s="23">
        <f t="shared" si="0"/>
        <v>3.0040855563566449E-4</v>
      </c>
      <c r="K91" s="24">
        <f t="shared" si="1"/>
        <v>638.64639999999997</v>
      </c>
      <c r="L91" s="24">
        <f t="shared" si="2"/>
        <v>383.70968517183366</v>
      </c>
      <c r="M91" s="23">
        <f t="shared" si="3"/>
        <v>6.0081711127132897E-2</v>
      </c>
      <c r="N91" s="25">
        <f t="shared" si="4"/>
        <v>30.371304974765685</v>
      </c>
    </row>
    <row r="92" spans="1:14" ht="14.4">
      <c r="A92" s="3" t="s">
        <v>1735</v>
      </c>
      <c r="B92" s="3" t="s">
        <v>1753</v>
      </c>
      <c r="C92" s="9">
        <v>45285</v>
      </c>
      <c r="D92" s="9">
        <v>190</v>
      </c>
      <c r="E92" s="9">
        <v>30225</v>
      </c>
      <c r="F92" s="9">
        <v>43298</v>
      </c>
      <c r="G92" s="9">
        <v>11</v>
      </c>
      <c r="H92" s="9">
        <v>4728.0119999999997</v>
      </c>
      <c r="I92" s="22">
        <f t="shared" si="5"/>
        <v>429.81927272727268</v>
      </c>
      <c r="J92" s="23">
        <f t="shared" si="0"/>
        <v>2.4290603952743735E-4</v>
      </c>
      <c r="K92" s="24">
        <f t="shared" si="1"/>
        <v>24.884273684210523</v>
      </c>
      <c r="L92" s="24">
        <f t="shared" si="2"/>
        <v>104.40569725074528</v>
      </c>
      <c r="M92" s="23">
        <f t="shared" si="3"/>
        <v>0.41956497736557358</v>
      </c>
      <c r="N92" s="25">
        <f t="shared" si="4"/>
        <v>66.743954951970849</v>
      </c>
    </row>
    <row r="93" spans="1:14" ht="14.4">
      <c r="A93" s="3" t="s">
        <v>1755</v>
      </c>
      <c r="B93" s="3" t="s">
        <v>1655</v>
      </c>
      <c r="C93" s="9">
        <v>16227</v>
      </c>
      <c r="D93" s="9">
        <v>40</v>
      </c>
      <c r="E93" s="9">
        <v>9438</v>
      </c>
      <c r="F93" s="9">
        <v>15611</v>
      </c>
      <c r="G93" s="9">
        <v>3</v>
      </c>
      <c r="H93" s="9">
        <v>1991.944</v>
      </c>
      <c r="I93" s="22">
        <f t="shared" si="5"/>
        <v>663.98133333333328</v>
      </c>
      <c r="J93" s="23">
        <f t="shared" si="0"/>
        <v>1.8487705675725643E-4</v>
      </c>
      <c r="K93" s="24">
        <f t="shared" si="1"/>
        <v>49.7986</v>
      </c>
      <c r="L93" s="24">
        <f t="shared" si="2"/>
        <v>122.75491464842545</v>
      </c>
      <c r="M93" s="23">
        <f t="shared" si="3"/>
        <v>0.24650274234300856</v>
      </c>
      <c r="N93" s="25">
        <f t="shared" si="4"/>
        <v>58.162322055832874</v>
      </c>
    </row>
    <row r="94" spans="1:14" ht="14.4">
      <c r="A94" s="3" t="s">
        <v>1742</v>
      </c>
      <c r="B94" s="3" t="s">
        <v>1655</v>
      </c>
      <c r="C94" s="9">
        <v>7409</v>
      </c>
      <c r="D94" s="9">
        <v>10</v>
      </c>
      <c r="E94" s="9">
        <v>5009</v>
      </c>
      <c r="F94" s="9">
        <v>7160</v>
      </c>
      <c r="G94" s="9">
        <v>12</v>
      </c>
      <c r="H94" s="9">
        <v>1472.11</v>
      </c>
      <c r="I94" s="22">
        <f t="shared" si="5"/>
        <v>122.67583333333333</v>
      </c>
      <c r="J94" s="23">
        <f t="shared" si="0"/>
        <v>1.6196517748684033E-3</v>
      </c>
      <c r="K94" s="24">
        <f t="shared" si="1"/>
        <v>147.21099999999998</v>
      </c>
      <c r="L94" s="24">
        <f t="shared" si="2"/>
        <v>198.69213119179375</v>
      </c>
      <c r="M94" s="23">
        <f t="shared" si="3"/>
        <v>0.13497098123903362</v>
      </c>
      <c r="N94" s="25">
        <f t="shared" si="4"/>
        <v>67.606964502631939</v>
      </c>
    </row>
    <row r="95" spans="1:14" ht="14.4">
      <c r="A95" s="3" t="s">
        <v>1738</v>
      </c>
      <c r="B95" s="3" t="s">
        <v>1655</v>
      </c>
      <c r="C95" s="9">
        <v>17582</v>
      </c>
      <c r="D95" s="9">
        <v>56</v>
      </c>
      <c r="E95" s="9">
        <v>9848</v>
      </c>
      <c r="F95" s="9">
        <v>16558</v>
      </c>
      <c r="G95" s="9">
        <v>12</v>
      </c>
      <c r="H95" s="9">
        <v>6846.4480000000003</v>
      </c>
      <c r="I95" s="22">
        <f t="shared" si="5"/>
        <v>570.53733333333332</v>
      </c>
      <c r="J95" s="23">
        <f t="shared" si="0"/>
        <v>6.8251620975998183E-4</v>
      </c>
      <c r="K95" s="24">
        <f t="shared" si="1"/>
        <v>122.25800000000001</v>
      </c>
      <c r="L95" s="24">
        <f t="shared" si="2"/>
        <v>389.40097827323399</v>
      </c>
      <c r="M95" s="23">
        <f t="shared" si="3"/>
        <v>0.31850756455465817</v>
      </c>
      <c r="N95" s="25">
        <f t="shared" si="4"/>
        <v>56.011830280969178</v>
      </c>
    </row>
    <row r="96" spans="1:14" ht="14.4">
      <c r="A96" s="3" t="s">
        <v>1748</v>
      </c>
      <c r="B96" s="3" t="s">
        <v>1655</v>
      </c>
      <c r="C96" s="9">
        <v>45711</v>
      </c>
      <c r="D96" s="9">
        <v>130</v>
      </c>
      <c r="E96" s="9">
        <v>23052</v>
      </c>
      <c r="F96" s="9">
        <v>42375</v>
      </c>
      <c r="G96" s="9">
        <v>11</v>
      </c>
      <c r="H96" s="9">
        <v>6417.8760000000002</v>
      </c>
      <c r="I96" s="22">
        <f t="shared" si="5"/>
        <v>583.44327272727276</v>
      </c>
      <c r="J96" s="23">
        <f t="shared" si="0"/>
        <v>2.4064229616503686E-4</v>
      </c>
      <c r="K96" s="24">
        <f t="shared" si="1"/>
        <v>49.368276923076927</v>
      </c>
      <c r="L96" s="24">
        <f t="shared" si="2"/>
        <v>140.40112883113474</v>
      </c>
      <c r="M96" s="23">
        <f t="shared" si="3"/>
        <v>0.28439544092231628</v>
      </c>
      <c r="N96" s="25">
        <f t="shared" si="4"/>
        <v>50.429874647240268</v>
      </c>
    </row>
    <row r="97" spans="1:14" ht="14.4">
      <c r="A97" s="3" t="s">
        <v>1738</v>
      </c>
      <c r="B97" s="3" t="s">
        <v>1655</v>
      </c>
      <c r="C97" s="9">
        <v>48562</v>
      </c>
      <c r="D97" s="9">
        <v>150</v>
      </c>
      <c r="E97" s="9">
        <v>29108</v>
      </c>
      <c r="F97" s="9">
        <v>45570</v>
      </c>
      <c r="G97" s="9">
        <v>11</v>
      </c>
      <c r="H97" s="9">
        <v>6346.6329999999998</v>
      </c>
      <c r="I97" s="22">
        <f t="shared" si="5"/>
        <v>576.96663636363633</v>
      </c>
      <c r="J97" s="23">
        <f t="shared" si="0"/>
        <v>2.2651455870845516E-4</v>
      </c>
      <c r="K97" s="24">
        <f t="shared" si="1"/>
        <v>42.310886666666669</v>
      </c>
      <c r="L97" s="24">
        <f t="shared" si="2"/>
        <v>130.69134302541079</v>
      </c>
      <c r="M97" s="23">
        <f t="shared" si="3"/>
        <v>0.30888348914789338</v>
      </c>
      <c r="N97" s="25">
        <f t="shared" si="4"/>
        <v>59.939870680779208</v>
      </c>
    </row>
    <row r="98" spans="1:14" ht="14.4">
      <c r="A98" s="3" t="s">
        <v>1742</v>
      </c>
      <c r="B98" s="3" t="s">
        <v>1655</v>
      </c>
      <c r="C98" s="9">
        <v>47394</v>
      </c>
      <c r="D98" s="9">
        <v>184</v>
      </c>
      <c r="E98" s="9">
        <v>22712</v>
      </c>
      <c r="F98" s="9">
        <v>41918</v>
      </c>
      <c r="G98" s="9">
        <v>24</v>
      </c>
      <c r="H98" s="9">
        <v>4701.4960000000001</v>
      </c>
      <c r="I98" s="22">
        <f t="shared" si="5"/>
        <v>195.89566666666667</v>
      </c>
      <c r="J98" s="23">
        <f t="shared" si="0"/>
        <v>5.0639321433092795E-4</v>
      </c>
      <c r="K98" s="24">
        <f t="shared" si="1"/>
        <v>25.551608695652174</v>
      </c>
      <c r="L98" s="24">
        <f t="shared" si="2"/>
        <v>99.200236316833369</v>
      </c>
      <c r="M98" s="23">
        <f t="shared" si="3"/>
        <v>0.38823479765371144</v>
      </c>
      <c r="N98" s="25">
        <f t="shared" si="4"/>
        <v>47.921677849516811</v>
      </c>
    </row>
    <row r="99" spans="1:14" ht="14.4">
      <c r="A99" s="3" t="s">
        <v>1742</v>
      </c>
      <c r="B99" s="3" t="s">
        <v>1655</v>
      </c>
      <c r="C99" s="9">
        <v>66554</v>
      </c>
      <c r="D99" s="9">
        <v>169</v>
      </c>
      <c r="E99" s="9">
        <v>39206</v>
      </c>
      <c r="F99" s="9">
        <v>62109</v>
      </c>
      <c r="G99" s="9">
        <v>6</v>
      </c>
      <c r="H99" s="9">
        <v>1890.886</v>
      </c>
      <c r="I99" s="22">
        <f t="shared" si="5"/>
        <v>315.14766666666668</v>
      </c>
      <c r="J99" s="23">
        <f t="shared" si="0"/>
        <v>9.0152357484148214E-5</v>
      </c>
      <c r="K99" s="24">
        <f t="shared" si="1"/>
        <v>11.188674556213018</v>
      </c>
      <c r="L99" s="24">
        <f t="shared" si="2"/>
        <v>28.411305105628511</v>
      </c>
      <c r="M99" s="23">
        <f t="shared" si="3"/>
        <v>0.25392914024701746</v>
      </c>
      <c r="N99" s="25">
        <f t="shared" si="4"/>
        <v>58.908555458725246</v>
      </c>
    </row>
    <row r="100" spans="1:14" ht="14.4">
      <c r="A100" s="3" t="s">
        <v>1733</v>
      </c>
      <c r="B100" s="3" t="s">
        <v>1655</v>
      </c>
      <c r="C100" s="9">
        <v>9730</v>
      </c>
      <c r="D100" s="9">
        <v>45</v>
      </c>
      <c r="E100" s="9">
        <v>2971</v>
      </c>
      <c r="F100" s="9">
        <v>5102</v>
      </c>
      <c r="G100" s="9">
        <v>3</v>
      </c>
      <c r="H100" s="9">
        <v>1778.9380000000001</v>
      </c>
      <c r="I100" s="22">
        <f t="shared" si="5"/>
        <v>592.97933333333333</v>
      </c>
      <c r="J100" s="23">
        <f t="shared" si="0"/>
        <v>3.0832476875642344E-4</v>
      </c>
      <c r="K100" s="24">
        <f t="shared" si="1"/>
        <v>39.531955555555555</v>
      </c>
      <c r="L100" s="24">
        <f t="shared" si="2"/>
        <v>182.83021582733812</v>
      </c>
      <c r="M100" s="23">
        <f t="shared" si="3"/>
        <v>0.46248715313463518</v>
      </c>
      <c r="N100" s="25">
        <f t="shared" si="4"/>
        <v>30.534429599177798</v>
      </c>
    </row>
    <row r="101" spans="1:14" ht="14.4">
      <c r="A101" s="3" t="s">
        <v>1740</v>
      </c>
      <c r="B101" s="3" t="s">
        <v>1655</v>
      </c>
      <c r="C101" s="9">
        <v>69757</v>
      </c>
      <c r="D101" s="9">
        <v>199</v>
      </c>
      <c r="E101" s="9">
        <v>41258</v>
      </c>
      <c r="F101" s="9">
        <v>65374</v>
      </c>
      <c r="G101" s="9">
        <v>20</v>
      </c>
      <c r="H101" s="9">
        <v>1510.615</v>
      </c>
      <c r="I101" s="22">
        <f t="shared" si="5"/>
        <v>75.530749999999998</v>
      </c>
      <c r="J101" s="23">
        <f t="shared" si="0"/>
        <v>2.8670957753343748E-4</v>
      </c>
      <c r="K101" s="24">
        <f t="shared" si="1"/>
        <v>7.5910301507537685</v>
      </c>
      <c r="L101" s="24">
        <f t="shared" si="2"/>
        <v>21.655389423283687</v>
      </c>
      <c r="M101" s="23">
        <f t="shared" si="3"/>
        <v>0.28527602964577031</v>
      </c>
      <c r="N101" s="25">
        <f t="shared" si="4"/>
        <v>59.145318749372819</v>
      </c>
    </row>
    <row r="102" spans="1:14" ht="14.4">
      <c r="A102" s="3" t="s">
        <v>1735</v>
      </c>
      <c r="B102" s="3" t="s">
        <v>1655</v>
      </c>
      <c r="C102" s="9">
        <v>8862</v>
      </c>
      <c r="D102" s="9">
        <v>30</v>
      </c>
      <c r="E102" s="9">
        <v>1359</v>
      </c>
      <c r="F102" s="9">
        <v>7114</v>
      </c>
      <c r="G102" s="9">
        <v>1</v>
      </c>
      <c r="H102" s="9">
        <v>1481.9449999999999</v>
      </c>
      <c r="I102" s="22">
        <f t="shared" si="5"/>
        <v>1481.9449999999999</v>
      </c>
      <c r="J102" s="23">
        <f t="shared" si="0"/>
        <v>1.1284134506883322E-4</v>
      </c>
      <c r="K102" s="24">
        <f t="shared" si="1"/>
        <v>49.398166666666661</v>
      </c>
      <c r="L102" s="24">
        <f t="shared" si="2"/>
        <v>167.22466711803204</v>
      </c>
      <c r="M102" s="23">
        <f t="shared" si="3"/>
        <v>0.33852403520649971</v>
      </c>
      <c r="N102" s="25">
        <f t="shared" si="4"/>
        <v>15.335138794854435</v>
      </c>
    </row>
    <row r="103" spans="1:14" ht="14.4">
      <c r="A103" s="3" t="s">
        <v>1742</v>
      </c>
      <c r="B103" s="3" t="s">
        <v>1655</v>
      </c>
      <c r="C103" s="9">
        <v>7229</v>
      </c>
      <c r="D103" s="9">
        <v>20</v>
      </c>
      <c r="E103" s="9">
        <v>5668</v>
      </c>
      <c r="F103" s="9">
        <v>6760</v>
      </c>
      <c r="G103" s="9">
        <v>3</v>
      </c>
      <c r="H103" s="9">
        <v>6812.5889999999999</v>
      </c>
      <c r="I103" s="22">
        <f t="shared" si="5"/>
        <v>2270.8629999999998</v>
      </c>
      <c r="J103" s="23">
        <f t="shared" si="0"/>
        <v>4.1499515838981876E-4</v>
      </c>
      <c r="K103" s="24">
        <f t="shared" si="1"/>
        <v>340.62945000000002</v>
      </c>
      <c r="L103" s="24">
        <f t="shared" si="2"/>
        <v>942.39715036657901</v>
      </c>
      <c r="M103" s="23">
        <f t="shared" si="3"/>
        <v>0.27666343892654582</v>
      </c>
      <c r="N103" s="25">
        <f t="shared" si="4"/>
        <v>78.406418591783094</v>
      </c>
    </row>
    <row r="104" spans="1:14" ht="14.4">
      <c r="A104" s="3" t="s">
        <v>1735</v>
      </c>
      <c r="B104" s="3" t="s">
        <v>1655</v>
      </c>
      <c r="C104" s="9">
        <v>115544</v>
      </c>
      <c r="D104" s="9">
        <v>412</v>
      </c>
      <c r="E104" s="9">
        <v>79182</v>
      </c>
      <c r="F104" s="9">
        <v>109463</v>
      </c>
      <c r="G104" s="9">
        <v>56</v>
      </c>
      <c r="H104" s="9">
        <v>6721.0940000000001</v>
      </c>
      <c r="I104" s="22">
        <f t="shared" si="5"/>
        <v>120.01953571428571</v>
      </c>
      <c r="J104" s="23">
        <f t="shared" si="0"/>
        <v>4.8466385100048468E-4</v>
      </c>
      <c r="K104" s="24">
        <f t="shared" si="1"/>
        <v>16.313334951456312</v>
      </c>
      <c r="L104" s="24">
        <f t="shared" si="2"/>
        <v>58.169130374575921</v>
      </c>
      <c r="M104" s="23">
        <f t="shared" si="3"/>
        <v>0.35657411895035657</v>
      </c>
      <c r="N104" s="25">
        <f t="shared" si="4"/>
        <v>68.529737589143522</v>
      </c>
    </row>
    <row r="105" spans="1:14" ht="14.4">
      <c r="A105" s="3" t="s">
        <v>1733</v>
      </c>
      <c r="B105" s="3" t="s">
        <v>1655</v>
      </c>
      <c r="C105" s="9">
        <v>48211</v>
      </c>
      <c r="D105" s="9">
        <v>160</v>
      </c>
      <c r="E105" s="9">
        <v>30157</v>
      </c>
      <c r="F105" s="9">
        <v>43810</v>
      </c>
      <c r="G105" s="9">
        <v>14</v>
      </c>
      <c r="H105" s="9">
        <v>6708.4629999999997</v>
      </c>
      <c r="I105" s="22">
        <f t="shared" si="5"/>
        <v>479.17592857142853</v>
      </c>
      <c r="J105" s="23">
        <f t="shared" si="0"/>
        <v>2.9039015992200952E-4</v>
      </c>
      <c r="K105" s="24">
        <f t="shared" si="1"/>
        <v>41.927893749999996</v>
      </c>
      <c r="L105" s="24">
        <f t="shared" si="2"/>
        <v>139.14797452863453</v>
      </c>
      <c r="M105" s="23">
        <f t="shared" si="3"/>
        <v>0.33187446848229657</v>
      </c>
      <c r="N105" s="25">
        <f t="shared" si="4"/>
        <v>62.552114662628867</v>
      </c>
    </row>
    <row r="106" spans="1:14" ht="14.4">
      <c r="A106" s="3" t="s">
        <v>1748</v>
      </c>
      <c r="B106" s="3" t="s">
        <v>1655</v>
      </c>
      <c r="C106" s="9">
        <v>134847</v>
      </c>
      <c r="D106" s="9">
        <v>450</v>
      </c>
      <c r="E106" s="9">
        <v>104268</v>
      </c>
      <c r="F106" s="9">
        <v>128470</v>
      </c>
      <c r="G106" s="9">
        <v>125</v>
      </c>
      <c r="H106" s="9">
        <v>6040.5959999999995</v>
      </c>
      <c r="I106" s="22">
        <f t="shared" si="5"/>
        <v>48.324767999999999</v>
      </c>
      <c r="J106" s="23">
        <f t="shared" si="0"/>
        <v>9.2697649929178992E-4</v>
      </c>
      <c r="K106" s="24">
        <f t="shared" si="1"/>
        <v>13.423546666666665</v>
      </c>
      <c r="L106" s="24">
        <f t="shared" si="2"/>
        <v>44.795924269727905</v>
      </c>
      <c r="M106" s="23">
        <f t="shared" si="3"/>
        <v>0.33371153974504442</v>
      </c>
      <c r="N106" s="25">
        <f t="shared" si="4"/>
        <v>77.323188502525085</v>
      </c>
    </row>
    <row r="107" spans="1:14" ht="14.4">
      <c r="A107" s="3" t="s">
        <v>1735</v>
      </c>
      <c r="B107" s="3" t="s">
        <v>1655</v>
      </c>
      <c r="C107" s="9">
        <v>35178</v>
      </c>
      <c r="D107" s="9">
        <v>155</v>
      </c>
      <c r="E107" s="9">
        <v>23374</v>
      </c>
      <c r="F107" s="9">
        <v>33779</v>
      </c>
      <c r="G107" s="9">
        <v>8</v>
      </c>
      <c r="H107" s="9">
        <v>5738.8090000000002</v>
      </c>
      <c r="I107" s="22">
        <f t="shared" si="5"/>
        <v>717.35112500000002</v>
      </c>
      <c r="J107" s="23">
        <f t="shared" si="0"/>
        <v>2.2741486156120302E-4</v>
      </c>
      <c r="K107" s="24">
        <f t="shared" si="1"/>
        <v>37.024574193548389</v>
      </c>
      <c r="L107" s="24">
        <f t="shared" si="2"/>
        <v>163.13630678264826</v>
      </c>
      <c r="M107" s="23">
        <f t="shared" si="3"/>
        <v>0.4406162942748309</v>
      </c>
      <c r="N107" s="25">
        <f t="shared" si="4"/>
        <v>66.444937176644487</v>
      </c>
    </row>
    <row r="108" spans="1:14" ht="14.4">
      <c r="A108" s="3" t="s">
        <v>1733</v>
      </c>
      <c r="B108" s="3" t="s">
        <v>1655</v>
      </c>
      <c r="C108" s="9">
        <v>43117</v>
      </c>
      <c r="D108" s="9">
        <v>100</v>
      </c>
      <c r="E108" s="9">
        <v>6478</v>
      </c>
      <c r="F108" s="9">
        <v>27405</v>
      </c>
      <c r="G108" s="9">
        <v>8</v>
      </c>
      <c r="H108" s="9">
        <v>4250.43</v>
      </c>
      <c r="I108" s="22">
        <f t="shared" si="5"/>
        <v>531.30375000000004</v>
      </c>
      <c r="J108" s="23">
        <f t="shared" si="0"/>
        <v>1.8554166570030383E-4</v>
      </c>
      <c r="K108" s="24">
        <f t="shared" si="1"/>
        <v>42.504300000000001</v>
      </c>
      <c r="L108" s="24">
        <f t="shared" si="2"/>
        <v>98.578982767817806</v>
      </c>
      <c r="M108" s="23">
        <f t="shared" si="3"/>
        <v>0.23192708212537977</v>
      </c>
      <c r="N108" s="25">
        <f t="shared" si="4"/>
        <v>15.024236380082101</v>
      </c>
    </row>
    <row r="109" spans="1:14" ht="14.4">
      <c r="A109" s="3" t="s">
        <v>1738</v>
      </c>
      <c r="B109" s="3" t="s">
        <v>1655</v>
      </c>
      <c r="C109" s="9">
        <v>510778</v>
      </c>
      <c r="D109" s="9">
        <v>1290</v>
      </c>
      <c r="E109" s="9">
        <v>70777</v>
      </c>
      <c r="F109" s="9">
        <v>436133</v>
      </c>
      <c r="G109" s="9">
        <v>6</v>
      </c>
      <c r="H109" s="9">
        <v>3870.2539999999999</v>
      </c>
      <c r="I109" s="22">
        <f t="shared" si="5"/>
        <v>645.04233333333332</v>
      </c>
      <c r="J109" s="23">
        <f t="shared" si="0"/>
        <v>1.1746786275054916E-5</v>
      </c>
      <c r="K109" s="24">
        <f t="shared" si="1"/>
        <v>3.000196899224806</v>
      </c>
      <c r="L109" s="24">
        <f t="shared" si="2"/>
        <v>7.577174428029398</v>
      </c>
      <c r="M109" s="23">
        <f t="shared" si="3"/>
        <v>0.25255590491368074</v>
      </c>
      <c r="N109" s="25">
        <f t="shared" si="4"/>
        <v>13.85670486982603</v>
      </c>
    </row>
    <row r="110" spans="1:14" ht="14.4">
      <c r="A110" s="3" t="s">
        <v>1733</v>
      </c>
      <c r="B110" s="3" t="s">
        <v>1655</v>
      </c>
      <c r="C110" s="9">
        <v>13700</v>
      </c>
      <c r="D110" s="9">
        <v>63</v>
      </c>
      <c r="E110" s="9">
        <v>3609</v>
      </c>
      <c r="F110" s="9">
        <v>12644</v>
      </c>
      <c r="G110" s="9">
        <v>4</v>
      </c>
      <c r="H110" s="9">
        <v>2032.7</v>
      </c>
      <c r="I110" s="22">
        <f t="shared" si="5"/>
        <v>508.17500000000001</v>
      </c>
      <c r="J110" s="23">
        <f t="shared" si="0"/>
        <v>2.9197080291970805E-4</v>
      </c>
      <c r="K110" s="24">
        <f t="shared" si="1"/>
        <v>32.265079365079366</v>
      </c>
      <c r="L110" s="24">
        <f t="shared" si="2"/>
        <v>148.37226277372261</v>
      </c>
      <c r="M110" s="23">
        <f t="shared" si="3"/>
        <v>0.45985401459854014</v>
      </c>
      <c r="N110" s="25">
        <f t="shared" si="4"/>
        <v>26.343065693430656</v>
      </c>
    </row>
    <row r="111" spans="1:14" ht="14.4">
      <c r="A111" s="3" t="s">
        <v>1735</v>
      </c>
      <c r="B111" s="3" t="s">
        <v>1655</v>
      </c>
      <c r="C111" s="9">
        <v>13075</v>
      </c>
      <c r="D111" s="9">
        <v>74</v>
      </c>
      <c r="E111" s="9">
        <v>5980</v>
      </c>
      <c r="F111" s="9">
        <v>12114</v>
      </c>
      <c r="G111" s="9">
        <v>15</v>
      </c>
      <c r="H111" s="9">
        <v>1936.1310000000001</v>
      </c>
      <c r="I111" s="22">
        <f t="shared" si="5"/>
        <v>129.0754</v>
      </c>
      <c r="J111" s="23">
        <f t="shared" si="0"/>
        <v>1.1472275334608031E-3</v>
      </c>
      <c r="K111" s="24">
        <f t="shared" si="1"/>
        <v>26.163932432432432</v>
      </c>
      <c r="L111" s="24">
        <f t="shared" si="2"/>
        <v>148.07885277246655</v>
      </c>
      <c r="M111" s="23">
        <f t="shared" si="3"/>
        <v>0.56596558317399626</v>
      </c>
      <c r="N111" s="25">
        <f t="shared" si="4"/>
        <v>45.736137667304014</v>
      </c>
    </row>
    <row r="112" spans="1:14" ht="14.4">
      <c r="A112" s="3" t="s">
        <v>1735</v>
      </c>
      <c r="B112" s="3" t="s">
        <v>1655</v>
      </c>
      <c r="C112" s="9">
        <v>69540</v>
      </c>
      <c r="D112" s="9">
        <v>204</v>
      </c>
      <c r="E112" s="9">
        <v>28713</v>
      </c>
      <c r="F112" s="9">
        <v>62829</v>
      </c>
      <c r="G112" s="9">
        <v>15</v>
      </c>
      <c r="H112" s="9">
        <v>1838.9880000000001</v>
      </c>
      <c r="I112" s="22">
        <f t="shared" si="5"/>
        <v>122.59920000000001</v>
      </c>
      <c r="J112" s="23">
        <f t="shared" si="0"/>
        <v>2.1570319240724764E-4</v>
      </c>
      <c r="K112" s="24">
        <f t="shared" si="1"/>
        <v>9.0146470588235292</v>
      </c>
      <c r="L112" s="24">
        <f t="shared" si="2"/>
        <v>26.445038826574635</v>
      </c>
      <c r="M112" s="23">
        <f t="shared" si="3"/>
        <v>0.29335634167385677</v>
      </c>
      <c r="N112" s="25">
        <f t="shared" si="4"/>
        <v>41.28990509059534</v>
      </c>
    </row>
    <row r="113" spans="1:14" ht="14.4">
      <c r="A113" s="3" t="s">
        <v>1748</v>
      </c>
      <c r="B113" s="3" t="s">
        <v>1655</v>
      </c>
      <c r="C113" s="9">
        <v>65983</v>
      </c>
      <c r="D113" s="9">
        <v>212</v>
      </c>
      <c r="E113" s="9">
        <v>8536</v>
      </c>
      <c r="F113" s="9">
        <v>57434</v>
      </c>
      <c r="G113" s="9">
        <v>3</v>
      </c>
      <c r="H113" s="9">
        <v>1599.076</v>
      </c>
      <c r="I113" s="22">
        <f t="shared" si="5"/>
        <v>533.02533333333338</v>
      </c>
      <c r="J113" s="23">
        <f t="shared" si="0"/>
        <v>4.546625645999727E-5</v>
      </c>
      <c r="K113" s="24">
        <f t="shared" si="1"/>
        <v>7.5428113207547174</v>
      </c>
      <c r="L113" s="24">
        <f t="shared" si="2"/>
        <v>24.234666505008867</v>
      </c>
      <c r="M113" s="23">
        <f t="shared" si="3"/>
        <v>0.32129487898398068</v>
      </c>
      <c r="N113" s="25">
        <f t="shared" si="4"/>
        <v>12.936665504751224</v>
      </c>
    </row>
    <row r="114" spans="1:14" ht="14.4">
      <c r="A114" s="3" t="s">
        <v>1740</v>
      </c>
      <c r="B114" s="3" t="s">
        <v>1655</v>
      </c>
      <c r="C114" s="9">
        <v>21478</v>
      </c>
      <c r="D114" s="9">
        <v>50</v>
      </c>
      <c r="E114" s="9">
        <v>15548</v>
      </c>
      <c r="F114" s="9">
        <v>20651</v>
      </c>
      <c r="G114" s="9">
        <v>24</v>
      </c>
      <c r="H114" s="9">
        <v>1541.2139999999999</v>
      </c>
      <c r="I114" s="22">
        <f t="shared" si="5"/>
        <v>64.217249999999993</v>
      </c>
      <c r="J114" s="23">
        <f t="shared" si="0"/>
        <v>1.1174224788155322E-3</v>
      </c>
      <c r="K114" s="24">
        <f t="shared" si="1"/>
        <v>30.824279999999998</v>
      </c>
      <c r="L114" s="24">
        <f t="shared" si="2"/>
        <v>71.757798677716721</v>
      </c>
      <c r="M114" s="23">
        <f t="shared" si="3"/>
        <v>0.23279634975323588</v>
      </c>
      <c r="N114" s="25">
        <f t="shared" si="4"/>
        <v>72.390352919266221</v>
      </c>
    </row>
    <row r="115" spans="1:14" ht="14.4">
      <c r="A115" s="3" t="s">
        <v>1748</v>
      </c>
      <c r="B115" s="3" t="s">
        <v>1655</v>
      </c>
      <c r="C115" s="9">
        <v>9515</v>
      </c>
      <c r="D115" s="9">
        <v>30</v>
      </c>
      <c r="E115" s="9">
        <v>6169</v>
      </c>
      <c r="F115" s="9">
        <v>9138</v>
      </c>
      <c r="G115" s="9">
        <v>3</v>
      </c>
      <c r="H115" s="9">
        <v>5776.5079999999998</v>
      </c>
      <c r="I115" s="22">
        <f t="shared" si="5"/>
        <v>1925.5026666666665</v>
      </c>
      <c r="J115" s="23">
        <f t="shared" si="0"/>
        <v>3.1529164477141355E-4</v>
      </c>
      <c r="K115" s="24">
        <f t="shared" si="1"/>
        <v>192.55026666666666</v>
      </c>
      <c r="L115" s="24">
        <f t="shared" si="2"/>
        <v>607.09490278507621</v>
      </c>
      <c r="M115" s="23">
        <f t="shared" si="3"/>
        <v>0.31529164477141358</v>
      </c>
      <c r="N115" s="25">
        <f t="shared" si="4"/>
        <v>64.83447188649501</v>
      </c>
    </row>
    <row r="116" spans="1:14" ht="14.4">
      <c r="A116" s="3" t="s">
        <v>1740</v>
      </c>
      <c r="B116" s="3" t="s">
        <v>1655</v>
      </c>
      <c r="C116" s="9">
        <v>20548</v>
      </c>
      <c r="D116" s="9">
        <v>40</v>
      </c>
      <c r="E116" s="9">
        <v>14259</v>
      </c>
      <c r="F116" s="9">
        <v>19654</v>
      </c>
      <c r="G116" s="9">
        <v>13</v>
      </c>
      <c r="H116" s="9">
        <v>3060.4250000000002</v>
      </c>
      <c r="I116" s="22">
        <f t="shared" si="5"/>
        <v>235.4173076923077</v>
      </c>
      <c r="J116" s="23">
        <f t="shared" si="0"/>
        <v>6.326649795600545E-4</v>
      </c>
      <c r="K116" s="24">
        <f t="shared" si="1"/>
        <v>76.510625000000005</v>
      </c>
      <c r="L116" s="24">
        <f t="shared" si="2"/>
        <v>148.9402861592369</v>
      </c>
      <c r="M116" s="23">
        <f t="shared" si="3"/>
        <v>0.19466614755693984</v>
      </c>
      <c r="N116" s="25">
        <f t="shared" si="4"/>
        <v>69.393614950360131</v>
      </c>
    </row>
    <row r="117" spans="1:14" ht="14.4">
      <c r="A117" s="3" t="s">
        <v>1771</v>
      </c>
      <c r="B117" s="3" t="s">
        <v>1655</v>
      </c>
      <c r="C117" s="9">
        <v>94340</v>
      </c>
      <c r="D117" s="9">
        <v>250</v>
      </c>
      <c r="E117" s="9">
        <v>16955</v>
      </c>
      <c r="F117" s="9">
        <v>76971</v>
      </c>
      <c r="G117" s="9">
        <v>13</v>
      </c>
      <c r="H117" s="9">
        <v>1517.2439999999999</v>
      </c>
      <c r="I117" s="22">
        <f t="shared" si="5"/>
        <v>116.71107692307692</v>
      </c>
      <c r="J117" s="23">
        <f t="shared" si="0"/>
        <v>1.3779944880220479E-4</v>
      </c>
      <c r="K117" s="24">
        <f t="shared" si="1"/>
        <v>6.0689759999999993</v>
      </c>
      <c r="L117" s="24">
        <f t="shared" si="2"/>
        <v>16.082722069111725</v>
      </c>
      <c r="M117" s="23">
        <f t="shared" si="3"/>
        <v>0.26499894000424001</v>
      </c>
      <c r="N117" s="25">
        <f t="shared" si="4"/>
        <v>17.972228111087556</v>
      </c>
    </row>
    <row r="118" spans="1:14" ht="14.4">
      <c r="A118" s="3" t="s">
        <v>1738</v>
      </c>
      <c r="B118" s="3" t="s">
        <v>1655</v>
      </c>
      <c r="C118" s="9">
        <v>114723</v>
      </c>
      <c r="D118" s="9">
        <v>350</v>
      </c>
      <c r="E118" s="9">
        <v>14623</v>
      </c>
      <c r="F118" s="9">
        <v>92063</v>
      </c>
      <c r="G118" s="9">
        <v>6</v>
      </c>
      <c r="H118" s="9">
        <v>4742.009</v>
      </c>
      <c r="I118" s="22">
        <f t="shared" si="5"/>
        <v>790.33483333333334</v>
      </c>
      <c r="J118" s="23">
        <f t="shared" si="0"/>
        <v>5.2299887555241754E-5</v>
      </c>
      <c r="K118" s="24">
        <f t="shared" si="1"/>
        <v>13.548597142857142</v>
      </c>
      <c r="L118" s="24">
        <f t="shared" si="2"/>
        <v>41.334422914324072</v>
      </c>
      <c r="M118" s="23">
        <f t="shared" si="3"/>
        <v>0.30508267740557693</v>
      </c>
      <c r="N118" s="25">
        <f t="shared" si="4"/>
        <v>12.746354262005003</v>
      </c>
    </row>
    <row r="119" spans="1:14" ht="14.4">
      <c r="A119" s="3" t="s">
        <v>1740</v>
      </c>
      <c r="B119" s="3" t="s">
        <v>1655</v>
      </c>
      <c r="C119" s="9">
        <v>14581</v>
      </c>
      <c r="D119" s="9">
        <v>85</v>
      </c>
      <c r="E119" s="9">
        <v>6970</v>
      </c>
      <c r="F119" s="9">
        <v>8882</v>
      </c>
      <c r="G119" s="9">
        <v>4</v>
      </c>
      <c r="H119" s="9">
        <v>2636.2020000000002</v>
      </c>
      <c r="I119" s="22">
        <f t="shared" si="5"/>
        <v>659.05050000000006</v>
      </c>
      <c r="J119" s="23">
        <f t="shared" si="0"/>
        <v>2.7432960702283794E-4</v>
      </c>
      <c r="K119" s="24">
        <f t="shared" si="1"/>
        <v>31.014141176470591</v>
      </c>
      <c r="L119" s="24">
        <f t="shared" si="2"/>
        <v>180.79706467320486</v>
      </c>
      <c r="M119" s="23">
        <f t="shared" si="3"/>
        <v>0.58295041492353061</v>
      </c>
      <c r="N119" s="25">
        <f t="shared" si="4"/>
        <v>47.801934023729508</v>
      </c>
    </row>
    <row r="120" spans="1:14" ht="14.4">
      <c r="A120" s="3" t="s">
        <v>1740</v>
      </c>
      <c r="B120" s="3" t="s">
        <v>1655</v>
      </c>
      <c r="C120" s="9">
        <v>19461</v>
      </c>
      <c r="D120" s="9">
        <v>74</v>
      </c>
      <c r="E120" s="9">
        <v>14647</v>
      </c>
      <c r="F120" s="9">
        <v>18731</v>
      </c>
      <c r="G120" s="9">
        <v>9</v>
      </c>
      <c r="H120" s="9">
        <v>7311.9989999999998</v>
      </c>
      <c r="I120" s="22">
        <f t="shared" si="5"/>
        <v>812.44433333333336</v>
      </c>
      <c r="J120" s="23">
        <f t="shared" si="0"/>
        <v>4.624633883150917E-4</v>
      </c>
      <c r="K120" s="24">
        <f t="shared" si="1"/>
        <v>98.810797297297299</v>
      </c>
      <c r="L120" s="24">
        <f t="shared" si="2"/>
        <v>375.72575921072917</v>
      </c>
      <c r="M120" s="23">
        <f t="shared" si="3"/>
        <v>0.38024767483685318</v>
      </c>
      <c r="N120" s="25">
        <f t="shared" si="4"/>
        <v>75.263347207234986</v>
      </c>
    </row>
    <row r="121" spans="1:14" ht="14.4">
      <c r="A121" s="3" t="s">
        <v>1740</v>
      </c>
      <c r="B121" s="3" t="s">
        <v>1655</v>
      </c>
      <c r="C121" s="9">
        <v>27032</v>
      </c>
      <c r="D121" s="9">
        <v>110</v>
      </c>
      <c r="E121" s="9">
        <v>21893</v>
      </c>
      <c r="F121" s="9">
        <v>26127</v>
      </c>
      <c r="G121" s="9">
        <v>5</v>
      </c>
      <c r="H121" s="9">
        <v>5292.8969999999999</v>
      </c>
      <c r="I121" s="22">
        <f t="shared" si="5"/>
        <v>1058.5794000000001</v>
      </c>
      <c r="J121" s="23">
        <f t="shared" si="0"/>
        <v>1.8496596626220774E-4</v>
      </c>
      <c r="K121" s="24">
        <f t="shared" si="1"/>
        <v>48.117245454545454</v>
      </c>
      <c r="L121" s="24">
        <f t="shared" si="2"/>
        <v>195.80116158626811</v>
      </c>
      <c r="M121" s="23">
        <f t="shared" si="3"/>
        <v>0.40692512577685708</v>
      </c>
      <c r="N121" s="25">
        <f t="shared" si="4"/>
        <v>80.989197987570279</v>
      </c>
    </row>
    <row r="122" spans="1:14" ht="14.4">
      <c r="A122" s="3" t="s">
        <v>1735</v>
      </c>
      <c r="B122" s="3" t="s">
        <v>1655</v>
      </c>
      <c r="C122" s="9">
        <v>7628</v>
      </c>
      <c r="D122" s="9">
        <v>19</v>
      </c>
      <c r="E122" s="9">
        <v>5048</v>
      </c>
      <c r="F122" s="9">
        <v>7154</v>
      </c>
      <c r="G122" s="9">
        <v>5</v>
      </c>
      <c r="H122" s="9">
        <v>6684.0630000000001</v>
      </c>
      <c r="I122" s="22">
        <f t="shared" si="5"/>
        <v>1336.8126</v>
      </c>
      <c r="J122" s="23">
        <f t="shared" si="0"/>
        <v>6.5547981122181438E-4</v>
      </c>
      <c r="K122" s="24">
        <f t="shared" si="1"/>
        <v>351.79278947368419</v>
      </c>
      <c r="L122" s="24">
        <f t="shared" si="2"/>
        <v>876.25367068694277</v>
      </c>
      <c r="M122" s="23">
        <f t="shared" si="3"/>
        <v>0.24908232826428944</v>
      </c>
      <c r="N122" s="25">
        <f t="shared" si="4"/>
        <v>66.177241740954372</v>
      </c>
    </row>
    <row r="123" spans="1:14" ht="14.4">
      <c r="A123" s="3" t="s">
        <v>1748</v>
      </c>
      <c r="B123" s="3" t="s">
        <v>1655</v>
      </c>
      <c r="C123" s="9">
        <v>7806</v>
      </c>
      <c r="D123" s="9">
        <v>20</v>
      </c>
      <c r="E123" s="9">
        <v>3150</v>
      </c>
      <c r="F123" s="9">
        <v>7247</v>
      </c>
      <c r="G123" s="9">
        <v>1</v>
      </c>
      <c r="H123" s="9">
        <v>6162.3209999999999</v>
      </c>
      <c r="I123" s="22">
        <f t="shared" si="5"/>
        <v>6162.3209999999999</v>
      </c>
      <c r="J123" s="23">
        <f t="shared" si="0"/>
        <v>1.2810658467845247E-4</v>
      </c>
      <c r="K123" s="24">
        <f t="shared" si="1"/>
        <v>308.11604999999997</v>
      </c>
      <c r="L123" s="24">
        <f t="shared" si="2"/>
        <v>789.43389700230591</v>
      </c>
      <c r="M123" s="23">
        <f t="shared" si="3"/>
        <v>0.25621316935690497</v>
      </c>
      <c r="N123" s="25">
        <f t="shared" si="4"/>
        <v>40.353574173712531</v>
      </c>
    </row>
    <row r="124" spans="1:14" ht="14.4">
      <c r="A124" s="3" t="s">
        <v>1735</v>
      </c>
      <c r="B124" s="3" t="s">
        <v>1655</v>
      </c>
      <c r="C124" s="9">
        <v>31443</v>
      </c>
      <c r="D124" s="9">
        <v>70</v>
      </c>
      <c r="E124" s="9">
        <v>19134</v>
      </c>
      <c r="F124" s="9">
        <v>28059</v>
      </c>
      <c r="G124" s="9">
        <v>9</v>
      </c>
      <c r="H124" s="9">
        <v>2122.7660000000001</v>
      </c>
      <c r="I124" s="22">
        <f t="shared" si="5"/>
        <v>235.8628888888889</v>
      </c>
      <c r="J124" s="23">
        <f t="shared" si="0"/>
        <v>2.8623222974906974E-4</v>
      </c>
      <c r="K124" s="24">
        <f t="shared" si="1"/>
        <v>30.325228571428571</v>
      </c>
      <c r="L124" s="24">
        <f t="shared" si="2"/>
        <v>67.511560601723758</v>
      </c>
      <c r="M124" s="23">
        <f t="shared" si="3"/>
        <v>0.2226250675826098</v>
      </c>
      <c r="N124" s="25">
        <f t="shared" si="4"/>
        <v>60.852972044652233</v>
      </c>
    </row>
    <row r="125" spans="1:14" ht="14.4">
      <c r="A125" s="3" t="s">
        <v>1733</v>
      </c>
      <c r="B125" s="3" t="s">
        <v>1655</v>
      </c>
      <c r="C125" s="9">
        <v>29107</v>
      </c>
      <c r="D125" s="9">
        <v>64</v>
      </c>
      <c r="E125" s="9">
        <v>4047</v>
      </c>
      <c r="F125" s="9">
        <v>27357</v>
      </c>
      <c r="G125" s="9">
        <v>9</v>
      </c>
      <c r="H125" s="9">
        <v>3339.4540000000002</v>
      </c>
      <c r="I125" s="22">
        <f t="shared" si="5"/>
        <v>371.05044444444445</v>
      </c>
      <c r="J125" s="23">
        <f t="shared" si="0"/>
        <v>3.0920397155323459E-4</v>
      </c>
      <c r="K125" s="24">
        <f t="shared" si="1"/>
        <v>52.178968750000003</v>
      </c>
      <c r="L125" s="24">
        <f t="shared" si="2"/>
        <v>114.73027106881507</v>
      </c>
      <c r="M125" s="23">
        <f t="shared" si="3"/>
        <v>0.21987837977118907</v>
      </c>
      <c r="N125" s="25">
        <f t="shared" si="4"/>
        <v>13.903871920843782</v>
      </c>
    </row>
    <row r="126" spans="1:14" ht="14.4">
      <c r="A126" s="3" t="s">
        <v>1735</v>
      </c>
      <c r="B126" s="3" t="s">
        <v>1655</v>
      </c>
      <c r="C126" s="9">
        <v>12451</v>
      </c>
      <c r="D126" s="9">
        <v>30</v>
      </c>
      <c r="E126" s="9">
        <v>2987</v>
      </c>
      <c r="F126" s="9">
        <v>11295</v>
      </c>
      <c r="G126" s="9">
        <v>4</v>
      </c>
      <c r="H126" s="9">
        <v>2127.3240000000001</v>
      </c>
      <c r="I126" s="22">
        <f t="shared" si="5"/>
        <v>531.83100000000002</v>
      </c>
      <c r="J126" s="23">
        <f t="shared" si="0"/>
        <v>3.2125933659946993E-4</v>
      </c>
      <c r="K126" s="24">
        <f t="shared" si="1"/>
        <v>70.910800000000009</v>
      </c>
      <c r="L126" s="24">
        <f t="shared" si="2"/>
        <v>170.85567424303269</v>
      </c>
      <c r="M126" s="23">
        <f t="shared" si="3"/>
        <v>0.24094450244960242</v>
      </c>
      <c r="N126" s="25">
        <f t="shared" si="4"/>
        <v>23.990040960565416</v>
      </c>
    </row>
    <row r="127" spans="1:14" ht="14.4">
      <c r="A127" s="3" t="s">
        <v>1748</v>
      </c>
      <c r="B127" s="3" t="s">
        <v>1655</v>
      </c>
      <c r="C127" s="9">
        <v>12176</v>
      </c>
      <c r="D127" s="9">
        <v>10</v>
      </c>
      <c r="E127" s="9">
        <v>5460</v>
      </c>
      <c r="F127" s="9">
        <v>11154</v>
      </c>
      <c r="G127" s="9">
        <v>10</v>
      </c>
      <c r="H127" s="9">
        <v>1816.0309999999999</v>
      </c>
      <c r="I127" s="22">
        <f t="shared" si="5"/>
        <v>181.60309999999998</v>
      </c>
      <c r="J127" s="23">
        <f t="shared" si="0"/>
        <v>8.212877792378449E-4</v>
      </c>
      <c r="K127" s="24">
        <f t="shared" si="1"/>
        <v>181.60309999999998</v>
      </c>
      <c r="L127" s="24">
        <f t="shared" si="2"/>
        <v>149.1484067017083</v>
      </c>
      <c r="M127" s="23">
        <f t="shared" si="3"/>
        <v>8.2128777923784493E-2</v>
      </c>
      <c r="N127" s="25">
        <f t="shared" si="4"/>
        <v>44.842312746386334</v>
      </c>
    </row>
    <row r="128" spans="1:14" ht="14.4">
      <c r="A128" s="3" t="s">
        <v>1733</v>
      </c>
      <c r="B128" s="3" t="s">
        <v>1655</v>
      </c>
      <c r="C128" s="9">
        <v>7472</v>
      </c>
      <c r="D128" s="9">
        <v>10</v>
      </c>
      <c r="E128" s="9">
        <v>1191</v>
      </c>
      <c r="F128" s="9">
        <v>5883</v>
      </c>
      <c r="G128" s="9">
        <v>1</v>
      </c>
      <c r="H128" s="9">
        <v>2183.9520000000002</v>
      </c>
      <c r="I128" s="22">
        <f t="shared" si="5"/>
        <v>2183.9520000000002</v>
      </c>
      <c r="J128" s="23">
        <f t="shared" si="0"/>
        <v>1.3383297644539615E-4</v>
      </c>
      <c r="K128" s="24">
        <f t="shared" si="1"/>
        <v>218.39520000000002</v>
      </c>
      <c r="L128" s="24">
        <f t="shared" si="2"/>
        <v>292.28479657387584</v>
      </c>
      <c r="M128" s="23">
        <f t="shared" si="3"/>
        <v>0.13383297644539613</v>
      </c>
      <c r="N128" s="25">
        <f t="shared" si="4"/>
        <v>15.939507494646682</v>
      </c>
    </row>
    <row r="129" spans="1:14" ht="14.4">
      <c r="A129" s="3" t="s">
        <v>1740</v>
      </c>
      <c r="B129" s="3" t="s">
        <v>1655</v>
      </c>
      <c r="C129" s="9">
        <v>42451</v>
      </c>
      <c r="D129" s="9">
        <v>122</v>
      </c>
      <c r="E129" s="9">
        <v>29142</v>
      </c>
      <c r="F129" s="9">
        <v>41093</v>
      </c>
      <c r="G129" s="9">
        <v>7</v>
      </c>
      <c r="H129" s="9">
        <v>1530.5540000000001</v>
      </c>
      <c r="I129" s="22">
        <f t="shared" si="5"/>
        <v>218.65057142857145</v>
      </c>
      <c r="J129" s="23">
        <f t="shared" si="0"/>
        <v>1.6489599773856917E-4</v>
      </c>
      <c r="K129" s="24">
        <f t="shared" si="1"/>
        <v>12.545524590163936</v>
      </c>
      <c r="L129" s="24">
        <f t="shared" si="2"/>
        <v>36.054604131822572</v>
      </c>
      <c r="M129" s="23">
        <f t="shared" si="3"/>
        <v>0.28739016748722057</v>
      </c>
      <c r="N129" s="25">
        <f t="shared" si="4"/>
        <v>68.648559515676894</v>
      </c>
    </row>
    <row r="130" spans="1:14" ht="14.4">
      <c r="A130" s="3" t="s">
        <v>1748</v>
      </c>
      <c r="B130" s="3" t="s">
        <v>1655</v>
      </c>
      <c r="C130" s="9">
        <v>10677</v>
      </c>
      <c r="D130" s="9">
        <v>88</v>
      </c>
      <c r="E130" s="9">
        <v>7247</v>
      </c>
      <c r="F130" s="9">
        <v>10338</v>
      </c>
      <c r="G130" s="9">
        <v>3</v>
      </c>
      <c r="H130" s="9">
        <v>1483.453</v>
      </c>
      <c r="I130" s="22">
        <f t="shared" si="5"/>
        <v>494.48433333333332</v>
      </c>
      <c r="J130" s="23">
        <f t="shared" si="0"/>
        <v>2.8097780275358248E-4</v>
      </c>
      <c r="K130" s="24">
        <f t="shared" si="1"/>
        <v>16.857420454545455</v>
      </c>
      <c r="L130" s="24">
        <f t="shared" si="2"/>
        <v>138.93912147607006</v>
      </c>
      <c r="M130" s="23">
        <f t="shared" si="3"/>
        <v>0.82420155474384194</v>
      </c>
      <c r="N130" s="25">
        <f t="shared" si="4"/>
        <v>67.874871218507067</v>
      </c>
    </row>
    <row r="131" spans="1:14" ht="14.4">
      <c r="A131" s="3" t="s">
        <v>1740</v>
      </c>
      <c r="B131" s="3" t="s">
        <v>1655</v>
      </c>
      <c r="C131" s="9">
        <v>8217</v>
      </c>
      <c r="D131" s="9">
        <v>25</v>
      </c>
      <c r="E131" s="9">
        <v>5740</v>
      </c>
      <c r="F131" s="9">
        <v>8009</v>
      </c>
      <c r="G131" s="9">
        <v>11</v>
      </c>
      <c r="H131" s="9">
        <v>6051.335</v>
      </c>
      <c r="I131" s="22">
        <f t="shared" si="5"/>
        <v>550.12136363636364</v>
      </c>
      <c r="J131" s="23">
        <f t="shared" si="0"/>
        <v>1.3386880856760374E-3</v>
      </c>
      <c r="K131" s="24">
        <f t="shared" si="1"/>
        <v>242.05340000000001</v>
      </c>
      <c r="L131" s="24">
        <f t="shared" si="2"/>
        <v>736.44091517585503</v>
      </c>
      <c r="M131" s="23">
        <f t="shared" si="3"/>
        <v>0.30424729219909946</v>
      </c>
      <c r="N131" s="25">
        <f t="shared" si="4"/>
        <v>69.855178288913237</v>
      </c>
    </row>
    <row r="132" spans="1:14" ht="14.4">
      <c r="A132" s="3" t="s">
        <v>1742</v>
      </c>
      <c r="B132" s="3" t="s">
        <v>1655</v>
      </c>
      <c r="C132" s="9">
        <v>7530</v>
      </c>
      <c r="D132" s="9">
        <v>20</v>
      </c>
      <c r="E132" s="9">
        <v>5468</v>
      </c>
      <c r="F132" s="9">
        <v>7298</v>
      </c>
      <c r="G132" s="9">
        <v>3</v>
      </c>
      <c r="H132" s="9">
        <v>5038.7139999999999</v>
      </c>
      <c r="I132" s="22">
        <f t="shared" si="5"/>
        <v>1679.5713333333333</v>
      </c>
      <c r="J132" s="23">
        <f t="shared" si="0"/>
        <v>3.9840637450199205E-4</v>
      </c>
      <c r="K132" s="24">
        <f t="shared" si="1"/>
        <v>251.9357</v>
      </c>
      <c r="L132" s="24">
        <f t="shared" si="2"/>
        <v>669.15192563081007</v>
      </c>
      <c r="M132" s="23">
        <f t="shared" si="3"/>
        <v>0.26560424966799467</v>
      </c>
      <c r="N132" s="25">
        <f t="shared" si="4"/>
        <v>72.616201859229747</v>
      </c>
    </row>
    <row r="133" spans="1:14" ht="14.4">
      <c r="A133" s="3" t="s">
        <v>1748</v>
      </c>
      <c r="B133" s="3" t="s">
        <v>1655</v>
      </c>
      <c r="C133" s="9">
        <v>272509</v>
      </c>
      <c r="D133" s="9">
        <v>736</v>
      </c>
      <c r="E133" s="9">
        <v>89526</v>
      </c>
      <c r="F133" s="9">
        <v>237859</v>
      </c>
      <c r="G133" s="9">
        <v>69</v>
      </c>
      <c r="H133" s="9">
        <v>8168.3469999999998</v>
      </c>
      <c r="I133" s="22">
        <f t="shared" si="5"/>
        <v>118.38184057971014</v>
      </c>
      <c r="J133" s="23">
        <f t="shared" si="0"/>
        <v>2.5320264651809666E-4</v>
      </c>
      <c r="K133" s="24">
        <f t="shared" si="1"/>
        <v>11.098297554347825</v>
      </c>
      <c r="L133" s="24">
        <f t="shared" si="2"/>
        <v>29.974595334466017</v>
      </c>
      <c r="M133" s="23">
        <f t="shared" si="3"/>
        <v>0.27008282295263641</v>
      </c>
      <c r="N133" s="25">
        <f t="shared" si="4"/>
        <v>32.852492945187137</v>
      </c>
    </row>
    <row r="134" spans="1:14" ht="14.4">
      <c r="A134" s="3" t="s">
        <v>1748</v>
      </c>
      <c r="B134" s="3" t="s">
        <v>1655</v>
      </c>
      <c r="C134" s="9">
        <v>106392</v>
      </c>
      <c r="D134" s="9">
        <v>299</v>
      </c>
      <c r="E134" s="9">
        <v>39599</v>
      </c>
      <c r="F134" s="9">
        <v>94941</v>
      </c>
      <c r="G134" s="9">
        <v>3</v>
      </c>
      <c r="H134" s="9">
        <v>6542.6120000000001</v>
      </c>
      <c r="I134" s="22">
        <f t="shared" si="5"/>
        <v>2180.8706666666667</v>
      </c>
      <c r="J134" s="23">
        <f t="shared" si="0"/>
        <v>2.8197608842770133E-5</v>
      </c>
      <c r="K134" s="24">
        <f t="shared" si="1"/>
        <v>21.881645484949832</v>
      </c>
      <c r="L134" s="24">
        <f t="shared" si="2"/>
        <v>61.495337995337998</v>
      </c>
      <c r="M134" s="23">
        <f t="shared" si="3"/>
        <v>0.28103616813294235</v>
      </c>
      <c r="N134" s="25">
        <f t="shared" si="4"/>
        <v>37.219903752161812</v>
      </c>
    </row>
    <row r="135" spans="1:14" ht="14.4">
      <c r="A135" s="3" t="s">
        <v>1733</v>
      </c>
      <c r="B135" s="3" t="s">
        <v>1655</v>
      </c>
      <c r="C135" s="9">
        <v>9060</v>
      </c>
      <c r="D135" s="9">
        <v>30</v>
      </c>
      <c r="E135" s="9">
        <v>5190</v>
      </c>
      <c r="F135" s="9">
        <v>8621</v>
      </c>
      <c r="G135" s="9">
        <v>14</v>
      </c>
      <c r="H135" s="9">
        <v>4934.8519999999999</v>
      </c>
      <c r="I135" s="22">
        <f t="shared" si="5"/>
        <v>352.48942857142856</v>
      </c>
      <c r="J135" s="23">
        <f t="shared" si="0"/>
        <v>1.5452538631346578E-3</v>
      </c>
      <c r="K135" s="24">
        <f t="shared" si="1"/>
        <v>164.49506666666667</v>
      </c>
      <c r="L135" s="24">
        <f t="shared" si="2"/>
        <v>544.68565121412803</v>
      </c>
      <c r="M135" s="23">
        <f t="shared" si="3"/>
        <v>0.33112582781456956</v>
      </c>
      <c r="N135" s="25">
        <f t="shared" si="4"/>
        <v>57.284768211920536</v>
      </c>
    </row>
    <row r="136" spans="1:14" ht="14.4">
      <c r="A136" s="3" t="s">
        <v>1740</v>
      </c>
      <c r="B136" s="3" t="s">
        <v>1655</v>
      </c>
      <c r="C136" s="9">
        <v>116926</v>
      </c>
      <c r="D136" s="9">
        <v>321</v>
      </c>
      <c r="E136" s="9">
        <v>69132</v>
      </c>
      <c r="F136" s="9">
        <v>111957</v>
      </c>
      <c r="G136" s="9">
        <v>22</v>
      </c>
      <c r="H136" s="9">
        <v>4918.0410000000002</v>
      </c>
      <c r="I136" s="22">
        <f t="shared" si="5"/>
        <v>223.54731818181818</v>
      </c>
      <c r="J136" s="23">
        <f t="shared" si="0"/>
        <v>1.8815319090706944E-4</v>
      </c>
      <c r="K136" s="24">
        <f t="shared" si="1"/>
        <v>15.321</v>
      </c>
      <c r="L136" s="24">
        <f t="shared" si="2"/>
        <v>42.06114123462703</v>
      </c>
      <c r="M136" s="23">
        <f t="shared" si="3"/>
        <v>0.27453261036895127</v>
      </c>
      <c r="N136" s="25">
        <f t="shared" si="4"/>
        <v>59.124574517216018</v>
      </c>
    </row>
    <row r="137" spans="1:14" ht="14.4">
      <c r="A137" s="3" t="s">
        <v>1748</v>
      </c>
      <c r="B137" s="3" t="s">
        <v>1655</v>
      </c>
      <c r="C137" s="9">
        <v>45402</v>
      </c>
      <c r="D137" s="9">
        <v>122</v>
      </c>
      <c r="E137" s="9">
        <v>17284</v>
      </c>
      <c r="F137" s="9">
        <v>27542</v>
      </c>
      <c r="G137" s="9">
        <v>5</v>
      </c>
      <c r="H137" s="9">
        <v>2163.2649999999999</v>
      </c>
      <c r="I137" s="22">
        <f t="shared" si="5"/>
        <v>432.65299999999996</v>
      </c>
      <c r="J137" s="23">
        <f t="shared" si="0"/>
        <v>1.1012730716708515E-4</v>
      </c>
      <c r="K137" s="24">
        <f t="shared" si="1"/>
        <v>17.731680327868851</v>
      </c>
      <c r="L137" s="24">
        <f t="shared" si="2"/>
        <v>47.646909827760886</v>
      </c>
      <c r="M137" s="23">
        <f t="shared" si="3"/>
        <v>0.26871062948768776</v>
      </c>
      <c r="N137" s="25">
        <f t="shared" si="4"/>
        <v>38.068807541517998</v>
      </c>
    </row>
    <row r="138" spans="1:14" ht="14.4">
      <c r="A138" s="3" t="s">
        <v>1740</v>
      </c>
      <c r="B138" s="3" t="s">
        <v>1655</v>
      </c>
      <c r="C138" s="9">
        <v>84306</v>
      </c>
      <c r="D138" s="9">
        <v>185</v>
      </c>
      <c r="E138" s="9">
        <v>45376</v>
      </c>
      <c r="F138" s="9">
        <v>79935</v>
      </c>
      <c r="G138" s="9">
        <v>3</v>
      </c>
      <c r="H138" s="9">
        <v>1809.5909999999999</v>
      </c>
      <c r="I138" s="22">
        <f t="shared" si="5"/>
        <v>603.197</v>
      </c>
      <c r="J138" s="23">
        <f t="shared" si="0"/>
        <v>3.5584655896377484E-5</v>
      </c>
      <c r="K138" s="24">
        <f t="shared" si="1"/>
        <v>9.7815729729729721</v>
      </c>
      <c r="L138" s="24">
        <f t="shared" si="2"/>
        <v>21.464557682727207</v>
      </c>
      <c r="M138" s="23">
        <f t="shared" si="3"/>
        <v>0.21943871136099447</v>
      </c>
      <c r="N138" s="25">
        <f t="shared" si="4"/>
        <v>53.822978198467489</v>
      </c>
    </row>
    <row r="139" spans="1:14" ht="14.4">
      <c r="A139" s="3" t="s">
        <v>1733</v>
      </c>
      <c r="B139" s="3" t="s">
        <v>1655</v>
      </c>
      <c r="C139" s="9">
        <v>88499</v>
      </c>
      <c r="D139" s="9">
        <v>186</v>
      </c>
      <c r="E139" s="9">
        <v>18950</v>
      </c>
      <c r="F139" s="9">
        <v>71458</v>
      </c>
      <c r="G139" s="9">
        <v>5</v>
      </c>
      <c r="H139" s="9">
        <v>1803.14</v>
      </c>
      <c r="I139" s="22">
        <f t="shared" si="5"/>
        <v>360.62800000000004</v>
      </c>
      <c r="J139" s="23">
        <f t="shared" si="0"/>
        <v>5.649781353461621E-5</v>
      </c>
      <c r="K139" s="24">
        <f t="shared" si="1"/>
        <v>9.6943010752688181</v>
      </c>
      <c r="L139" s="24">
        <f t="shared" si="2"/>
        <v>20.374693499361577</v>
      </c>
      <c r="M139" s="23">
        <f t="shared" si="3"/>
        <v>0.2101718663487723</v>
      </c>
      <c r="N139" s="25">
        <f t="shared" si="4"/>
        <v>21.412671329619542</v>
      </c>
    </row>
    <row r="140" spans="1:14" ht="14.4">
      <c r="A140" s="3" t="s">
        <v>1762</v>
      </c>
      <c r="B140" s="3" t="s">
        <v>1655</v>
      </c>
      <c r="C140" s="9">
        <v>77748</v>
      </c>
      <c r="D140" s="9">
        <v>227</v>
      </c>
      <c r="E140" s="9">
        <v>6170</v>
      </c>
      <c r="F140" s="9">
        <v>53603</v>
      </c>
      <c r="G140" s="9">
        <v>3</v>
      </c>
      <c r="H140" s="9">
        <v>1498.3009999999999</v>
      </c>
      <c r="I140" s="22">
        <f t="shared" si="5"/>
        <v>499.43366666666662</v>
      </c>
      <c r="J140" s="23">
        <f t="shared" si="0"/>
        <v>3.8586201574317025E-5</v>
      </c>
      <c r="K140" s="24">
        <f t="shared" si="1"/>
        <v>6.6004449339207047</v>
      </c>
      <c r="L140" s="24">
        <f t="shared" si="2"/>
        <v>19.271248135000256</v>
      </c>
      <c r="M140" s="23">
        <f t="shared" si="3"/>
        <v>0.29196892524566548</v>
      </c>
      <c r="N140" s="25">
        <f t="shared" si="4"/>
        <v>7.9358954571178684</v>
      </c>
    </row>
    <row r="141" spans="1:14" ht="14.4">
      <c r="A141" s="3" t="s">
        <v>1740</v>
      </c>
      <c r="B141" s="3" t="s">
        <v>1655</v>
      </c>
      <c r="C141" s="9">
        <v>10191</v>
      </c>
      <c r="D141" s="9">
        <v>75</v>
      </c>
      <c r="E141" s="9">
        <v>1243</v>
      </c>
      <c r="F141" s="9">
        <v>8897</v>
      </c>
      <c r="G141" s="9">
        <v>3</v>
      </c>
      <c r="H141" s="9">
        <v>2365.9140000000002</v>
      </c>
      <c r="I141" s="22">
        <f t="shared" si="5"/>
        <v>788.63800000000003</v>
      </c>
      <c r="J141" s="23">
        <f t="shared" si="0"/>
        <v>2.9437739181630853E-4</v>
      </c>
      <c r="K141" s="24">
        <f t="shared" si="1"/>
        <v>31.545520000000003</v>
      </c>
      <c r="L141" s="24">
        <f t="shared" si="2"/>
        <v>232.15719752722993</v>
      </c>
      <c r="M141" s="23">
        <f t="shared" si="3"/>
        <v>0.73594347954077122</v>
      </c>
      <c r="N141" s="25">
        <f t="shared" si="4"/>
        <v>12.197036600922383</v>
      </c>
    </row>
    <row r="142" spans="1:14" ht="14.4">
      <c r="A142" s="3" t="s">
        <v>1733</v>
      </c>
      <c r="B142" s="3" t="s">
        <v>1655</v>
      </c>
      <c r="C142" s="9">
        <v>10093</v>
      </c>
      <c r="D142" s="9">
        <v>65</v>
      </c>
      <c r="E142" s="9">
        <v>3901</v>
      </c>
      <c r="F142" s="9">
        <v>9645</v>
      </c>
      <c r="G142" s="9">
        <v>2</v>
      </c>
      <c r="H142" s="9">
        <v>3105.2829999999999</v>
      </c>
      <c r="I142" s="22">
        <f t="shared" si="5"/>
        <v>1552.6415</v>
      </c>
      <c r="J142" s="23">
        <f t="shared" si="0"/>
        <v>1.9815713861091845E-4</v>
      </c>
      <c r="K142" s="24">
        <f t="shared" si="1"/>
        <v>47.773584615384614</v>
      </c>
      <c r="L142" s="24">
        <f t="shared" si="2"/>
        <v>307.66699692856434</v>
      </c>
      <c r="M142" s="23">
        <f t="shared" si="3"/>
        <v>0.64401070048548492</v>
      </c>
      <c r="N142" s="25">
        <f t="shared" si="4"/>
        <v>38.650549886059643</v>
      </c>
    </row>
    <row r="143" spans="1:14" ht="14.4">
      <c r="A143" s="3" t="s">
        <v>1740</v>
      </c>
      <c r="B143" s="3" t="s">
        <v>1655</v>
      </c>
      <c r="C143" s="9">
        <v>9328</v>
      </c>
      <c r="D143" s="9">
        <v>56</v>
      </c>
      <c r="E143" s="9">
        <v>7102</v>
      </c>
      <c r="F143" s="9">
        <v>8925</v>
      </c>
      <c r="G143" s="9">
        <v>5</v>
      </c>
      <c r="H143" s="9">
        <v>3408.076</v>
      </c>
      <c r="I143" s="22">
        <f t="shared" si="5"/>
        <v>681.61519999999996</v>
      </c>
      <c r="J143" s="23">
        <f t="shared" si="0"/>
        <v>5.3602058319039453E-4</v>
      </c>
      <c r="K143" s="24">
        <f t="shared" si="1"/>
        <v>60.858499999999999</v>
      </c>
      <c r="L143" s="24">
        <f t="shared" si="2"/>
        <v>365.35977701543737</v>
      </c>
      <c r="M143" s="23">
        <f t="shared" si="3"/>
        <v>0.60034305317324177</v>
      </c>
      <c r="N143" s="25">
        <f t="shared" si="4"/>
        <v>76.13636363636364</v>
      </c>
    </row>
    <row r="144" spans="1:14" ht="14.4">
      <c r="A144" s="3" t="s">
        <v>1735</v>
      </c>
      <c r="B144" s="3" t="s">
        <v>1655</v>
      </c>
      <c r="C144" s="9">
        <v>24464</v>
      </c>
      <c r="D144" s="9">
        <v>0</v>
      </c>
      <c r="E144" s="9">
        <v>3275</v>
      </c>
      <c r="F144" s="9">
        <v>21993</v>
      </c>
      <c r="G144" s="9">
        <v>6</v>
      </c>
      <c r="H144" s="9">
        <v>2959.1149999999998</v>
      </c>
      <c r="I144" s="22">
        <f t="shared" si="5"/>
        <v>493.18583333333328</v>
      </c>
      <c r="J144" s="23">
        <f t="shared" si="0"/>
        <v>2.4525833878351864E-4</v>
      </c>
      <c r="K144" s="24">
        <f t="shared" si="1"/>
        <v>0</v>
      </c>
      <c r="L144" s="24">
        <f t="shared" si="2"/>
        <v>120.95793819489862</v>
      </c>
      <c r="M144" s="23">
        <f t="shared" si="3"/>
        <v>0</v>
      </c>
      <c r="N144" s="25">
        <f t="shared" si="4"/>
        <v>13.387017658600392</v>
      </c>
    </row>
    <row r="145" spans="1:14" ht="14.4">
      <c r="A145" s="3" t="s">
        <v>1748</v>
      </c>
      <c r="B145" s="3" t="s">
        <v>1655</v>
      </c>
      <c r="C145" s="9">
        <v>8111</v>
      </c>
      <c r="D145" s="9">
        <v>0</v>
      </c>
      <c r="E145" s="9">
        <v>4346</v>
      </c>
      <c r="F145" s="9">
        <v>6163</v>
      </c>
      <c r="G145" s="9">
        <v>1</v>
      </c>
      <c r="H145" s="9">
        <v>5000.7610000000004</v>
      </c>
      <c r="I145" s="22">
        <f t="shared" si="5"/>
        <v>5000.7610000000004</v>
      </c>
      <c r="J145" s="23">
        <f t="shared" si="0"/>
        <v>1.2328936012822092E-4</v>
      </c>
      <c r="K145" s="24">
        <f t="shared" si="1"/>
        <v>0</v>
      </c>
      <c r="L145" s="24">
        <f t="shared" si="2"/>
        <v>616.54062384416227</v>
      </c>
      <c r="M145" s="23">
        <f t="shared" si="3"/>
        <v>0</v>
      </c>
      <c r="N145" s="25">
        <f t="shared" si="4"/>
        <v>53.58155591172482</v>
      </c>
    </row>
    <row r="146" spans="1:14" ht="14.4">
      <c r="A146" s="3" t="s">
        <v>1748</v>
      </c>
      <c r="B146" s="3" t="s">
        <v>1655</v>
      </c>
      <c r="C146" s="9">
        <v>25532</v>
      </c>
      <c r="D146" s="9">
        <v>140</v>
      </c>
      <c r="E146" s="9">
        <v>15219</v>
      </c>
      <c r="F146" s="9">
        <v>21497</v>
      </c>
      <c r="G146" s="9">
        <v>9</v>
      </c>
      <c r="H146" s="9">
        <v>6047.174</v>
      </c>
      <c r="I146" s="22">
        <f t="shared" si="5"/>
        <v>671.90822222222221</v>
      </c>
      <c r="J146" s="23">
        <f t="shared" si="0"/>
        <v>3.5249882500391666E-4</v>
      </c>
      <c r="K146" s="24">
        <f t="shared" si="1"/>
        <v>43.194099999999999</v>
      </c>
      <c r="L146" s="24">
        <f t="shared" si="2"/>
        <v>236.84685884380386</v>
      </c>
      <c r="M146" s="23">
        <f t="shared" si="3"/>
        <v>0.54833150556164811</v>
      </c>
      <c r="N146" s="25">
        <f t="shared" si="4"/>
        <v>59.607551308162307</v>
      </c>
    </row>
    <row r="147" spans="1:14" ht="14.4">
      <c r="A147" s="3" t="s">
        <v>1740</v>
      </c>
      <c r="B147" s="3" t="s">
        <v>1655</v>
      </c>
      <c r="C147" s="9">
        <v>28553</v>
      </c>
      <c r="D147" s="9">
        <v>90</v>
      </c>
      <c r="E147" s="9">
        <v>11390</v>
      </c>
      <c r="F147" s="9">
        <v>23355</v>
      </c>
      <c r="G147" s="9">
        <v>13</v>
      </c>
      <c r="H147" s="9">
        <v>5573.1120000000001</v>
      </c>
      <c r="I147" s="22">
        <f t="shared" si="5"/>
        <v>428.70092307692306</v>
      </c>
      <c r="J147" s="23">
        <f t="shared" si="0"/>
        <v>4.5529366441354676E-4</v>
      </c>
      <c r="K147" s="24">
        <f t="shared" si="1"/>
        <v>61.92346666666667</v>
      </c>
      <c r="L147" s="24">
        <f t="shared" si="2"/>
        <v>195.18481420516235</v>
      </c>
      <c r="M147" s="23">
        <f t="shared" si="3"/>
        <v>0.3152033061324554</v>
      </c>
      <c r="N147" s="25">
        <f t="shared" si="4"/>
        <v>39.890729520540745</v>
      </c>
    </row>
    <row r="148" spans="1:14" ht="14.4">
      <c r="A148" s="3" t="s">
        <v>1735</v>
      </c>
      <c r="B148" s="3" t="s">
        <v>1753</v>
      </c>
      <c r="C148" s="9">
        <v>29393</v>
      </c>
      <c r="D148" s="9">
        <v>70</v>
      </c>
      <c r="E148" s="9">
        <v>3277</v>
      </c>
      <c r="F148" s="9">
        <v>25959</v>
      </c>
      <c r="G148" s="9">
        <v>19</v>
      </c>
      <c r="H148" s="9">
        <v>2120.7579999999998</v>
      </c>
      <c r="I148" s="22">
        <f t="shared" si="5"/>
        <v>111.61884210526314</v>
      </c>
      <c r="J148" s="23">
        <f t="shared" si="0"/>
        <v>6.4641241111829345E-4</v>
      </c>
      <c r="K148" s="24">
        <f t="shared" si="1"/>
        <v>30.296542857142853</v>
      </c>
      <c r="L148" s="24">
        <f t="shared" si="2"/>
        <v>72.151804851495243</v>
      </c>
      <c r="M148" s="23">
        <f t="shared" si="3"/>
        <v>0.23815194093831865</v>
      </c>
      <c r="N148" s="25">
        <f t="shared" si="4"/>
        <v>11.148913006498146</v>
      </c>
    </row>
    <row r="149" spans="1:14" ht="14.4">
      <c r="A149" s="3" t="s">
        <v>1733</v>
      </c>
      <c r="B149" s="3" t="s">
        <v>1655</v>
      </c>
      <c r="C149" s="9">
        <v>39212</v>
      </c>
      <c r="D149" s="9">
        <v>260</v>
      </c>
      <c r="E149" s="9">
        <v>31317</v>
      </c>
      <c r="F149" s="9">
        <v>37660</v>
      </c>
      <c r="G149" s="9">
        <v>1</v>
      </c>
      <c r="H149" s="9">
        <v>3621.4180000000001</v>
      </c>
      <c r="I149" s="22">
        <f t="shared" si="5"/>
        <v>3621.4180000000001</v>
      </c>
      <c r="J149" s="23">
        <f t="shared" si="0"/>
        <v>2.550239722533918E-5</v>
      </c>
      <c r="K149" s="24">
        <f t="shared" si="1"/>
        <v>13.92853076923077</v>
      </c>
      <c r="L149" s="24">
        <f t="shared" si="2"/>
        <v>92.354840354993371</v>
      </c>
      <c r="M149" s="23">
        <f t="shared" si="3"/>
        <v>0.6630623278588188</v>
      </c>
      <c r="N149" s="25">
        <f t="shared" si="4"/>
        <v>79.865857390594712</v>
      </c>
    </row>
    <row r="150" spans="1:14" ht="14.4">
      <c r="A150" s="3" t="s">
        <v>1742</v>
      </c>
      <c r="B150" s="3" t="s">
        <v>1655</v>
      </c>
      <c r="C150" s="9">
        <v>14137</v>
      </c>
      <c r="D150" s="9">
        <v>44</v>
      </c>
      <c r="E150" s="9">
        <v>9300</v>
      </c>
      <c r="F150" s="9">
        <v>13110</v>
      </c>
      <c r="G150" s="9">
        <v>8</v>
      </c>
      <c r="H150" s="9">
        <v>6345.46</v>
      </c>
      <c r="I150" s="22">
        <f t="shared" si="5"/>
        <v>793.1825</v>
      </c>
      <c r="J150" s="23">
        <f t="shared" si="0"/>
        <v>5.6589092452429793E-4</v>
      </c>
      <c r="K150" s="24">
        <f t="shared" si="1"/>
        <v>144.215</v>
      </c>
      <c r="L150" s="24">
        <f t="shared" si="2"/>
        <v>448.85477824149393</v>
      </c>
      <c r="M150" s="23">
        <f t="shared" si="3"/>
        <v>0.31124000848836386</v>
      </c>
      <c r="N150" s="25">
        <f t="shared" si="4"/>
        <v>65.784819975949631</v>
      </c>
    </row>
    <row r="151" spans="1:14" ht="14.4">
      <c r="A151" s="3" t="s">
        <v>1733</v>
      </c>
      <c r="B151" s="3" t="s">
        <v>1655</v>
      </c>
      <c r="C151" s="9">
        <v>7921</v>
      </c>
      <c r="D151" s="9">
        <v>50</v>
      </c>
      <c r="E151" s="9">
        <v>4727</v>
      </c>
      <c r="F151" s="9">
        <v>6513</v>
      </c>
      <c r="G151" s="9">
        <v>11</v>
      </c>
      <c r="H151" s="9">
        <v>5379.0010000000002</v>
      </c>
      <c r="I151" s="22">
        <f t="shared" si="5"/>
        <v>489.00009090909094</v>
      </c>
      <c r="J151" s="23">
        <f t="shared" si="0"/>
        <v>1.3887135462694105E-3</v>
      </c>
      <c r="K151" s="24">
        <f t="shared" si="1"/>
        <v>107.58002</v>
      </c>
      <c r="L151" s="24">
        <f t="shared" si="2"/>
        <v>679.08105037242774</v>
      </c>
      <c r="M151" s="23">
        <f t="shared" si="3"/>
        <v>0.63123343012245936</v>
      </c>
      <c r="N151" s="25">
        <f t="shared" si="4"/>
        <v>59.6768084837773</v>
      </c>
    </row>
    <row r="152" spans="1:14" ht="14.4">
      <c r="A152" s="3" t="s">
        <v>1733</v>
      </c>
      <c r="B152" s="3" t="s">
        <v>1655</v>
      </c>
      <c r="C152" s="9">
        <v>11025</v>
      </c>
      <c r="D152" s="9">
        <v>50</v>
      </c>
      <c r="E152" s="9">
        <v>7974</v>
      </c>
      <c r="F152" s="9">
        <v>10311</v>
      </c>
      <c r="G152" s="9">
        <v>4</v>
      </c>
      <c r="H152" s="9">
        <v>1657.16</v>
      </c>
      <c r="I152" s="22">
        <f t="shared" si="5"/>
        <v>414.29</v>
      </c>
      <c r="J152" s="23">
        <f t="shared" si="0"/>
        <v>3.6281179138321996E-4</v>
      </c>
      <c r="K152" s="24">
        <f t="shared" si="1"/>
        <v>33.1432</v>
      </c>
      <c r="L152" s="24">
        <f t="shared" si="2"/>
        <v>150.30929705215419</v>
      </c>
      <c r="M152" s="23">
        <f t="shared" si="3"/>
        <v>0.45351473922902497</v>
      </c>
      <c r="N152" s="25">
        <f t="shared" si="4"/>
        <v>72.326530612244895</v>
      </c>
    </row>
    <row r="153" spans="1:14" ht="14.4">
      <c r="A153" s="3" t="s">
        <v>1762</v>
      </c>
      <c r="B153" s="3" t="s">
        <v>1655</v>
      </c>
      <c r="C153" s="9">
        <v>14922</v>
      </c>
      <c r="D153" s="9">
        <v>99</v>
      </c>
      <c r="E153" s="9">
        <v>10713</v>
      </c>
      <c r="F153" s="9">
        <v>13992</v>
      </c>
      <c r="G153" s="9">
        <v>5</v>
      </c>
      <c r="H153" s="9">
        <v>1578.876</v>
      </c>
      <c r="I153" s="22">
        <f t="shared" si="5"/>
        <v>315.77519999999998</v>
      </c>
      <c r="J153" s="23">
        <f t="shared" si="0"/>
        <v>3.3507572711432784E-4</v>
      </c>
      <c r="K153" s="24">
        <f t="shared" si="1"/>
        <v>15.948242424242425</v>
      </c>
      <c r="L153" s="24">
        <f t="shared" si="2"/>
        <v>105.80860474467229</v>
      </c>
      <c r="M153" s="23">
        <f t="shared" si="3"/>
        <v>0.66344993968636912</v>
      </c>
      <c r="N153" s="25">
        <f t="shared" si="4"/>
        <v>71.793325291515885</v>
      </c>
    </row>
    <row r="154" spans="1:14" ht="14.4">
      <c r="A154" s="3" t="s">
        <v>1735</v>
      </c>
      <c r="B154" s="3" t="s">
        <v>1655</v>
      </c>
      <c r="C154" s="9">
        <v>7427</v>
      </c>
      <c r="D154" s="9">
        <v>0</v>
      </c>
      <c r="E154" s="9">
        <v>4752</v>
      </c>
      <c r="F154" s="9">
        <v>6566</v>
      </c>
      <c r="G154" s="9">
        <v>1</v>
      </c>
      <c r="H154" s="9">
        <v>1504.7840000000001</v>
      </c>
      <c r="I154" s="22">
        <f t="shared" si="5"/>
        <v>1504.7840000000001</v>
      </c>
      <c r="J154" s="23">
        <f t="shared" si="0"/>
        <v>1.3464386697185942E-4</v>
      </c>
      <c r="K154" s="24">
        <f t="shared" si="1"/>
        <v>0</v>
      </c>
      <c r="L154" s="24">
        <f t="shared" si="2"/>
        <v>202.60993671738254</v>
      </c>
      <c r="M154" s="23">
        <f t="shared" si="3"/>
        <v>0</v>
      </c>
      <c r="N154" s="25">
        <f t="shared" si="4"/>
        <v>63.9827655850276</v>
      </c>
    </row>
    <row r="155" spans="1:14" ht="14.4">
      <c r="A155" s="3" t="s">
        <v>1735</v>
      </c>
      <c r="B155" s="3" t="s">
        <v>1655</v>
      </c>
      <c r="C155" s="9">
        <v>14553</v>
      </c>
      <c r="D155" s="9">
        <v>47</v>
      </c>
      <c r="E155" s="9">
        <v>6119</v>
      </c>
      <c r="F155" s="9">
        <v>12505</v>
      </c>
      <c r="G155" s="9">
        <v>11</v>
      </c>
      <c r="H155" s="9">
        <v>6968</v>
      </c>
      <c r="I155" s="22">
        <f t="shared" si="5"/>
        <v>633.4545454545455</v>
      </c>
      <c r="J155" s="23">
        <f t="shared" si="0"/>
        <v>7.5585789871504159E-4</v>
      </c>
      <c r="K155" s="24">
        <f t="shared" si="1"/>
        <v>148.25531914893617</v>
      </c>
      <c r="L155" s="24">
        <f t="shared" si="2"/>
        <v>478.80162165876447</v>
      </c>
      <c r="M155" s="23">
        <f t="shared" si="3"/>
        <v>0.32295746581460871</v>
      </c>
      <c r="N155" s="25">
        <f t="shared" si="4"/>
        <v>42.046313474884904</v>
      </c>
    </row>
    <row r="156" spans="1:14" ht="14.4">
      <c r="A156" s="3" t="s">
        <v>1733</v>
      </c>
      <c r="B156" s="3" t="s">
        <v>1655</v>
      </c>
      <c r="C156" s="9">
        <v>10350</v>
      </c>
      <c r="D156" s="9">
        <v>66</v>
      </c>
      <c r="E156" s="9">
        <v>723</v>
      </c>
      <c r="F156" s="9">
        <v>8720</v>
      </c>
      <c r="G156" s="9">
        <v>14</v>
      </c>
      <c r="H156" s="9">
        <v>6774.2030000000004</v>
      </c>
      <c r="I156" s="22">
        <f t="shared" si="5"/>
        <v>483.87164285714289</v>
      </c>
      <c r="J156" s="23">
        <f t="shared" si="0"/>
        <v>1.3526570048309179E-3</v>
      </c>
      <c r="K156" s="24">
        <f t="shared" si="1"/>
        <v>102.6394393939394</v>
      </c>
      <c r="L156" s="24">
        <f t="shared" si="2"/>
        <v>654.51236714975846</v>
      </c>
      <c r="M156" s="23">
        <f t="shared" si="3"/>
        <v>0.6376811594202898</v>
      </c>
      <c r="N156" s="25">
        <f t="shared" si="4"/>
        <v>6.9855072463768115</v>
      </c>
    </row>
    <row r="157" spans="1:14" ht="14.4">
      <c r="A157" s="3" t="s">
        <v>1748</v>
      </c>
      <c r="B157" s="3" t="s">
        <v>1655</v>
      </c>
      <c r="C157" s="9">
        <v>18028</v>
      </c>
      <c r="D157" s="9">
        <v>89</v>
      </c>
      <c r="E157" s="9">
        <v>1851</v>
      </c>
      <c r="F157" s="9">
        <v>14926</v>
      </c>
      <c r="G157" s="9">
        <v>24</v>
      </c>
      <c r="H157" s="9">
        <v>1572.242</v>
      </c>
      <c r="I157" s="22">
        <f t="shared" si="5"/>
        <v>65.510083333333327</v>
      </c>
      <c r="J157" s="23">
        <f t="shared" si="0"/>
        <v>1.3312624805857556E-3</v>
      </c>
      <c r="K157" s="24">
        <f t="shared" si="1"/>
        <v>17.6656404494382</v>
      </c>
      <c r="L157" s="24">
        <f t="shared" si="2"/>
        <v>87.211116041712884</v>
      </c>
      <c r="M157" s="23">
        <f t="shared" si="3"/>
        <v>0.49367650321721762</v>
      </c>
      <c r="N157" s="25">
        <f t="shared" si="4"/>
        <v>10.267361881517639</v>
      </c>
    </row>
    <row r="158" spans="1:14" ht="14.4">
      <c r="A158" s="3" t="s">
        <v>1733</v>
      </c>
      <c r="B158" s="3" t="s">
        <v>1655</v>
      </c>
      <c r="C158" s="9">
        <v>12391</v>
      </c>
      <c r="D158" s="9">
        <v>40</v>
      </c>
      <c r="E158" s="9">
        <v>5756</v>
      </c>
      <c r="F158" s="9">
        <v>11636</v>
      </c>
      <c r="G158" s="9">
        <v>4</v>
      </c>
      <c r="H158" s="9">
        <v>3069.123</v>
      </c>
      <c r="I158" s="22">
        <f t="shared" si="5"/>
        <v>767.28075000000001</v>
      </c>
      <c r="J158" s="23">
        <f t="shared" si="0"/>
        <v>3.2281494633201518E-4</v>
      </c>
      <c r="K158" s="24">
        <f t="shared" si="1"/>
        <v>76.728075000000004</v>
      </c>
      <c r="L158" s="24">
        <f t="shared" si="2"/>
        <v>247.68969413283835</v>
      </c>
      <c r="M158" s="23">
        <f t="shared" si="3"/>
        <v>0.32281494633201518</v>
      </c>
      <c r="N158" s="25">
        <f t="shared" si="4"/>
        <v>46.453070777176983</v>
      </c>
    </row>
    <row r="159" spans="1:14" ht="14.4">
      <c r="A159" s="3" t="s">
        <v>1738</v>
      </c>
      <c r="B159" s="3" t="s">
        <v>1655</v>
      </c>
      <c r="C159" s="9">
        <v>14917</v>
      </c>
      <c r="D159" s="9">
        <v>10</v>
      </c>
      <c r="E159" s="9">
        <v>3065</v>
      </c>
      <c r="F159" s="9">
        <v>13109</v>
      </c>
      <c r="G159" s="9">
        <v>3</v>
      </c>
      <c r="H159" s="9">
        <v>1583.537</v>
      </c>
      <c r="I159" s="22">
        <f t="shared" si="5"/>
        <v>527.84566666666672</v>
      </c>
      <c r="J159" s="23">
        <f t="shared" si="0"/>
        <v>2.0111282429442916E-4</v>
      </c>
      <c r="K159" s="24">
        <f t="shared" si="1"/>
        <v>158.3537</v>
      </c>
      <c r="L159" s="24">
        <f t="shared" si="2"/>
        <v>106.15653281490917</v>
      </c>
      <c r="M159" s="23">
        <f t="shared" si="3"/>
        <v>6.7037608098143062E-2</v>
      </c>
      <c r="N159" s="25">
        <f t="shared" si="4"/>
        <v>20.547026882080846</v>
      </c>
    </row>
    <row r="160" spans="1:14" ht="14.4">
      <c r="A160" s="3" t="s">
        <v>1733</v>
      </c>
      <c r="B160" s="3" t="s">
        <v>1655</v>
      </c>
      <c r="C160" s="9">
        <v>9560</v>
      </c>
      <c r="D160" s="9">
        <v>98</v>
      </c>
      <c r="E160" s="9">
        <v>3076</v>
      </c>
      <c r="F160" s="9">
        <v>6252</v>
      </c>
      <c r="G160" s="9">
        <v>17</v>
      </c>
      <c r="H160" s="9">
        <v>6420.2179999999998</v>
      </c>
      <c r="I160" s="22">
        <f t="shared" si="5"/>
        <v>377.65988235294117</v>
      </c>
      <c r="J160" s="23">
        <f t="shared" si="0"/>
        <v>1.7782426778242678E-3</v>
      </c>
      <c r="K160" s="24">
        <f t="shared" si="1"/>
        <v>65.512428571428572</v>
      </c>
      <c r="L160" s="24">
        <f t="shared" si="2"/>
        <v>671.57092050209201</v>
      </c>
      <c r="M160" s="23">
        <f t="shared" si="3"/>
        <v>1.0251046025104602</v>
      </c>
      <c r="N160" s="25">
        <f t="shared" si="4"/>
        <v>32.17573221757322</v>
      </c>
    </row>
    <row r="161" spans="1:14" ht="14.4">
      <c r="A161" s="3" t="s">
        <v>1735</v>
      </c>
      <c r="B161" s="3" t="s">
        <v>1655</v>
      </c>
      <c r="C161" s="9">
        <v>12606</v>
      </c>
      <c r="D161" s="9">
        <v>74</v>
      </c>
      <c r="E161" s="9">
        <v>8332</v>
      </c>
      <c r="F161" s="9">
        <v>11170</v>
      </c>
      <c r="G161" s="9">
        <v>5</v>
      </c>
      <c r="H161" s="9">
        <v>2002.538</v>
      </c>
      <c r="I161" s="22">
        <f t="shared" si="5"/>
        <v>400.50760000000002</v>
      </c>
      <c r="J161" s="23">
        <f t="shared" si="0"/>
        <v>3.9663652229097253E-4</v>
      </c>
      <c r="K161" s="24">
        <f t="shared" si="1"/>
        <v>27.061324324324325</v>
      </c>
      <c r="L161" s="24">
        <f t="shared" si="2"/>
        <v>158.85594161510392</v>
      </c>
      <c r="M161" s="23">
        <f t="shared" si="3"/>
        <v>0.58702205299063936</v>
      </c>
      <c r="N161" s="25">
        <f t="shared" si="4"/>
        <v>66.09551007456767</v>
      </c>
    </row>
    <row r="162" spans="1:14" ht="14.4">
      <c r="A162" s="3" t="s">
        <v>1748</v>
      </c>
      <c r="B162" s="3" t="s">
        <v>1655</v>
      </c>
      <c r="C162" s="9">
        <v>18022</v>
      </c>
      <c r="D162" s="9">
        <v>30</v>
      </c>
      <c r="E162" s="9">
        <v>10618</v>
      </c>
      <c r="F162" s="9">
        <v>16643</v>
      </c>
      <c r="G162" s="9">
        <v>15</v>
      </c>
      <c r="H162" s="9">
        <v>4051.1590000000001</v>
      </c>
      <c r="I162" s="22">
        <f t="shared" si="5"/>
        <v>270.07726666666667</v>
      </c>
      <c r="J162" s="23">
        <f t="shared" si="0"/>
        <v>8.3231605815114855E-4</v>
      </c>
      <c r="K162" s="24">
        <f t="shared" si="1"/>
        <v>135.03863333333334</v>
      </c>
      <c r="L162" s="24">
        <f t="shared" si="2"/>
        <v>224.7896459882366</v>
      </c>
      <c r="M162" s="23">
        <f t="shared" si="3"/>
        <v>0.1664632116302297</v>
      </c>
      <c r="N162" s="25">
        <f t="shared" si="4"/>
        <v>58.916879369659306</v>
      </c>
    </row>
    <row r="163" spans="1:14" ht="14.4">
      <c r="A163" s="3" t="s">
        <v>1733</v>
      </c>
      <c r="B163" s="3" t="s">
        <v>1655</v>
      </c>
      <c r="C163" s="9">
        <v>18401</v>
      </c>
      <c r="D163" s="9">
        <v>66</v>
      </c>
      <c r="E163" s="9">
        <v>11051</v>
      </c>
      <c r="F163" s="9">
        <v>17202</v>
      </c>
      <c r="G163" s="9">
        <v>26</v>
      </c>
      <c r="H163" s="9">
        <v>6571.4920000000002</v>
      </c>
      <c r="I163" s="22">
        <f t="shared" si="5"/>
        <v>252.74969230769233</v>
      </c>
      <c r="J163" s="23">
        <f t="shared" si="0"/>
        <v>1.4129666865931199E-3</v>
      </c>
      <c r="K163" s="24">
        <f t="shared" si="1"/>
        <v>99.568060606060612</v>
      </c>
      <c r="L163" s="24">
        <f t="shared" si="2"/>
        <v>357.12689527743061</v>
      </c>
      <c r="M163" s="23">
        <f t="shared" si="3"/>
        <v>0.35867615890440741</v>
      </c>
      <c r="N163" s="25">
        <f t="shared" si="4"/>
        <v>60.05651866746372</v>
      </c>
    </row>
    <row r="164" spans="1:14" ht="14.4">
      <c r="A164" s="3" t="s">
        <v>1762</v>
      </c>
      <c r="B164" s="3" t="s">
        <v>1655</v>
      </c>
      <c r="C164" s="9">
        <v>18412</v>
      </c>
      <c r="D164" s="9">
        <v>140</v>
      </c>
      <c r="E164" s="9">
        <v>5668</v>
      </c>
      <c r="F164" s="9">
        <v>16711</v>
      </c>
      <c r="G164" s="9">
        <v>12</v>
      </c>
      <c r="H164" s="9">
        <v>5244.3419999999996</v>
      </c>
      <c r="I164" s="22">
        <f t="shared" si="5"/>
        <v>437.02849999999995</v>
      </c>
      <c r="J164" s="23">
        <f t="shared" si="0"/>
        <v>6.5174885943949598E-4</v>
      </c>
      <c r="K164" s="24">
        <f t="shared" si="1"/>
        <v>37.459585714285708</v>
      </c>
      <c r="L164" s="24">
        <f t="shared" si="2"/>
        <v>284.83282641755375</v>
      </c>
      <c r="M164" s="23">
        <f t="shared" si="3"/>
        <v>0.76037366934607864</v>
      </c>
      <c r="N164" s="25">
        <f t="shared" si="4"/>
        <v>30.784271127525525</v>
      </c>
    </row>
    <row r="165" spans="1:14" ht="14.4">
      <c r="A165" s="3" t="s">
        <v>1733</v>
      </c>
      <c r="B165" s="3" t="s">
        <v>1655</v>
      </c>
      <c r="C165" s="9">
        <v>11697</v>
      </c>
      <c r="D165" s="9">
        <v>64</v>
      </c>
      <c r="E165" s="9">
        <v>6761</v>
      </c>
      <c r="F165" s="9">
        <v>10783</v>
      </c>
      <c r="G165" s="9">
        <v>3</v>
      </c>
      <c r="H165" s="9">
        <v>5218.07</v>
      </c>
      <c r="I165" s="22">
        <f t="shared" si="5"/>
        <v>1739.3566666666666</v>
      </c>
      <c r="J165" s="23">
        <f t="shared" si="0"/>
        <v>2.5647601949217746E-4</v>
      </c>
      <c r="K165" s="24">
        <f t="shared" si="1"/>
        <v>81.532343749999995</v>
      </c>
      <c r="L165" s="24">
        <f t="shared" si="2"/>
        <v>446.10327434384885</v>
      </c>
      <c r="M165" s="23">
        <f t="shared" si="3"/>
        <v>0.54714884158331201</v>
      </c>
      <c r="N165" s="25">
        <f t="shared" si="4"/>
        <v>57.80114559288706</v>
      </c>
    </row>
    <row r="166" spans="1:14" ht="14.4">
      <c r="A166" s="3" t="s">
        <v>1733</v>
      </c>
      <c r="B166" s="3" t="s">
        <v>1655</v>
      </c>
      <c r="C166" s="9">
        <v>12220</v>
      </c>
      <c r="D166" s="9">
        <v>54</v>
      </c>
      <c r="E166" s="9">
        <v>7133</v>
      </c>
      <c r="F166" s="9">
        <v>11331</v>
      </c>
      <c r="G166" s="9">
        <v>3</v>
      </c>
      <c r="H166" s="9">
        <v>1478.3920000000001</v>
      </c>
      <c r="I166" s="22">
        <f t="shared" si="5"/>
        <v>492.79733333333337</v>
      </c>
      <c r="J166" s="23">
        <f t="shared" si="0"/>
        <v>2.4549918166939441E-4</v>
      </c>
      <c r="K166" s="24">
        <f t="shared" si="1"/>
        <v>27.377629629629631</v>
      </c>
      <c r="L166" s="24">
        <f t="shared" si="2"/>
        <v>120.98134206219314</v>
      </c>
      <c r="M166" s="23">
        <f t="shared" si="3"/>
        <v>0.44189852700490995</v>
      </c>
      <c r="N166" s="25">
        <f t="shared" si="4"/>
        <v>58.371522094926355</v>
      </c>
    </row>
    <row r="167" spans="1:14" ht="14.4">
      <c r="A167" s="3" t="s">
        <v>1733</v>
      </c>
      <c r="B167" s="3" t="s">
        <v>1655</v>
      </c>
      <c r="C167" s="9">
        <v>49415</v>
      </c>
      <c r="D167" s="9">
        <v>144</v>
      </c>
      <c r="E167" s="9">
        <v>24692</v>
      </c>
      <c r="F167" s="9">
        <v>45565</v>
      </c>
      <c r="G167" s="9">
        <v>3</v>
      </c>
      <c r="H167" s="9">
        <v>1471.1759999999999</v>
      </c>
      <c r="I167" s="22">
        <f t="shared" si="5"/>
        <v>490.392</v>
      </c>
      <c r="J167" s="23">
        <f t="shared" si="0"/>
        <v>6.0710310634422746E-5</v>
      </c>
      <c r="K167" s="24">
        <f t="shared" si="1"/>
        <v>10.2165</v>
      </c>
      <c r="L167" s="24">
        <f t="shared" si="2"/>
        <v>29.771850652635838</v>
      </c>
      <c r="M167" s="23">
        <f t="shared" si="3"/>
        <v>0.29140949104522917</v>
      </c>
      <c r="N167" s="25">
        <f t="shared" si="4"/>
        <v>49.968633006172212</v>
      </c>
    </row>
    <row r="168" spans="1:14" ht="14.4">
      <c r="A168" s="3" t="s">
        <v>1740</v>
      </c>
      <c r="B168" s="3" t="s">
        <v>1655</v>
      </c>
      <c r="C168" s="9">
        <v>1100942</v>
      </c>
      <c r="D168" s="9">
        <v>2984</v>
      </c>
      <c r="E168" s="9">
        <v>629973</v>
      </c>
      <c r="F168" s="9">
        <v>1041225</v>
      </c>
      <c r="G168" s="9">
        <v>147</v>
      </c>
      <c r="H168" s="9">
        <v>7979.3490000000002</v>
      </c>
      <c r="I168" s="22">
        <f t="shared" si="5"/>
        <v>54.281285714285715</v>
      </c>
      <c r="J168" s="23">
        <f t="shared" si="0"/>
        <v>1.3352202023358178E-4</v>
      </c>
      <c r="K168" s="24">
        <f t="shared" si="1"/>
        <v>2.6740445710455765</v>
      </c>
      <c r="L168" s="24">
        <f t="shared" si="2"/>
        <v>7.2477469294476906</v>
      </c>
      <c r="M168" s="23">
        <f t="shared" si="3"/>
        <v>0.27104061794354289</v>
      </c>
      <c r="N168" s="25">
        <f t="shared" si="4"/>
        <v>57.221270511979739</v>
      </c>
    </row>
    <row r="169" spans="1:14" ht="14.4">
      <c r="A169" s="3" t="s">
        <v>1748</v>
      </c>
      <c r="B169" s="3" t="s">
        <v>1655</v>
      </c>
      <c r="C169" s="9">
        <v>221720</v>
      </c>
      <c r="D169" s="9">
        <v>499</v>
      </c>
      <c r="E169" s="9">
        <v>35178</v>
      </c>
      <c r="F169" s="9">
        <v>196583</v>
      </c>
      <c r="G169" s="9">
        <v>69</v>
      </c>
      <c r="H169" s="9">
        <v>7890.2219999999998</v>
      </c>
      <c r="I169" s="22">
        <f t="shared" si="5"/>
        <v>114.35104347826086</v>
      </c>
      <c r="J169" s="23">
        <f t="shared" si="0"/>
        <v>3.1120331950207467E-4</v>
      </c>
      <c r="K169" s="24">
        <f t="shared" si="1"/>
        <v>15.812068136272545</v>
      </c>
      <c r="L169" s="24">
        <f t="shared" si="2"/>
        <v>35.586424318960852</v>
      </c>
      <c r="M169" s="23">
        <f t="shared" si="3"/>
        <v>0.22505863250947139</v>
      </c>
      <c r="N169" s="25">
        <f t="shared" si="4"/>
        <v>15.865957062962293</v>
      </c>
    </row>
    <row r="170" spans="1:14" ht="14.4">
      <c r="A170" s="3" t="s">
        <v>1748</v>
      </c>
      <c r="B170" s="3" t="s">
        <v>1655</v>
      </c>
      <c r="C170" s="9">
        <v>325152</v>
      </c>
      <c r="D170" s="9">
        <v>854</v>
      </c>
      <c r="E170" s="9">
        <v>138319</v>
      </c>
      <c r="F170" s="9">
        <v>300133</v>
      </c>
      <c r="G170" s="9">
        <v>55</v>
      </c>
      <c r="H170" s="9">
        <v>7887.6130000000003</v>
      </c>
      <c r="I170" s="22">
        <f t="shared" si="5"/>
        <v>143.41114545454545</v>
      </c>
      <c r="J170" s="23">
        <f t="shared" si="0"/>
        <v>1.6915165830134828E-4</v>
      </c>
      <c r="K170" s="24">
        <f t="shared" si="1"/>
        <v>9.2360807962529279</v>
      </c>
      <c r="L170" s="24">
        <f t="shared" si="2"/>
        <v>24.258233072532231</v>
      </c>
      <c r="M170" s="23">
        <f t="shared" si="3"/>
        <v>0.26264639307154808</v>
      </c>
      <c r="N170" s="25">
        <f t="shared" si="4"/>
        <v>42.539796771971261</v>
      </c>
    </row>
    <row r="171" spans="1:14" ht="14.4">
      <c r="A171" s="3" t="s">
        <v>1735</v>
      </c>
      <c r="B171" s="3" t="s">
        <v>1655</v>
      </c>
      <c r="C171" s="9">
        <v>680912</v>
      </c>
      <c r="D171" s="9">
        <v>2000</v>
      </c>
      <c r="E171" s="9">
        <v>388915</v>
      </c>
      <c r="F171" s="9">
        <v>648524</v>
      </c>
      <c r="G171" s="9">
        <v>39</v>
      </c>
      <c r="H171" s="9">
        <v>7814.2619999999997</v>
      </c>
      <c r="I171" s="22">
        <f t="shared" si="5"/>
        <v>200.36569230769231</v>
      </c>
      <c r="J171" s="23">
        <f t="shared" si="0"/>
        <v>5.7276123786921074E-5</v>
      </c>
      <c r="K171" s="24">
        <f t="shared" si="1"/>
        <v>3.9071309999999997</v>
      </c>
      <c r="L171" s="24">
        <f t="shared" si="2"/>
        <v>11.476170195267523</v>
      </c>
      <c r="M171" s="23">
        <f t="shared" si="3"/>
        <v>0.29372371172780037</v>
      </c>
      <c r="N171" s="25">
        <f t="shared" si="4"/>
        <v>57.116778673308744</v>
      </c>
    </row>
    <row r="172" spans="1:14" ht="14.4">
      <c r="A172" s="3" t="s">
        <v>1742</v>
      </c>
      <c r="B172" s="3" t="s">
        <v>1655</v>
      </c>
      <c r="C172" s="9">
        <v>569171</v>
      </c>
      <c r="D172" s="9">
        <v>1354</v>
      </c>
      <c r="E172" s="9">
        <v>343050</v>
      </c>
      <c r="F172" s="9">
        <v>541133</v>
      </c>
      <c r="G172" s="9">
        <v>78</v>
      </c>
      <c r="H172" s="9">
        <v>7129.6329999999998</v>
      </c>
      <c r="I172" s="22">
        <f t="shared" si="5"/>
        <v>91.405551282051277</v>
      </c>
      <c r="J172" s="23">
        <f t="shared" si="0"/>
        <v>1.3704141637574648E-4</v>
      </c>
      <c r="K172" s="24">
        <f t="shared" si="1"/>
        <v>5.2656078286558348</v>
      </c>
      <c r="L172" s="24">
        <f t="shared" si="2"/>
        <v>12.526346212298238</v>
      </c>
      <c r="M172" s="23">
        <f t="shared" si="3"/>
        <v>0.2378898432984112</v>
      </c>
      <c r="N172" s="25">
        <f t="shared" si="4"/>
        <v>60.271869086794652</v>
      </c>
    </row>
    <row r="173" spans="1:14" ht="14.4">
      <c r="A173" s="3" t="s">
        <v>1740</v>
      </c>
      <c r="B173" s="3" t="s">
        <v>1655</v>
      </c>
      <c r="C173" s="9">
        <v>27592</v>
      </c>
      <c r="D173" s="9">
        <v>80</v>
      </c>
      <c r="E173" s="9">
        <v>10901</v>
      </c>
      <c r="F173" s="9">
        <v>24980</v>
      </c>
      <c r="G173" s="9">
        <v>17</v>
      </c>
      <c r="H173" s="9">
        <v>6809.3559999999998</v>
      </c>
      <c r="I173" s="22">
        <f t="shared" si="5"/>
        <v>400.55035294117647</v>
      </c>
      <c r="J173" s="23">
        <f t="shared" si="0"/>
        <v>6.1612061467091915E-4</v>
      </c>
      <c r="K173" s="24">
        <f t="shared" si="1"/>
        <v>85.116950000000003</v>
      </c>
      <c r="L173" s="24">
        <f t="shared" si="2"/>
        <v>246.78732966077123</v>
      </c>
      <c r="M173" s="23">
        <f t="shared" si="3"/>
        <v>0.2899391127863149</v>
      </c>
      <c r="N173" s="25">
        <f t="shared" si="4"/>
        <v>39.507828356045231</v>
      </c>
    </row>
    <row r="174" spans="1:14" ht="14.4">
      <c r="A174" s="3" t="s">
        <v>1753</v>
      </c>
      <c r="B174" s="3" t="s">
        <v>1655</v>
      </c>
      <c r="C174" s="9">
        <v>83957</v>
      </c>
      <c r="D174" s="9">
        <v>185</v>
      </c>
      <c r="E174" s="9">
        <v>1420</v>
      </c>
      <c r="F174" s="9">
        <v>69246</v>
      </c>
      <c r="G174" s="9">
        <v>19</v>
      </c>
      <c r="H174" s="9">
        <v>6651.5150000000003</v>
      </c>
      <c r="I174" s="22">
        <f t="shared" si="5"/>
        <v>350.07973684210526</v>
      </c>
      <c r="J174" s="23">
        <f t="shared" si="0"/>
        <v>2.2630632347511227E-4</v>
      </c>
      <c r="K174" s="24">
        <f t="shared" si="1"/>
        <v>35.954135135135139</v>
      </c>
      <c r="L174" s="24">
        <f t="shared" si="2"/>
        <v>79.225258167871658</v>
      </c>
      <c r="M174" s="23">
        <f t="shared" si="3"/>
        <v>0.22035089390997775</v>
      </c>
      <c r="N174" s="25">
        <f t="shared" si="4"/>
        <v>1.6913419964982075</v>
      </c>
    </row>
    <row r="175" spans="1:14" ht="14.4">
      <c r="A175" s="3" t="s">
        <v>1748</v>
      </c>
      <c r="B175" s="3" t="s">
        <v>1655</v>
      </c>
      <c r="C175" s="9">
        <v>161178</v>
      </c>
      <c r="D175" s="9">
        <v>492</v>
      </c>
      <c r="E175" s="9">
        <v>70181</v>
      </c>
      <c r="F175" s="9">
        <v>150003</v>
      </c>
      <c r="G175" s="9">
        <v>11</v>
      </c>
      <c r="H175" s="9">
        <v>5892.482</v>
      </c>
      <c r="I175" s="22">
        <f t="shared" si="5"/>
        <v>535.68018181818184</v>
      </c>
      <c r="J175" s="23">
        <f t="shared" si="0"/>
        <v>6.824752757820546E-5</v>
      </c>
      <c r="K175" s="24">
        <f t="shared" si="1"/>
        <v>11.976589430894309</v>
      </c>
      <c r="L175" s="24">
        <f t="shared" si="2"/>
        <v>36.558847981734473</v>
      </c>
      <c r="M175" s="23">
        <f t="shared" si="3"/>
        <v>0.30525257789524624</v>
      </c>
      <c r="N175" s="25">
        <f t="shared" si="4"/>
        <v>43.542543026963976</v>
      </c>
    </row>
    <row r="176" spans="1:14" ht="14.4">
      <c r="A176" s="3" t="s">
        <v>1733</v>
      </c>
      <c r="B176" s="3" t="s">
        <v>1655</v>
      </c>
      <c r="C176" s="9">
        <v>405957</v>
      </c>
      <c r="D176" s="9">
        <v>874</v>
      </c>
      <c r="E176" s="9">
        <v>204189</v>
      </c>
      <c r="F176" s="9">
        <v>385654</v>
      </c>
      <c r="G176" s="9">
        <v>16</v>
      </c>
      <c r="H176" s="9">
        <v>5864.1260000000002</v>
      </c>
      <c r="I176" s="22">
        <f t="shared" si="5"/>
        <v>366.50787500000001</v>
      </c>
      <c r="J176" s="23">
        <f t="shared" si="0"/>
        <v>3.9413041282697432E-5</v>
      </c>
      <c r="K176" s="24">
        <f t="shared" si="1"/>
        <v>6.709526315789474</v>
      </c>
      <c r="L176" s="24">
        <f t="shared" si="2"/>
        <v>14.445190007808709</v>
      </c>
      <c r="M176" s="23">
        <f t="shared" si="3"/>
        <v>0.21529373800673471</v>
      </c>
      <c r="N176" s="25">
        <f t="shared" si="4"/>
        <v>50.298184290454408</v>
      </c>
    </row>
    <row r="177" spans="1:14" ht="14.4">
      <c r="A177" s="3" t="s">
        <v>1733</v>
      </c>
      <c r="B177" s="3" t="s">
        <v>1655</v>
      </c>
      <c r="C177" s="9">
        <v>161222</v>
      </c>
      <c r="D177" s="9">
        <v>500</v>
      </c>
      <c r="E177" s="9">
        <v>66740</v>
      </c>
      <c r="F177" s="9">
        <v>149743</v>
      </c>
      <c r="G177" s="9">
        <v>19</v>
      </c>
      <c r="H177" s="9">
        <v>5767.7969999999996</v>
      </c>
      <c r="I177" s="22">
        <f t="shared" si="5"/>
        <v>303.56826315789471</v>
      </c>
      <c r="J177" s="23">
        <f t="shared" si="0"/>
        <v>1.178499212266316E-4</v>
      </c>
      <c r="K177" s="24">
        <f t="shared" si="1"/>
        <v>11.535594</v>
      </c>
      <c r="L177" s="24">
        <f t="shared" si="2"/>
        <v>35.775495900063262</v>
      </c>
      <c r="M177" s="23">
        <f t="shared" si="3"/>
        <v>0.31013137164903049</v>
      </c>
      <c r="N177" s="25">
        <f t="shared" si="4"/>
        <v>41.396335487712591</v>
      </c>
    </row>
    <row r="178" spans="1:14" ht="14.4">
      <c r="A178" s="3" t="s">
        <v>1733</v>
      </c>
      <c r="B178" s="3" t="s">
        <v>1655</v>
      </c>
      <c r="C178" s="9">
        <v>39163</v>
      </c>
      <c r="D178" s="9">
        <v>113</v>
      </c>
      <c r="E178" s="9">
        <v>16254</v>
      </c>
      <c r="F178" s="9">
        <v>36526</v>
      </c>
      <c r="G178" s="9">
        <v>15</v>
      </c>
      <c r="H178" s="9">
        <v>5692.7659999999996</v>
      </c>
      <c r="I178" s="22">
        <f t="shared" si="5"/>
        <v>379.5177333333333</v>
      </c>
      <c r="J178" s="23">
        <f t="shared" si="0"/>
        <v>3.8301458008834871E-4</v>
      </c>
      <c r="K178" s="24">
        <f t="shared" si="1"/>
        <v>50.378460176991148</v>
      </c>
      <c r="L178" s="24">
        <f t="shared" si="2"/>
        <v>145.36082526874856</v>
      </c>
      <c r="M178" s="23">
        <f t="shared" si="3"/>
        <v>0.28853765033322271</v>
      </c>
      <c r="N178" s="25">
        <f t="shared" si="4"/>
        <v>41.503459898373464</v>
      </c>
    </row>
    <row r="179" spans="1:14" ht="14.4">
      <c r="A179" s="3" t="s">
        <v>1733</v>
      </c>
      <c r="B179" s="3" t="s">
        <v>1655</v>
      </c>
      <c r="C179" s="9">
        <v>39794</v>
      </c>
      <c r="D179" s="9">
        <v>101</v>
      </c>
      <c r="E179" s="9">
        <v>17539</v>
      </c>
      <c r="F179" s="9">
        <v>37664</v>
      </c>
      <c r="G179" s="9">
        <v>12</v>
      </c>
      <c r="H179" s="9">
        <v>5328.5249999999996</v>
      </c>
      <c r="I179" s="22">
        <f t="shared" si="5"/>
        <v>444.04374999999999</v>
      </c>
      <c r="J179" s="23">
        <f t="shared" si="0"/>
        <v>3.0155299793938783E-4</v>
      </c>
      <c r="K179" s="24">
        <f t="shared" si="1"/>
        <v>52.75767326732673</v>
      </c>
      <c r="L179" s="24">
        <f t="shared" si="2"/>
        <v>133.90272402874803</v>
      </c>
      <c r="M179" s="23">
        <f t="shared" si="3"/>
        <v>0.25380710659898476</v>
      </c>
      <c r="N179" s="25">
        <f t="shared" si="4"/>
        <v>44.074483590491035</v>
      </c>
    </row>
    <row r="180" spans="1:14" ht="14.4">
      <c r="A180" s="3" t="s">
        <v>1735</v>
      </c>
      <c r="B180" s="3" t="s">
        <v>1655</v>
      </c>
      <c r="C180" s="9">
        <v>104538</v>
      </c>
      <c r="D180" s="9">
        <v>347</v>
      </c>
      <c r="E180" s="9">
        <v>49049</v>
      </c>
      <c r="F180" s="9">
        <v>97093</v>
      </c>
      <c r="G180" s="9">
        <v>2</v>
      </c>
      <c r="H180" s="9">
        <v>5266.424</v>
      </c>
      <c r="I180" s="22">
        <f t="shared" si="5"/>
        <v>2633.212</v>
      </c>
      <c r="J180" s="23">
        <f t="shared" si="0"/>
        <v>1.9131798963056495E-5</v>
      </c>
      <c r="K180" s="24">
        <f t="shared" si="1"/>
        <v>15.177014409221902</v>
      </c>
      <c r="L180" s="24">
        <f t="shared" si="2"/>
        <v>50.378082611107921</v>
      </c>
      <c r="M180" s="23">
        <f t="shared" si="3"/>
        <v>0.33193671200903019</v>
      </c>
      <c r="N180" s="25">
        <f t="shared" si="4"/>
        <v>46.919780366947904</v>
      </c>
    </row>
    <row r="181" spans="1:14" ht="14.4">
      <c r="A181" s="3" t="s">
        <v>1740</v>
      </c>
      <c r="B181" s="3" t="s">
        <v>1655</v>
      </c>
      <c r="C181" s="9">
        <v>262807</v>
      </c>
      <c r="D181" s="9">
        <v>684</v>
      </c>
      <c r="E181" s="9">
        <v>109871</v>
      </c>
      <c r="F181" s="9">
        <v>236426</v>
      </c>
      <c r="G181" s="9">
        <v>12</v>
      </c>
      <c r="H181" s="9">
        <v>5150.4690000000001</v>
      </c>
      <c r="I181" s="22">
        <f t="shared" si="5"/>
        <v>429.20575000000002</v>
      </c>
      <c r="J181" s="23">
        <f t="shared" si="0"/>
        <v>4.566088422302298E-5</v>
      </c>
      <c r="K181" s="24">
        <f t="shared" si="1"/>
        <v>7.5299254385964911</v>
      </c>
      <c r="L181" s="24">
        <f t="shared" si="2"/>
        <v>19.597914058605745</v>
      </c>
      <c r="M181" s="23">
        <f t="shared" si="3"/>
        <v>0.26026704007123097</v>
      </c>
      <c r="N181" s="25">
        <f t="shared" si="4"/>
        <v>41.806725087231314</v>
      </c>
    </row>
    <row r="182" spans="1:14" ht="14.4">
      <c r="A182" s="3" t="s">
        <v>1740</v>
      </c>
      <c r="B182" s="3" t="s">
        <v>1655</v>
      </c>
      <c r="C182" s="9">
        <v>56945</v>
      </c>
      <c r="D182" s="9">
        <v>152</v>
      </c>
      <c r="E182" s="9">
        <v>20750</v>
      </c>
      <c r="F182" s="9">
        <v>50714</v>
      </c>
      <c r="G182" s="9">
        <v>9</v>
      </c>
      <c r="H182" s="9">
        <v>5144.4740000000002</v>
      </c>
      <c r="I182" s="22">
        <f t="shared" si="5"/>
        <v>571.60822222222225</v>
      </c>
      <c r="J182" s="23">
        <f t="shared" si="0"/>
        <v>1.5804723856352622E-4</v>
      </c>
      <c r="K182" s="24">
        <f t="shared" si="1"/>
        <v>33.845223684210531</v>
      </c>
      <c r="L182" s="24">
        <f t="shared" si="2"/>
        <v>90.341101062428663</v>
      </c>
      <c r="M182" s="23">
        <f t="shared" si="3"/>
        <v>0.26692422512951092</v>
      </c>
      <c r="N182" s="25">
        <f t="shared" si="4"/>
        <v>36.438668891035206</v>
      </c>
    </row>
    <row r="183" spans="1:14" ht="14.4">
      <c r="A183" s="3" t="s">
        <v>1742</v>
      </c>
      <c r="B183" s="3" t="s">
        <v>1655</v>
      </c>
      <c r="C183" s="9">
        <v>23983</v>
      </c>
      <c r="D183" s="9">
        <v>0</v>
      </c>
      <c r="E183" s="9">
        <v>464</v>
      </c>
      <c r="F183" s="9">
        <v>19802</v>
      </c>
      <c r="G183" s="9">
        <v>9</v>
      </c>
      <c r="H183" s="9">
        <v>4574.348</v>
      </c>
      <c r="I183" s="22">
        <f t="shared" si="5"/>
        <v>508.26088888888887</v>
      </c>
      <c r="J183" s="23">
        <f t="shared" si="0"/>
        <v>3.7526581328440977E-4</v>
      </c>
      <c r="K183" s="24">
        <f t="shared" si="1"/>
        <v>0</v>
      </c>
      <c r="L183" s="24">
        <f t="shared" si="2"/>
        <v>190.73293582954594</v>
      </c>
      <c r="M183" s="23">
        <f t="shared" si="3"/>
        <v>0</v>
      </c>
      <c r="N183" s="25">
        <f t="shared" si="4"/>
        <v>1.9347037484885126</v>
      </c>
    </row>
    <row r="184" spans="1:14" ht="14.4">
      <c r="A184" s="3" t="s">
        <v>1740</v>
      </c>
      <c r="B184" s="3" t="s">
        <v>1655</v>
      </c>
      <c r="C184" s="9">
        <v>102884</v>
      </c>
      <c r="D184" s="9">
        <v>299</v>
      </c>
      <c r="E184" s="9">
        <v>42841</v>
      </c>
      <c r="F184" s="9">
        <v>96539</v>
      </c>
      <c r="G184" s="9">
        <v>6</v>
      </c>
      <c r="H184" s="9">
        <v>2015.4480000000001</v>
      </c>
      <c r="I184" s="22">
        <f t="shared" si="5"/>
        <v>335.90800000000002</v>
      </c>
      <c r="J184" s="23">
        <f t="shared" si="0"/>
        <v>5.8318105827922712E-5</v>
      </c>
      <c r="K184" s="24">
        <f t="shared" si="1"/>
        <v>6.7406287625418067</v>
      </c>
      <c r="L184" s="24">
        <f t="shared" si="2"/>
        <v>19.589518292445863</v>
      </c>
      <c r="M184" s="23">
        <f t="shared" si="3"/>
        <v>0.29061856070914815</v>
      </c>
      <c r="N184" s="25">
        <f t="shared" si="4"/>
        <v>41.64009952956728</v>
      </c>
    </row>
    <row r="185" spans="1:14" ht="14.4">
      <c r="A185" s="3" t="s">
        <v>1733</v>
      </c>
      <c r="B185" s="3" t="s">
        <v>1655</v>
      </c>
      <c r="C185" s="9">
        <v>55692</v>
      </c>
      <c r="D185" s="9">
        <v>184</v>
      </c>
      <c r="E185" s="9">
        <v>3596</v>
      </c>
      <c r="F185" s="9">
        <v>51209</v>
      </c>
      <c r="G185" s="9">
        <v>9</v>
      </c>
      <c r="H185" s="9">
        <v>1981.05</v>
      </c>
      <c r="I185" s="22">
        <f t="shared" si="5"/>
        <v>220.11666666666667</v>
      </c>
      <c r="J185" s="23">
        <f t="shared" si="0"/>
        <v>1.6160310277957336E-4</v>
      </c>
      <c r="K185" s="24">
        <f t="shared" si="1"/>
        <v>10.766576086956521</v>
      </c>
      <c r="L185" s="24">
        <f t="shared" si="2"/>
        <v>35.571536306830424</v>
      </c>
      <c r="M185" s="23">
        <f t="shared" si="3"/>
        <v>0.33038856568268332</v>
      </c>
      <c r="N185" s="25">
        <f t="shared" si="4"/>
        <v>6.4569417510593992</v>
      </c>
    </row>
    <row r="186" spans="1:14" ht="14.4">
      <c r="A186" s="3" t="s">
        <v>1733</v>
      </c>
      <c r="B186" s="3" t="s">
        <v>1655</v>
      </c>
      <c r="C186" s="9">
        <v>63460</v>
      </c>
      <c r="D186" s="9">
        <v>212</v>
      </c>
      <c r="E186" s="9">
        <v>26978</v>
      </c>
      <c r="F186" s="9">
        <v>59516</v>
      </c>
      <c r="G186" s="9">
        <v>4</v>
      </c>
      <c r="H186" s="9">
        <v>1945.433</v>
      </c>
      <c r="I186" s="22">
        <f t="shared" si="5"/>
        <v>486.35825</v>
      </c>
      <c r="J186" s="23">
        <f t="shared" si="0"/>
        <v>6.3031831074692721E-5</v>
      </c>
      <c r="K186" s="24">
        <f t="shared" si="1"/>
        <v>9.1765707547169804</v>
      </c>
      <c r="L186" s="24">
        <f t="shared" si="2"/>
        <v>30.65605105578317</v>
      </c>
      <c r="M186" s="23">
        <f t="shared" si="3"/>
        <v>0.33406870469587141</v>
      </c>
      <c r="N186" s="25">
        <f t="shared" si="4"/>
        <v>42.51181846832651</v>
      </c>
    </row>
    <row r="187" spans="1:14" ht="14.4">
      <c r="A187" s="3" t="s">
        <v>1735</v>
      </c>
      <c r="B187" s="3" t="s">
        <v>1753</v>
      </c>
      <c r="C187" s="9">
        <v>189462</v>
      </c>
      <c r="D187" s="9">
        <v>478</v>
      </c>
      <c r="E187" s="9">
        <v>53431</v>
      </c>
      <c r="F187" s="9">
        <v>163634</v>
      </c>
      <c r="G187" s="9">
        <v>5</v>
      </c>
      <c r="H187" s="9">
        <v>1625.175</v>
      </c>
      <c r="I187" s="22">
        <f t="shared" si="5"/>
        <v>325.03499999999997</v>
      </c>
      <c r="J187" s="23">
        <f t="shared" si="0"/>
        <v>2.6390516304060974E-5</v>
      </c>
      <c r="K187" s="24">
        <f t="shared" si="1"/>
        <v>3.3999476987447697</v>
      </c>
      <c r="L187" s="24">
        <f t="shared" si="2"/>
        <v>8.5778414668904581</v>
      </c>
      <c r="M187" s="23">
        <f t="shared" si="3"/>
        <v>0.2522933358668229</v>
      </c>
      <c r="N187" s="25">
        <f t="shared" si="4"/>
        <v>28.201433532845638</v>
      </c>
    </row>
    <row r="188" spans="1:14" ht="14.4">
      <c r="A188" s="3" t="s">
        <v>1735</v>
      </c>
      <c r="B188" s="3" t="s">
        <v>1655</v>
      </c>
      <c r="C188" s="9">
        <v>61442</v>
      </c>
      <c r="D188" s="9">
        <v>190</v>
      </c>
      <c r="E188" s="9">
        <v>17048</v>
      </c>
      <c r="F188" s="9">
        <v>54166</v>
      </c>
      <c r="G188" s="9">
        <v>1</v>
      </c>
      <c r="H188" s="9">
        <v>1609.15</v>
      </c>
      <c r="I188" s="22">
        <f t="shared" si="5"/>
        <v>1609.15</v>
      </c>
      <c r="J188" s="23">
        <f t="shared" si="0"/>
        <v>1.6275511864848151E-5</v>
      </c>
      <c r="K188" s="24">
        <f t="shared" si="1"/>
        <v>8.4692105263157895</v>
      </c>
      <c r="L188" s="24">
        <f t="shared" si="2"/>
        <v>26.189739917320399</v>
      </c>
      <c r="M188" s="23">
        <f t="shared" si="3"/>
        <v>0.30923472543211483</v>
      </c>
      <c r="N188" s="25">
        <f t="shared" si="4"/>
        <v>27.746492627193124</v>
      </c>
    </row>
    <row r="189" spans="1:14" ht="14.4">
      <c r="A189" s="3" t="s">
        <v>1740</v>
      </c>
      <c r="B189" s="3" t="s">
        <v>1655</v>
      </c>
      <c r="C189" s="9">
        <v>87287</v>
      </c>
      <c r="D189" s="9">
        <v>203</v>
      </c>
      <c r="E189" s="9">
        <v>40039</v>
      </c>
      <c r="F189" s="9">
        <v>80040</v>
      </c>
      <c r="G189" s="9">
        <v>18</v>
      </c>
      <c r="H189" s="9">
        <v>1579.367</v>
      </c>
      <c r="I189" s="22">
        <f t="shared" si="5"/>
        <v>87.742611111111103</v>
      </c>
      <c r="J189" s="23">
        <f t="shared" si="0"/>
        <v>2.0621627504668509E-4</v>
      </c>
      <c r="K189" s="24">
        <f t="shared" si="1"/>
        <v>7.7801330049261086</v>
      </c>
      <c r="L189" s="24">
        <f t="shared" si="2"/>
        <v>18.093954426203215</v>
      </c>
      <c r="M189" s="23">
        <f t="shared" si="3"/>
        <v>0.23256613241376148</v>
      </c>
      <c r="N189" s="25">
        <f t="shared" si="4"/>
        <v>45.870519092190129</v>
      </c>
    </row>
    <row r="190" spans="1:14" ht="14.4">
      <c r="A190" s="3" t="s">
        <v>1733</v>
      </c>
      <c r="B190" s="3" t="s">
        <v>1655</v>
      </c>
      <c r="C190" s="9">
        <v>77703</v>
      </c>
      <c r="D190" s="9">
        <v>204</v>
      </c>
      <c r="E190" s="9">
        <v>33478</v>
      </c>
      <c r="F190" s="9">
        <v>72874</v>
      </c>
      <c r="G190" s="9">
        <v>3</v>
      </c>
      <c r="H190" s="9">
        <v>1566.912</v>
      </c>
      <c r="I190" s="22">
        <f t="shared" si="5"/>
        <v>522.30399999999997</v>
      </c>
      <c r="J190" s="23">
        <f t="shared" si="0"/>
        <v>3.8608547932512256E-5</v>
      </c>
      <c r="K190" s="24">
        <f t="shared" si="1"/>
        <v>7.6809411764705882</v>
      </c>
      <c r="L190" s="24">
        <f t="shared" si="2"/>
        <v>20.165399019342882</v>
      </c>
      <c r="M190" s="23">
        <f t="shared" si="3"/>
        <v>0.26253812594108333</v>
      </c>
      <c r="N190" s="25">
        <f t="shared" si="4"/>
        <v>43.084565589488179</v>
      </c>
    </row>
    <row r="191" spans="1:14" ht="14.4">
      <c r="A191" s="3" t="s">
        <v>1735</v>
      </c>
      <c r="B191" s="3" t="s">
        <v>1655</v>
      </c>
      <c r="C191" s="9">
        <v>74436</v>
      </c>
      <c r="D191" s="9">
        <v>175</v>
      </c>
      <c r="E191" s="9">
        <v>30158</v>
      </c>
      <c r="F191" s="9">
        <v>69150</v>
      </c>
      <c r="G191" s="9">
        <v>21</v>
      </c>
      <c r="H191" s="9">
        <v>1558.549</v>
      </c>
      <c r="I191" s="22">
        <f t="shared" si="5"/>
        <v>74.216619047619048</v>
      </c>
      <c r="J191" s="23">
        <f t="shared" si="0"/>
        <v>2.821215540867322E-4</v>
      </c>
      <c r="K191" s="24">
        <f t="shared" si="1"/>
        <v>8.9059942857142858</v>
      </c>
      <c r="L191" s="24">
        <f t="shared" si="2"/>
        <v>20.938107904777258</v>
      </c>
      <c r="M191" s="23">
        <f t="shared" si="3"/>
        <v>0.23510129507227687</v>
      </c>
      <c r="N191" s="25">
        <f t="shared" si="4"/>
        <v>40.51534203879843</v>
      </c>
    </row>
    <row r="192" spans="1:14" ht="14.4">
      <c r="A192" s="3" t="s">
        <v>1742</v>
      </c>
      <c r="B192" s="3" t="s">
        <v>1655</v>
      </c>
      <c r="C192" s="9">
        <v>435848</v>
      </c>
      <c r="D192" s="9">
        <v>1058</v>
      </c>
      <c r="E192" s="9">
        <v>274912</v>
      </c>
      <c r="F192" s="9">
        <v>415601</v>
      </c>
      <c r="G192" s="9">
        <v>15</v>
      </c>
      <c r="H192" s="9">
        <v>1554.44</v>
      </c>
      <c r="I192" s="22">
        <f t="shared" si="5"/>
        <v>103.62933333333334</v>
      </c>
      <c r="J192" s="23">
        <f t="shared" si="0"/>
        <v>3.4415667847506472E-5</v>
      </c>
      <c r="K192" s="24">
        <f t="shared" si="1"/>
        <v>1.4692249527410208</v>
      </c>
      <c r="L192" s="24">
        <f t="shared" si="2"/>
        <v>3.5664727152585307</v>
      </c>
      <c r="M192" s="23">
        <f t="shared" si="3"/>
        <v>0.24274517721774563</v>
      </c>
      <c r="N192" s="25">
        <f t="shared" si="4"/>
        <v>63.075200528624656</v>
      </c>
    </row>
    <row r="193" spans="1:14" ht="14.4">
      <c r="A193" s="3" t="s">
        <v>1740</v>
      </c>
      <c r="B193" s="3" t="s">
        <v>1655</v>
      </c>
      <c r="C193" s="9">
        <v>9210</v>
      </c>
      <c r="D193" s="9">
        <v>80</v>
      </c>
      <c r="E193" s="9">
        <v>3798</v>
      </c>
      <c r="F193" s="9">
        <v>8619</v>
      </c>
      <c r="G193" s="9">
        <v>2</v>
      </c>
      <c r="H193" s="9">
        <v>1536.6289999999999</v>
      </c>
      <c r="I193" s="22">
        <f t="shared" si="5"/>
        <v>768.31449999999995</v>
      </c>
      <c r="J193" s="23">
        <f t="shared" si="0"/>
        <v>2.1715526601520088E-4</v>
      </c>
      <c r="K193" s="24">
        <f t="shared" si="1"/>
        <v>19.207862499999997</v>
      </c>
      <c r="L193" s="24">
        <f t="shared" si="2"/>
        <v>166.84353963083603</v>
      </c>
      <c r="M193" s="23">
        <f t="shared" si="3"/>
        <v>0.86862106406080353</v>
      </c>
      <c r="N193" s="25">
        <f t="shared" si="4"/>
        <v>41.237785016286644</v>
      </c>
    </row>
    <row r="194" spans="1:14" ht="14.4">
      <c r="A194" s="3" t="s">
        <v>1740</v>
      </c>
      <c r="B194" s="3" t="s">
        <v>1655</v>
      </c>
      <c r="C194" s="9">
        <v>12088</v>
      </c>
      <c r="D194" s="9">
        <v>88</v>
      </c>
      <c r="E194" s="9">
        <v>1124</v>
      </c>
      <c r="F194" s="9">
        <v>10003</v>
      </c>
      <c r="G194" s="9">
        <v>2</v>
      </c>
      <c r="H194" s="9">
        <v>1500.0260000000001</v>
      </c>
      <c r="I194" s="22">
        <f t="shared" si="5"/>
        <v>750.01300000000003</v>
      </c>
      <c r="J194" s="23">
        <f t="shared" si="0"/>
        <v>1.6545334215751158E-4</v>
      </c>
      <c r="K194" s="24">
        <f t="shared" si="1"/>
        <v>17.045750000000002</v>
      </c>
      <c r="L194" s="24">
        <f t="shared" si="2"/>
        <v>124.09215751158175</v>
      </c>
      <c r="M194" s="23">
        <f t="shared" si="3"/>
        <v>0.72799470549305101</v>
      </c>
      <c r="N194" s="25">
        <f t="shared" si="4"/>
        <v>9.2984778292521515</v>
      </c>
    </row>
    <row r="195" spans="1:14" ht="14.4">
      <c r="A195" s="3" t="s">
        <v>1740</v>
      </c>
      <c r="B195" s="3" t="s">
        <v>1655</v>
      </c>
      <c r="C195" s="9">
        <v>126337</v>
      </c>
      <c r="D195" s="9">
        <v>325</v>
      </c>
      <c r="E195" s="9">
        <v>51394</v>
      </c>
      <c r="F195" s="9">
        <v>117635</v>
      </c>
      <c r="G195" s="9">
        <v>5</v>
      </c>
      <c r="H195" s="9">
        <v>1487.088</v>
      </c>
      <c r="I195" s="22">
        <f t="shared" si="5"/>
        <v>297.41759999999999</v>
      </c>
      <c r="J195" s="23">
        <f t="shared" si="0"/>
        <v>3.9576687747849009E-5</v>
      </c>
      <c r="K195" s="24">
        <f t="shared" si="1"/>
        <v>4.5756553846153842</v>
      </c>
      <c r="L195" s="24">
        <f t="shared" si="2"/>
        <v>11.770803485914657</v>
      </c>
      <c r="M195" s="23">
        <f t="shared" si="3"/>
        <v>0.25724847036101856</v>
      </c>
      <c r="N195" s="25">
        <f t="shared" si="4"/>
        <v>40.680085802259036</v>
      </c>
    </row>
    <row r="196" spans="1:14" ht="14.4">
      <c r="A196" s="3" t="s">
        <v>1740</v>
      </c>
      <c r="B196" s="3" t="s">
        <v>1655</v>
      </c>
      <c r="C196" s="9">
        <v>229908</v>
      </c>
      <c r="D196" s="9">
        <v>489</v>
      </c>
      <c r="E196" s="9">
        <v>98259</v>
      </c>
      <c r="F196" s="9">
        <v>212073</v>
      </c>
      <c r="G196" s="9">
        <v>4</v>
      </c>
      <c r="H196" s="9">
        <v>1464.3489999999999</v>
      </c>
      <c r="I196" s="22">
        <f t="shared" si="5"/>
        <v>366.08724999999998</v>
      </c>
      <c r="J196" s="23">
        <f t="shared" si="0"/>
        <v>1.7398263653287403E-5</v>
      </c>
      <c r="K196" s="24">
        <f t="shared" si="1"/>
        <v>2.9945787321063393</v>
      </c>
      <c r="L196" s="24">
        <f t="shared" si="2"/>
        <v>6.3692824956069378</v>
      </c>
      <c r="M196" s="23">
        <f t="shared" si="3"/>
        <v>0.21269377316143848</v>
      </c>
      <c r="N196" s="25">
        <f t="shared" si="4"/>
        <v>42.738399707709171</v>
      </c>
    </row>
    <row r="197" spans="1:14" ht="14.4">
      <c r="A197" s="3" t="s">
        <v>1733</v>
      </c>
      <c r="B197" s="3" t="s">
        <v>1655</v>
      </c>
      <c r="C197" s="9">
        <v>144088</v>
      </c>
      <c r="D197" s="9">
        <v>490</v>
      </c>
      <c r="E197" s="9">
        <v>26416</v>
      </c>
      <c r="F197" s="9">
        <v>137369</v>
      </c>
      <c r="G197" s="9">
        <v>7</v>
      </c>
      <c r="H197" s="9">
        <v>1464.0640000000001</v>
      </c>
      <c r="I197" s="22">
        <f t="shared" si="5"/>
        <v>209.15200000000002</v>
      </c>
      <c r="J197" s="23">
        <f t="shared" si="0"/>
        <v>4.8581422464049747E-5</v>
      </c>
      <c r="K197" s="24">
        <f t="shared" si="1"/>
        <v>2.9878857142857145</v>
      </c>
      <c r="L197" s="24">
        <f t="shared" si="2"/>
        <v>10.160901671200934</v>
      </c>
      <c r="M197" s="23">
        <f t="shared" si="3"/>
        <v>0.34006995724834821</v>
      </c>
      <c r="N197" s="25">
        <f t="shared" si="4"/>
        <v>18.333240797290546</v>
      </c>
    </row>
    <row r="198" spans="1:14" ht="14.4">
      <c r="A198" s="3" t="s">
        <v>1738</v>
      </c>
      <c r="B198" s="3" t="s">
        <v>1655</v>
      </c>
      <c r="C198" s="9">
        <v>37269</v>
      </c>
      <c r="D198" s="9">
        <v>106</v>
      </c>
      <c r="E198" s="9">
        <v>11667</v>
      </c>
      <c r="F198" s="9">
        <v>33260</v>
      </c>
      <c r="G198" s="9">
        <v>6</v>
      </c>
      <c r="H198" s="9">
        <v>1453.075</v>
      </c>
      <c r="I198" s="22">
        <f t="shared" si="5"/>
        <v>242.17916666666667</v>
      </c>
      <c r="J198" s="23">
        <f t="shared" si="0"/>
        <v>1.6099170892699025E-4</v>
      </c>
      <c r="K198" s="24">
        <f t="shared" si="1"/>
        <v>13.708254716981132</v>
      </c>
      <c r="L198" s="24">
        <f t="shared" si="2"/>
        <v>38.988837908181061</v>
      </c>
      <c r="M198" s="23">
        <f t="shared" si="3"/>
        <v>0.28441868577101614</v>
      </c>
      <c r="N198" s="25">
        <f t="shared" si="4"/>
        <v>31.304837800853257</v>
      </c>
    </row>
    <row r="199" spans="1:14" ht="14.4">
      <c r="A199" s="3" t="s">
        <v>1733</v>
      </c>
      <c r="B199" s="3" t="s">
        <v>1655</v>
      </c>
      <c r="C199" s="9">
        <v>13326</v>
      </c>
      <c r="D199" s="9">
        <v>98</v>
      </c>
      <c r="E199" s="9">
        <v>3568</v>
      </c>
      <c r="F199" s="9">
        <v>11388</v>
      </c>
      <c r="G199" s="9">
        <v>2</v>
      </c>
      <c r="H199" s="9">
        <v>1442.0319999999999</v>
      </c>
      <c r="I199" s="22">
        <f t="shared" si="5"/>
        <v>721.01599999999996</v>
      </c>
      <c r="J199" s="23">
        <f t="shared" si="0"/>
        <v>1.5008254539996998E-4</v>
      </c>
      <c r="K199" s="24">
        <f t="shared" si="1"/>
        <v>14.714612244897959</v>
      </c>
      <c r="L199" s="24">
        <f t="shared" si="2"/>
        <v>108.21191655410475</v>
      </c>
      <c r="M199" s="23">
        <f t="shared" si="3"/>
        <v>0.73540447245985296</v>
      </c>
      <c r="N199" s="25">
        <f t="shared" si="4"/>
        <v>26.774726099354645</v>
      </c>
    </row>
    <row r="200" spans="1:14" ht="14.4">
      <c r="A200" s="3" t="s">
        <v>1748</v>
      </c>
      <c r="B200" s="3" t="s">
        <v>1655</v>
      </c>
      <c r="C200" s="9">
        <v>10942</v>
      </c>
      <c r="D200" s="9">
        <v>66</v>
      </c>
      <c r="E200" s="9">
        <v>4578</v>
      </c>
      <c r="F200" s="9">
        <v>9155</v>
      </c>
      <c r="G200" s="9">
        <v>3</v>
      </c>
      <c r="H200" s="9">
        <v>1595.7529999999999</v>
      </c>
      <c r="I200" s="22">
        <f t="shared" si="5"/>
        <v>531.91766666666661</v>
      </c>
      <c r="J200" s="23">
        <f t="shared" si="0"/>
        <v>2.7417291171632244E-4</v>
      </c>
      <c r="K200" s="24">
        <f t="shared" si="1"/>
        <v>24.178075757575755</v>
      </c>
      <c r="L200" s="24">
        <f t="shared" si="2"/>
        <v>145.83741546335222</v>
      </c>
      <c r="M200" s="23">
        <f t="shared" si="3"/>
        <v>0.60318040577590937</v>
      </c>
      <c r="N200" s="25">
        <f t="shared" si="4"/>
        <v>41.838786327910803</v>
      </c>
    </row>
    <row r="201" spans="1:14" ht="14.4">
      <c r="A201" s="3" t="s">
        <v>1762</v>
      </c>
      <c r="B201" s="3" t="s">
        <v>1655</v>
      </c>
      <c r="C201" s="9">
        <v>14011</v>
      </c>
      <c r="D201" s="9">
        <v>40</v>
      </c>
      <c r="E201" s="9">
        <v>5060</v>
      </c>
      <c r="F201" s="9">
        <v>12459</v>
      </c>
      <c r="G201" s="9">
        <v>5</v>
      </c>
      <c r="H201" s="9">
        <v>5632.0879999999997</v>
      </c>
      <c r="I201" s="22">
        <f t="shared" si="5"/>
        <v>1126.4176</v>
      </c>
      <c r="J201" s="23">
        <f t="shared" si="0"/>
        <v>3.5686246520590966E-4</v>
      </c>
      <c r="K201" s="24">
        <f t="shared" si="1"/>
        <v>140.8022</v>
      </c>
      <c r="L201" s="24">
        <f t="shared" si="2"/>
        <v>401.97616158732427</v>
      </c>
      <c r="M201" s="23">
        <f t="shared" si="3"/>
        <v>0.28548997216472771</v>
      </c>
      <c r="N201" s="25">
        <f t="shared" si="4"/>
        <v>36.114481478838059</v>
      </c>
    </row>
    <row r="202" spans="1:14" ht="14.4">
      <c r="A202" s="3" t="s">
        <v>1733</v>
      </c>
      <c r="B202" s="3" t="s">
        <v>1655</v>
      </c>
      <c r="C202" s="9">
        <v>13464</v>
      </c>
      <c r="D202" s="9">
        <v>84</v>
      </c>
      <c r="E202" s="9">
        <v>1698</v>
      </c>
      <c r="F202" s="9">
        <v>11234</v>
      </c>
      <c r="G202" s="9">
        <v>1</v>
      </c>
      <c r="H202" s="9">
        <v>1466.2850000000001</v>
      </c>
      <c r="I202" s="22">
        <f t="shared" si="5"/>
        <v>1466.2850000000001</v>
      </c>
      <c r="J202" s="23">
        <f t="shared" si="0"/>
        <v>7.4272133095662512E-5</v>
      </c>
      <c r="K202" s="24">
        <f t="shared" si="1"/>
        <v>17.455773809523812</v>
      </c>
      <c r="L202" s="24">
        <f t="shared" si="2"/>
        <v>108.90411467617351</v>
      </c>
      <c r="M202" s="23">
        <f t="shared" si="3"/>
        <v>0.62388591800356508</v>
      </c>
      <c r="N202" s="25">
        <f t="shared" si="4"/>
        <v>12.611408199643495</v>
      </c>
    </row>
    <row r="203" spans="1:14" ht="14.4">
      <c r="A203" s="3" t="s">
        <v>1735</v>
      </c>
      <c r="B203" s="3" t="s">
        <v>1655</v>
      </c>
      <c r="C203" s="9">
        <v>121991</v>
      </c>
      <c r="D203" s="9">
        <v>369</v>
      </c>
      <c r="E203" s="9">
        <v>43079</v>
      </c>
      <c r="F203" s="9">
        <v>99312</v>
      </c>
      <c r="G203" s="9">
        <v>4</v>
      </c>
      <c r="H203" s="9">
        <v>3993.2150000000001</v>
      </c>
      <c r="I203" s="22">
        <f t="shared" si="5"/>
        <v>998.30375000000004</v>
      </c>
      <c r="J203" s="23">
        <f t="shared" si="0"/>
        <v>3.2789304128993122E-5</v>
      </c>
      <c r="K203" s="24">
        <f t="shared" si="1"/>
        <v>10.821720867208672</v>
      </c>
      <c r="L203" s="24">
        <f t="shared" si="2"/>
        <v>32.733685271864324</v>
      </c>
      <c r="M203" s="23">
        <f t="shared" si="3"/>
        <v>0.30248133058996152</v>
      </c>
      <c r="N203" s="25">
        <f t="shared" si="4"/>
        <v>35.313260814322369</v>
      </c>
    </row>
    <row r="204" spans="1:14" ht="14.4">
      <c r="A204" s="3" t="s">
        <v>1740</v>
      </c>
      <c r="B204" s="3" t="s">
        <v>1655</v>
      </c>
      <c r="C204" s="9">
        <v>95289</v>
      </c>
      <c r="D204" s="9">
        <v>199</v>
      </c>
      <c r="E204" s="9">
        <v>19527</v>
      </c>
      <c r="F204" s="9">
        <v>82800</v>
      </c>
      <c r="G204" s="9">
        <v>5</v>
      </c>
      <c r="H204" s="9">
        <v>3223.5360000000001</v>
      </c>
      <c r="I204" s="22">
        <f t="shared" si="5"/>
        <v>644.70720000000006</v>
      </c>
      <c r="J204" s="23">
        <f t="shared" si="0"/>
        <v>5.2471953740725582E-5</v>
      </c>
      <c r="K204" s="24">
        <f t="shared" si="1"/>
        <v>16.198673366834171</v>
      </c>
      <c r="L204" s="24">
        <f t="shared" si="2"/>
        <v>33.829046374712711</v>
      </c>
      <c r="M204" s="23">
        <f t="shared" si="3"/>
        <v>0.20883837588808785</v>
      </c>
      <c r="N204" s="25">
        <f t="shared" si="4"/>
        <v>20.492396813902968</v>
      </c>
    </row>
    <row r="205" spans="1:14" ht="14.4">
      <c r="A205" s="3" t="s">
        <v>1740</v>
      </c>
      <c r="B205" s="3" t="s">
        <v>1655</v>
      </c>
      <c r="C205" s="9">
        <v>80408</v>
      </c>
      <c r="D205" s="9">
        <v>199</v>
      </c>
      <c r="E205" s="9">
        <v>13127</v>
      </c>
      <c r="F205" s="9">
        <v>67027</v>
      </c>
      <c r="G205" s="9">
        <v>9</v>
      </c>
      <c r="H205" s="9">
        <v>1788.1120000000001</v>
      </c>
      <c r="I205" s="22">
        <f t="shared" si="5"/>
        <v>198.67911111111113</v>
      </c>
      <c r="J205" s="23">
        <f t="shared" si="0"/>
        <v>1.1192916127748482E-4</v>
      </c>
      <c r="K205" s="24">
        <f t="shared" si="1"/>
        <v>8.9854874371859292</v>
      </c>
      <c r="L205" s="24">
        <f t="shared" si="2"/>
        <v>22.237986270022883</v>
      </c>
      <c r="M205" s="23">
        <f t="shared" si="3"/>
        <v>0.2474878121579942</v>
      </c>
      <c r="N205" s="25">
        <f t="shared" si="4"/>
        <v>16.325490000994929</v>
      </c>
    </row>
    <row r="206" spans="1:14" ht="14.4">
      <c r="A206" s="3" t="s">
        <v>1735</v>
      </c>
      <c r="B206" s="3" t="s">
        <v>1655</v>
      </c>
      <c r="C206" s="9">
        <v>82916</v>
      </c>
      <c r="D206" s="9">
        <v>199</v>
      </c>
      <c r="E206" s="9">
        <v>24951</v>
      </c>
      <c r="F206" s="9">
        <v>77333</v>
      </c>
      <c r="G206" s="9">
        <v>12</v>
      </c>
      <c r="H206" s="9">
        <v>1584.8209999999999</v>
      </c>
      <c r="I206" s="22">
        <f t="shared" si="5"/>
        <v>132.06841666666665</v>
      </c>
      <c r="J206" s="23">
        <f t="shared" si="0"/>
        <v>1.4472478170678759E-4</v>
      </c>
      <c r="K206" s="24">
        <f t="shared" si="1"/>
        <v>7.9639246231155774</v>
      </c>
      <c r="L206" s="24">
        <f t="shared" si="2"/>
        <v>19.1135727724444</v>
      </c>
      <c r="M206" s="23">
        <f t="shared" si="3"/>
        <v>0.24000192966375611</v>
      </c>
      <c r="N206" s="25">
        <f t="shared" si="4"/>
        <v>30.091900236383811</v>
      </c>
    </row>
    <row r="207" spans="1:14" ht="14.4">
      <c r="A207" s="3" t="s">
        <v>1733</v>
      </c>
      <c r="B207" s="3" t="s">
        <v>1655</v>
      </c>
      <c r="C207" s="9">
        <v>16354</v>
      </c>
      <c r="D207" s="9">
        <v>40</v>
      </c>
      <c r="E207" s="9">
        <v>8061</v>
      </c>
      <c r="F207" s="9">
        <v>15667</v>
      </c>
      <c r="G207" s="9">
        <v>4</v>
      </c>
      <c r="H207" s="9">
        <v>1610.32</v>
      </c>
      <c r="I207" s="22">
        <f t="shared" si="5"/>
        <v>402.58</v>
      </c>
      <c r="J207" s="23">
        <f t="shared" si="0"/>
        <v>2.4458847988259754E-4</v>
      </c>
      <c r="K207" s="24">
        <f t="shared" si="1"/>
        <v>40.257999999999996</v>
      </c>
      <c r="L207" s="24">
        <f t="shared" si="2"/>
        <v>98.466430231136101</v>
      </c>
      <c r="M207" s="23">
        <f t="shared" si="3"/>
        <v>0.24458847988259752</v>
      </c>
      <c r="N207" s="25">
        <f t="shared" si="4"/>
        <v>49.290693408340466</v>
      </c>
    </row>
    <row r="208" spans="1:14" ht="14.4">
      <c r="A208" s="3" t="s">
        <v>1740</v>
      </c>
      <c r="B208" s="3" t="s">
        <v>1655</v>
      </c>
      <c r="C208" s="9">
        <v>9920</v>
      </c>
      <c r="D208" s="9">
        <v>20</v>
      </c>
      <c r="E208" s="9">
        <v>6702</v>
      </c>
      <c r="F208" s="9">
        <v>9096</v>
      </c>
      <c r="G208" s="9">
        <v>10</v>
      </c>
      <c r="H208" s="9">
        <v>1453.114</v>
      </c>
      <c r="I208" s="22">
        <f t="shared" si="5"/>
        <v>145.31139999999999</v>
      </c>
      <c r="J208" s="23">
        <f t="shared" si="0"/>
        <v>1.0080645161290322E-3</v>
      </c>
      <c r="K208" s="24">
        <f t="shared" si="1"/>
        <v>72.655699999999996</v>
      </c>
      <c r="L208" s="24">
        <f t="shared" si="2"/>
        <v>146.48326612903224</v>
      </c>
      <c r="M208" s="23">
        <f t="shared" si="3"/>
        <v>0.20161290322580644</v>
      </c>
      <c r="N208" s="25">
        <f t="shared" si="4"/>
        <v>67.560483870967744</v>
      </c>
    </row>
    <row r="209" spans="1:14" ht="14.4">
      <c r="A209" s="3" t="s">
        <v>1735</v>
      </c>
      <c r="B209" s="3" t="s">
        <v>1655</v>
      </c>
      <c r="C209" s="9">
        <v>31243</v>
      </c>
      <c r="D209" s="9">
        <v>100</v>
      </c>
      <c r="E209" s="9">
        <v>16326</v>
      </c>
      <c r="F209" s="9">
        <v>25991</v>
      </c>
      <c r="G209" s="9">
        <v>21</v>
      </c>
      <c r="H209" s="9">
        <v>1452.5909999999999</v>
      </c>
      <c r="I209" s="22">
        <f t="shared" si="5"/>
        <v>69.170999999999992</v>
      </c>
      <c r="J209" s="23">
        <f t="shared" si="0"/>
        <v>6.721505617258266E-4</v>
      </c>
      <c r="K209" s="24">
        <f t="shared" si="1"/>
        <v>14.52591</v>
      </c>
      <c r="L209" s="24">
        <f t="shared" si="2"/>
        <v>46.493326505137148</v>
      </c>
      <c r="M209" s="23">
        <f t="shared" si="3"/>
        <v>0.32007169605991742</v>
      </c>
      <c r="N209" s="25">
        <f t="shared" si="4"/>
        <v>52.254905098742121</v>
      </c>
    </row>
    <row r="210" spans="1:14" ht="14.4">
      <c r="A210" s="3" t="s">
        <v>1740</v>
      </c>
      <c r="B210" s="3" t="s">
        <v>1655</v>
      </c>
      <c r="C210" s="9">
        <v>39314</v>
      </c>
      <c r="D210" s="9">
        <v>100</v>
      </c>
      <c r="E210" s="9">
        <v>27671</v>
      </c>
      <c r="F210" s="9">
        <v>35488</v>
      </c>
      <c r="G210" s="9">
        <v>8</v>
      </c>
      <c r="H210" s="9">
        <v>5530.8</v>
      </c>
      <c r="I210" s="22">
        <f t="shared" si="5"/>
        <v>691.35</v>
      </c>
      <c r="J210" s="23">
        <f t="shared" si="0"/>
        <v>2.0348985094368417E-4</v>
      </c>
      <c r="K210" s="24">
        <f t="shared" si="1"/>
        <v>55.308</v>
      </c>
      <c r="L210" s="24">
        <f t="shared" si="2"/>
        <v>140.68270844991608</v>
      </c>
      <c r="M210" s="23">
        <f t="shared" si="3"/>
        <v>0.25436231367960527</v>
      </c>
      <c r="N210" s="25">
        <f t="shared" si="4"/>
        <v>70.384595818283572</v>
      </c>
    </row>
    <row r="211" spans="1:14" ht="14.4">
      <c r="A211" s="3" t="s">
        <v>1733</v>
      </c>
      <c r="B211" s="3" t="s">
        <v>1655</v>
      </c>
      <c r="C211" s="9">
        <v>15252</v>
      </c>
      <c r="D211" s="9">
        <v>55</v>
      </c>
      <c r="E211" s="9">
        <v>2152</v>
      </c>
      <c r="F211" s="9">
        <v>3482</v>
      </c>
      <c r="G211" s="9">
        <v>7</v>
      </c>
      <c r="H211" s="9">
        <v>6211.2</v>
      </c>
      <c r="I211" s="22">
        <f t="shared" si="5"/>
        <v>887.31428571428569</v>
      </c>
      <c r="J211" s="23">
        <f t="shared" si="0"/>
        <v>4.5895620246525046E-4</v>
      </c>
      <c r="K211" s="24">
        <f t="shared" si="1"/>
        <v>112.93090909090908</v>
      </c>
      <c r="L211" s="24">
        <f t="shared" si="2"/>
        <v>407.23839496459482</v>
      </c>
      <c r="M211" s="23">
        <f t="shared" si="3"/>
        <v>0.3606084447941254</v>
      </c>
      <c r="N211" s="25">
        <f t="shared" si="4"/>
        <v>14.109624967217412</v>
      </c>
    </row>
    <row r="212" spans="1:14" ht="14.4">
      <c r="A212" s="3" t="s">
        <v>1753</v>
      </c>
      <c r="B212" s="3" t="s">
        <v>1655</v>
      </c>
      <c r="C212" s="9">
        <v>7394</v>
      </c>
      <c r="D212" s="9">
        <v>20</v>
      </c>
      <c r="E212" s="9">
        <v>3441</v>
      </c>
      <c r="F212" s="9">
        <v>6663</v>
      </c>
      <c r="G212" s="9">
        <v>1</v>
      </c>
      <c r="H212" s="9">
        <v>1624.8409999999999</v>
      </c>
      <c r="I212" s="22">
        <f t="shared" si="5"/>
        <v>1624.8409999999999</v>
      </c>
      <c r="J212" s="23">
        <f t="shared" si="0"/>
        <v>1.3524479307546659E-4</v>
      </c>
      <c r="K212" s="24">
        <f t="shared" si="1"/>
        <v>81.242049999999992</v>
      </c>
      <c r="L212" s="24">
        <f t="shared" si="2"/>
        <v>219.75128482553421</v>
      </c>
      <c r="M212" s="23">
        <f t="shared" si="3"/>
        <v>0.27048958615093321</v>
      </c>
      <c r="N212" s="25">
        <f t="shared" si="4"/>
        <v>46.537733297268055</v>
      </c>
    </row>
    <row r="213" spans="1:14" ht="14.4">
      <c r="A213" s="3" t="s">
        <v>1735</v>
      </c>
      <c r="B213" s="3" t="s">
        <v>1655</v>
      </c>
      <c r="C213" s="9">
        <v>22259</v>
      </c>
      <c r="D213" s="9">
        <v>120</v>
      </c>
      <c r="E213" s="9">
        <v>12405</v>
      </c>
      <c r="F213" s="9">
        <v>17609</v>
      </c>
      <c r="G213" s="9">
        <v>14</v>
      </c>
      <c r="H213" s="9">
        <v>1611.34</v>
      </c>
      <c r="I213" s="22">
        <f t="shared" si="5"/>
        <v>115.09571428571428</v>
      </c>
      <c r="J213" s="23">
        <f t="shared" si="0"/>
        <v>6.2895907273462421E-4</v>
      </c>
      <c r="K213" s="24">
        <f t="shared" si="1"/>
        <v>13.427833333333332</v>
      </c>
      <c r="L213" s="24">
        <f t="shared" si="2"/>
        <v>72.390493732872102</v>
      </c>
      <c r="M213" s="23">
        <f t="shared" si="3"/>
        <v>0.5391077766296779</v>
      </c>
      <c r="N213" s="25">
        <f t="shared" si="4"/>
        <v>55.730266409092955</v>
      </c>
    </row>
    <row r="214" spans="1:14" ht="14.4">
      <c r="A214" s="3" t="s">
        <v>1740</v>
      </c>
      <c r="B214" s="3" t="s">
        <v>1655</v>
      </c>
      <c r="C214" s="9">
        <v>21143</v>
      </c>
      <c r="D214" s="9">
        <v>56</v>
      </c>
      <c r="E214" s="9">
        <v>3798</v>
      </c>
      <c r="F214" s="9">
        <v>19588</v>
      </c>
      <c r="G214" s="9">
        <v>3</v>
      </c>
      <c r="H214" s="9">
        <v>1500.4179999999999</v>
      </c>
      <c r="I214" s="22">
        <f t="shared" si="5"/>
        <v>500.1393333333333</v>
      </c>
      <c r="J214" s="23">
        <f t="shared" si="0"/>
        <v>1.4189093316937048E-4</v>
      </c>
      <c r="K214" s="24">
        <f t="shared" si="1"/>
        <v>26.79317857142857</v>
      </c>
      <c r="L214" s="24">
        <f t="shared" si="2"/>
        <v>70.9652367213735</v>
      </c>
      <c r="M214" s="23">
        <f t="shared" si="3"/>
        <v>0.26486307524949154</v>
      </c>
      <c r="N214" s="25">
        <f t="shared" si="4"/>
        <v>17.963392139242302</v>
      </c>
    </row>
    <row r="215" spans="1:14" ht="14.4">
      <c r="A215" s="3" t="s">
        <v>1740</v>
      </c>
      <c r="B215" s="3" t="s">
        <v>1655</v>
      </c>
      <c r="C215" s="9">
        <v>111624</v>
      </c>
      <c r="D215" s="9">
        <v>590</v>
      </c>
      <c r="E215" s="9">
        <v>40343</v>
      </c>
      <c r="F215" s="9">
        <v>101306</v>
      </c>
      <c r="G215" s="9">
        <v>21</v>
      </c>
      <c r="H215" s="9">
        <v>6510.4470000000001</v>
      </c>
      <c r="I215" s="22">
        <f t="shared" si="5"/>
        <v>310.02128571428574</v>
      </c>
      <c r="J215" s="23">
        <f t="shared" si="0"/>
        <v>1.881315846054612E-4</v>
      </c>
      <c r="K215" s="24">
        <f t="shared" si="1"/>
        <v>11.034655932203391</v>
      </c>
      <c r="L215" s="24">
        <f t="shared" si="2"/>
        <v>58.324795742851002</v>
      </c>
      <c r="M215" s="23">
        <f t="shared" si="3"/>
        <v>0.52856016627248614</v>
      </c>
      <c r="N215" s="25">
        <f t="shared" si="4"/>
        <v>36.141869132086292</v>
      </c>
    </row>
    <row r="216" spans="1:14" ht="14.4">
      <c r="A216" s="3" t="s">
        <v>1748</v>
      </c>
      <c r="B216" s="3" t="s">
        <v>1655</v>
      </c>
      <c r="C216" s="9">
        <v>95644</v>
      </c>
      <c r="D216" s="9">
        <v>240</v>
      </c>
      <c r="E216" s="9">
        <v>13294</v>
      </c>
      <c r="F216" s="9">
        <v>86775</v>
      </c>
      <c r="G216" s="9">
        <v>9</v>
      </c>
      <c r="H216" s="9">
        <v>5587.7640000000001</v>
      </c>
      <c r="I216" s="22">
        <f t="shared" si="5"/>
        <v>620.86266666666666</v>
      </c>
      <c r="J216" s="23">
        <f t="shared" si="0"/>
        <v>9.4098950273932506E-5</v>
      </c>
      <c r="K216" s="24">
        <f t="shared" si="1"/>
        <v>23.282350000000001</v>
      </c>
      <c r="L216" s="24">
        <f t="shared" si="2"/>
        <v>58.422525197607797</v>
      </c>
      <c r="M216" s="23">
        <f t="shared" si="3"/>
        <v>0.25093053406381999</v>
      </c>
      <c r="N216" s="25">
        <f t="shared" si="4"/>
        <v>13.899460499351763</v>
      </c>
    </row>
    <row r="217" spans="1:14" ht="14.4">
      <c r="A217" s="3" t="s">
        <v>1740</v>
      </c>
      <c r="B217" s="3" t="s">
        <v>1655</v>
      </c>
      <c r="C217" s="9">
        <v>65238</v>
      </c>
      <c r="D217" s="9">
        <v>240</v>
      </c>
      <c r="E217" s="9">
        <v>23741</v>
      </c>
      <c r="F217" s="9">
        <v>59893</v>
      </c>
      <c r="G217" s="9">
        <v>15</v>
      </c>
      <c r="H217" s="9">
        <v>3132.5189999999998</v>
      </c>
      <c r="I217" s="22">
        <f t="shared" si="5"/>
        <v>208.83459999999999</v>
      </c>
      <c r="J217" s="23">
        <f t="shared" si="0"/>
        <v>2.2992734295962475E-4</v>
      </c>
      <c r="K217" s="24">
        <f t="shared" si="1"/>
        <v>13.0521625</v>
      </c>
      <c r="L217" s="24">
        <f t="shared" si="2"/>
        <v>48.016784696036048</v>
      </c>
      <c r="M217" s="23">
        <f t="shared" si="3"/>
        <v>0.36788374873539958</v>
      </c>
      <c r="N217" s="25">
        <f t="shared" si="4"/>
        <v>36.391366994696348</v>
      </c>
    </row>
    <row r="218" spans="1:14" ht="14.4">
      <c r="A218" s="3" t="s">
        <v>1735</v>
      </c>
      <c r="B218" s="3" t="s">
        <v>1655</v>
      </c>
      <c r="C218" s="9">
        <v>115412</v>
      </c>
      <c r="D218" s="9">
        <v>490</v>
      </c>
      <c r="E218" s="9">
        <v>71564</v>
      </c>
      <c r="F218" s="9">
        <v>81785</v>
      </c>
      <c r="G218" s="9">
        <v>21</v>
      </c>
      <c r="H218" s="9">
        <v>6861.5360000000001</v>
      </c>
      <c r="I218" s="22">
        <f t="shared" si="5"/>
        <v>326.73980952380953</v>
      </c>
      <c r="J218" s="23">
        <f t="shared" si="0"/>
        <v>1.819568155824351E-4</v>
      </c>
      <c r="K218" s="24">
        <f t="shared" si="1"/>
        <v>14.00313469387755</v>
      </c>
      <c r="L218" s="24">
        <f t="shared" si="2"/>
        <v>59.452535264963778</v>
      </c>
      <c r="M218" s="23">
        <f t="shared" si="3"/>
        <v>0.42456590302568192</v>
      </c>
      <c r="N218" s="25">
        <f t="shared" si="4"/>
        <v>62.007416906387547</v>
      </c>
    </row>
    <row r="219" spans="1:14" ht="14.4">
      <c r="A219" s="3" t="s">
        <v>1740</v>
      </c>
      <c r="B219" s="3" t="s">
        <v>1655</v>
      </c>
      <c r="C219" s="9">
        <v>11375</v>
      </c>
      <c r="D219" s="9">
        <v>87</v>
      </c>
      <c r="E219" s="9">
        <v>7171</v>
      </c>
      <c r="F219" s="9">
        <v>8151</v>
      </c>
      <c r="G219" s="9">
        <v>4</v>
      </c>
      <c r="H219" s="9">
        <v>1763.7840000000001</v>
      </c>
      <c r="I219" s="22">
        <f t="shared" si="5"/>
        <v>440.94600000000003</v>
      </c>
      <c r="J219" s="23">
        <f t="shared" si="0"/>
        <v>3.5164835164835164E-4</v>
      </c>
      <c r="K219" s="24">
        <f t="shared" si="1"/>
        <v>20.273379310344829</v>
      </c>
      <c r="L219" s="24">
        <f t="shared" si="2"/>
        <v>155.05793406593406</v>
      </c>
      <c r="M219" s="23">
        <f t="shared" si="3"/>
        <v>0.76483516483516489</v>
      </c>
      <c r="N219" s="25">
        <f t="shared" si="4"/>
        <v>63.041758241758238</v>
      </c>
    </row>
    <row r="220" spans="1:14" ht="14.4">
      <c r="A220" s="3" t="s">
        <v>1740</v>
      </c>
      <c r="B220" s="3" t="s">
        <v>1655</v>
      </c>
      <c r="C220" s="9">
        <v>27394</v>
      </c>
      <c r="D220" s="9">
        <v>74</v>
      </c>
      <c r="E220" s="9">
        <v>16144</v>
      </c>
      <c r="F220" s="9">
        <v>24752</v>
      </c>
      <c r="G220" s="9">
        <v>78</v>
      </c>
      <c r="H220" s="9">
        <v>7264.5879999999997</v>
      </c>
      <c r="I220" s="22">
        <f t="shared" si="5"/>
        <v>93.135743589743583</v>
      </c>
      <c r="J220" s="23">
        <f t="shared" si="0"/>
        <v>2.8473388333211651E-3</v>
      </c>
      <c r="K220" s="24">
        <f t="shared" si="1"/>
        <v>98.17010810810811</v>
      </c>
      <c r="L220" s="24">
        <f t="shared" si="2"/>
        <v>265.18901949331968</v>
      </c>
      <c r="M220" s="23">
        <f t="shared" si="3"/>
        <v>0.27013214572534133</v>
      </c>
      <c r="N220" s="25">
        <f t="shared" si="4"/>
        <v>58.932612980944732</v>
      </c>
    </row>
    <row r="221" spans="1:14" ht="14.4">
      <c r="A221" s="3" t="s">
        <v>1742</v>
      </c>
      <c r="B221" s="3" t="s">
        <v>1655</v>
      </c>
      <c r="C221" s="9">
        <v>22690</v>
      </c>
      <c r="D221" s="9">
        <v>68</v>
      </c>
      <c r="E221" s="9">
        <v>10212</v>
      </c>
      <c r="F221" s="9">
        <v>19934</v>
      </c>
      <c r="G221" s="9">
        <v>19</v>
      </c>
      <c r="H221" s="9">
        <v>7210.6869999999999</v>
      </c>
      <c r="I221" s="22">
        <f t="shared" si="5"/>
        <v>379.50984210526315</v>
      </c>
      <c r="J221" s="23">
        <f t="shared" si="0"/>
        <v>8.3737329219920665E-4</v>
      </c>
      <c r="K221" s="24">
        <f t="shared" si="1"/>
        <v>106.03951470588235</v>
      </c>
      <c r="L221" s="24">
        <f t="shared" si="2"/>
        <v>317.79140590568534</v>
      </c>
      <c r="M221" s="23">
        <f t="shared" si="3"/>
        <v>0.29969149405024242</v>
      </c>
      <c r="N221" s="25">
        <f t="shared" si="4"/>
        <v>45.006610841780521</v>
      </c>
    </row>
    <row r="222" spans="1:14" ht="14.4">
      <c r="A222" s="3" t="s">
        <v>1748</v>
      </c>
      <c r="B222" s="3" t="s">
        <v>1655</v>
      </c>
      <c r="C222" s="9">
        <v>76049</v>
      </c>
      <c r="D222" s="9">
        <v>199</v>
      </c>
      <c r="E222" s="9">
        <v>34921</v>
      </c>
      <c r="F222" s="9">
        <v>69138</v>
      </c>
      <c r="G222" s="9">
        <v>8</v>
      </c>
      <c r="H222" s="9">
        <v>6942.8</v>
      </c>
      <c r="I222" s="22">
        <f t="shared" si="5"/>
        <v>867.85</v>
      </c>
      <c r="J222" s="23">
        <f t="shared" si="0"/>
        <v>1.0519533458691107E-4</v>
      </c>
      <c r="K222" s="24">
        <f t="shared" si="1"/>
        <v>34.888442211055278</v>
      </c>
      <c r="L222" s="24">
        <f t="shared" si="2"/>
        <v>91.293771121250771</v>
      </c>
      <c r="M222" s="23">
        <f t="shared" si="3"/>
        <v>0.26167339478494128</v>
      </c>
      <c r="N222" s="25">
        <f t="shared" si="4"/>
        <v>45.919078488869019</v>
      </c>
    </row>
    <row r="223" spans="1:14" ht="14.4">
      <c r="A223" s="3" t="s">
        <v>1742</v>
      </c>
      <c r="B223" s="3" t="s">
        <v>1655</v>
      </c>
      <c r="C223" s="9">
        <v>44505</v>
      </c>
      <c r="D223" s="9">
        <v>125</v>
      </c>
      <c r="E223" s="9">
        <v>18993</v>
      </c>
      <c r="F223" s="9">
        <v>39522</v>
      </c>
      <c r="G223" s="9">
        <v>16</v>
      </c>
      <c r="H223" s="9">
        <v>6766.4750000000004</v>
      </c>
      <c r="I223" s="22">
        <f t="shared" si="5"/>
        <v>422.90468750000002</v>
      </c>
      <c r="J223" s="23">
        <f t="shared" si="0"/>
        <v>3.5951016739692169E-4</v>
      </c>
      <c r="K223" s="24">
        <f t="shared" si="1"/>
        <v>54.131800000000005</v>
      </c>
      <c r="L223" s="24">
        <f t="shared" si="2"/>
        <v>152.03853499606788</v>
      </c>
      <c r="M223" s="23">
        <f t="shared" si="3"/>
        <v>0.28086731827884509</v>
      </c>
      <c r="N223" s="25">
        <f t="shared" si="4"/>
        <v>42.676103808560832</v>
      </c>
    </row>
    <row r="224" spans="1:14" ht="14.4">
      <c r="A224" s="3" t="s">
        <v>1748</v>
      </c>
      <c r="B224" s="3" t="s">
        <v>1655</v>
      </c>
      <c r="C224" s="9">
        <v>286998</v>
      </c>
      <c r="D224" s="9">
        <v>815</v>
      </c>
      <c r="E224" s="9">
        <v>61586</v>
      </c>
      <c r="F224" s="9">
        <v>247500</v>
      </c>
      <c r="G224" s="9">
        <v>13</v>
      </c>
      <c r="H224" s="9">
        <v>6395.5510000000004</v>
      </c>
      <c r="I224" s="22">
        <f t="shared" si="5"/>
        <v>491.96546153846157</v>
      </c>
      <c r="J224" s="23">
        <f t="shared" si="0"/>
        <v>4.5296482902319879E-5</v>
      </c>
      <c r="K224" s="24">
        <f t="shared" si="1"/>
        <v>7.8473018404907977</v>
      </c>
      <c r="L224" s="24">
        <f t="shared" si="2"/>
        <v>22.284305117108829</v>
      </c>
      <c r="M224" s="23">
        <f t="shared" si="3"/>
        <v>0.28397410434915921</v>
      </c>
      <c r="N224" s="25">
        <f t="shared" si="4"/>
        <v>21.458686123248246</v>
      </c>
    </row>
    <row r="225" spans="1:14" ht="14.4">
      <c r="A225" s="3" t="s">
        <v>1733</v>
      </c>
      <c r="B225" s="3" t="s">
        <v>1655</v>
      </c>
      <c r="C225" s="9">
        <v>127090</v>
      </c>
      <c r="D225" s="9">
        <v>299</v>
      </c>
      <c r="E225" s="9">
        <v>30178</v>
      </c>
      <c r="F225" s="9">
        <v>113438</v>
      </c>
      <c r="G225" s="9">
        <v>24</v>
      </c>
      <c r="H225" s="9">
        <v>5808.9110000000001</v>
      </c>
      <c r="I225" s="22">
        <f t="shared" si="5"/>
        <v>242.03795833333334</v>
      </c>
      <c r="J225" s="23">
        <f t="shared" si="0"/>
        <v>1.8884255252183492E-4</v>
      </c>
      <c r="K225" s="24">
        <f t="shared" si="1"/>
        <v>19.427795986622073</v>
      </c>
      <c r="L225" s="24">
        <f t="shared" si="2"/>
        <v>45.707065858840188</v>
      </c>
      <c r="M225" s="23">
        <f t="shared" si="3"/>
        <v>0.23526634668345267</v>
      </c>
      <c r="N225" s="25">
        <f t="shared" si="4"/>
        <v>23.745377291683059</v>
      </c>
    </row>
    <row r="226" spans="1:14" ht="14.4">
      <c r="A226" s="3" t="s">
        <v>1740</v>
      </c>
      <c r="B226" s="3" t="s">
        <v>1655</v>
      </c>
      <c r="C226" s="9">
        <v>232470</v>
      </c>
      <c r="D226" s="9">
        <v>504</v>
      </c>
      <c r="E226" s="9">
        <v>40870</v>
      </c>
      <c r="F226" s="9">
        <v>195447</v>
      </c>
      <c r="G226" s="9">
        <v>36</v>
      </c>
      <c r="H226" s="9">
        <v>5401.3649999999998</v>
      </c>
      <c r="I226" s="22">
        <f t="shared" si="5"/>
        <v>150.03791666666666</v>
      </c>
      <c r="J226" s="23">
        <f t="shared" si="0"/>
        <v>1.548586914440573E-4</v>
      </c>
      <c r="K226" s="24">
        <f t="shared" si="1"/>
        <v>10.716994047619048</v>
      </c>
      <c r="L226" s="24">
        <f t="shared" si="2"/>
        <v>23.234675441992515</v>
      </c>
      <c r="M226" s="23">
        <f t="shared" si="3"/>
        <v>0.21680216802168023</v>
      </c>
      <c r="N226" s="25">
        <f t="shared" si="4"/>
        <v>17.580763109218395</v>
      </c>
    </row>
    <row r="227" spans="1:14" ht="14.4">
      <c r="A227" s="3" t="s">
        <v>1733</v>
      </c>
      <c r="B227" s="3" t="s">
        <v>1655</v>
      </c>
      <c r="C227" s="9">
        <v>51056</v>
      </c>
      <c r="D227" s="9">
        <v>120</v>
      </c>
      <c r="E227" s="9">
        <v>24672</v>
      </c>
      <c r="F227" s="9">
        <v>45563</v>
      </c>
      <c r="G227" s="9">
        <v>4</v>
      </c>
      <c r="H227" s="9">
        <v>2215.6320000000001</v>
      </c>
      <c r="I227" s="22">
        <f t="shared" si="5"/>
        <v>553.90800000000002</v>
      </c>
      <c r="J227" s="23">
        <f t="shared" si="0"/>
        <v>7.8345346286430584E-5</v>
      </c>
      <c r="K227" s="24">
        <f t="shared" si="1"/>
        <v>18.4636</v>
      </c>
      <c r="L227" s="24">
        <f t="shared" si="2"/>
        <v>43.39611407082419</v>
      </c>
      <c r="M227" s="23">
        <f t="shared" si="3"/>
        <v>0.23503603885929175</v>
      </c>
      <c r="N227" s="25">
        <f t="shared" si="4"/>
        <v>48.323409589470387</v>
      </c>
    </row>
    <row r="228" spans="1:14" ht="14.4">
      <c r="A228" s="3" t="s">
        <v>1735</v>
      </c>
      <c r="B228" s="3" t="s">
        <v>1655</v>
      </c>
      <c r="C228" s="9">
        <v>52582</v>
      </c>
      <c r="D228" s="9">
        <v>140</v>
      </c>
      <c r="E228" s="9">
        <v>22065</v>
      </c>
      <c r="F228" s="9">
        <v>46126</v>
      </c>
      <c r="G228" s="9">
        <v>10</v>
      </c>
      <c r="H228" s="9">
        <v>1631.742</v>
      </c>
      <c r="I228" s="22">
        <f t="shared" si="5"/>
        <v>163.17419999999998</v>
      </c>
      <c r="J228" s="23">
        <f t="shared" si="0"/>
        <v>1.9017914875813015E-4</v>
      </c>
      <c r="K228" s="24">
        <f t="shared" si="1"/>
        <v>11.6553</v>
      </c>
      <c r="L228" s="24">
        <f t="shared" si="2"/>
        <v>31.032330455288879</v>
      </c>
      <c r="M228" s="23">
        <f t="shared" si="3"/>
        <v>0.2662508082613822</v>
      </c>
      <c r="N228" s="25">
        <f t="shared" si="4"/>
        <v>41.963029173481416</v>
      </c>
    </row>
    <row r="229" spans="1:14" ht="14.4">
      <c r="A229" s="3" t="s">
        <v>1740</v>
      </c>
      <c r="B229" s="3" t="s">
        <v>1655</v>
      </c>
      <c r="C229" s="9">
        <v>109567</v>
      </c>
      <c r="D229" s="9">
        <v>345</v>
      </c>
      <c r="E229" s="9">
        <v>57620</v>
      </c>
      <c r="F229" s="9">
        <v>97903</v>
      </c>
      <c r="G229" s="9">
        <v>5</v>
      </c>
      <c r="H229" s="9">
        <v>1616.7149999999999</v>
      </c>
      <c r="I229" s="22">
        <f t="shared" si="5"/>
        <v>323.34299999999996</v>
      </c>
      <c r="J229" s="23">
        <f t="shared" si="0"/>
        <v>4.5634178174085265E-5</v>
      </c>
      <c r="K229" s="24">
        <f t="shared" si="1"/>
        <v>4.6861304347826085</v>
      </c>
      <c r="L229" s="24">
        <f t="shared" si="2"/>
        <v>14.75549207334325</v>
      </c>
      <c r="M229" s="23">
        <f t="shared" si="3"/>
        <v>0.3148758294011883</v>
      </c>
      <c r="N229" s="25">
        <f t="shared" si="4"/>
        <v>52.588826927815859</v>
      </c>
    </row>
    <row r="230" spans="1:14" ht="14.4">
      <c r="A230" s="3" t="s">
        <v>1735</v>
      </c>
      <c r="B230" s="3" t="s">
        <v>1655</v>
      </c>
      <c r="C230" s="9">
        <v>74426</v>
      </c>
      <c r="D230" s="9">
        <v>150</v>
      </c>
      <c r="E230" s="9">
        <v>39257</v>
      </c>
      <c r="F230" s="9">
        <v>67151</v>
      </c>
      <c r="G230" s="9">
        <v>15</v>
      </c>
      <c r="H230" s="9">
        <v>1519.597</v>
      </c>
      <c r="I230" s="22">
        <f t="shared" si="5"/>
        <v>101.30646666666667</v>
      </c>
      <c r="J230" s="23">
        <f t="shared" si="0"/>
        <v>2.0154247171687314E-4</v>
      </c>
      <c r="K230" s="24">
        <f t="shared" si="1"/>
        <v>10.130646666666667</v>
      </c>
      <c r="L230" s="24">
        <f t="shared" si="2"/>
        <v>20.417555692903015</v>
      </c>
      <c r="M230" s="23">
        <f t="shared" si="3"/>
        <v>0.20154247171687314</v>
      </c>
      <c r="N230" s="25">
        <f t="shared" si="4"/>
        <v>52.746352081261925</v>
      </c>
    </row>
    <row r="231" spans="1:14" ht="14.4">
      <c r="A231" s="3" t="s">
        <v>1748</v>
      </c>
      <c r="B231" s="3" t="s">
        <v>1655</v>
      </c>
      <c r="C231" s="9">
        <v>22163</v>
      </c>
      <c r="D231" s="9">
        <v>55</v>
      </c>
      <c r="E231" s="9">
        <v>2368</v>
      </c>
      <c r="F231" s="9">
        <v>8130</v>
      </c>
      <c r="G231" s="9">
        <v>3</v>
      </c>
      <c r="H231" s="9">
        <v>1493.779</v>
      </c>
      <c r="I231" s="22">
        <f t="shared" si="5"/>
        <v>497.92633333333333</v>
      </c>
      <c r="J231" s="23">
        <f t="shared" si="0"/>
        <v>1.3536073636240582E-4</v>
      </c>
      <c r="K231" s="24">
        <f t="shared" si="1"/>
        <v>27.159618181818182</v>
      </c>
      <c r="L231" s="24">
        <f t="shared" si="2"/>
        <v>67.399675134232723</v>
      </c>
      <c r="M231" s="23">
        <f t="shared" si="3"/>
        <v>0.24816134999774397</v>
      </c>
      <c r="N231" s="25">
        <f t="shared" si="4"/>
        <v>10.684474123539232</v>
      </c>
    </row>
    <row r="232" spans="1:14" ht="14.4">
      <c r="A232" s="3" t="s">
        <v>1733</v>
      </c>
      <c r="B232" s="3" t="s">
        <v>1655</v>
      </c>
      <c r="C232" s="9">
        <v>25021</v>
      </c>
      <c r="D232" s="9">
        <v>50</v>
      </c>
      <c r="E232" s="9">
        <v>11084</v>
      </c>
      <c r="F232" s="9">
        <v>18079</v>
      </c>
      <c r="G232" s="9">
        <v>9</v>
      </c>
      <c r="H232" s="9">
        <v>4961.4790000000003</v>
      </c>
      <c r="I232" s="22">
        <f t="shared" si="5"/>
        <v>551.27544444444447</v>
      </c>
      <c r="J232" s="23">
        <f t="shared" si="0"/>
        <v>3.5969785380280566E-4</v>
      </c>
      <c r="K232" s="24">
        <f t="shared" si="1"/>
        <v>99.229579999999999</v>
      </c>
      <c r="L232" s="24">
        <f t="shared" si="2"/>
        <v>198.29259422085448</v>
      </c>
      <c r="M232" s="23">
        <f t="shared" si="3"/>
        <v>0.19983214100155869</v>
      </c>
      <c r="N232" s="25">
        <f t="shared" si="4"/>
        <v>44.298789017225531</v>
      </c>
    </row>
    <row r="233" spans="1:14" ht="14.4">
      <c r="A233" s="3" t="s">
        <v>1748</v>
      </c>
      <c r="B233" s="3" t="s">
        <v>1655</v>
      </c>
      <c r="C233" s="9">
        <v>26304</v>
      </c>
      <c r="D233" s="9">
        <v>75</v>
      </c>
      <c r="E233" s="9">
        <v>12354</v>
      </c>
      <c r="F233" s="9">
        <v>17500</v>
      </c>
      <c r="G233" s="9">
        <v>11</v>
      </c>
      <c r="H233" s="9">
        <v>4727.8140000000003</v>
      </c>
      <c r="I233" s="22">
        <f t="shared" si="5"/>
        <v>429.80127272727276</v>
      </c>
      <c r="J233" s="23">
        <f t="shared" si="0"/>
        <v>4.1818734793187346E-4</v>
      </c>
      <c r="K233" s="24">
        <f t="shared" si="1"/>
        <v>63.037520000000001</v>
      </c>
      <c r="L233" s="24">
        <f t="shared" si="2"/>
        <v>179.73745437956208</v>
      </c>
      <c r="M233" s="23">
        <f t="shared" si="3"/>
        <v>0.28512773722627738</v>
      </c>
      <c r="N233" s="25">
        <f t="shared" si="4"/>
        <v>46.966240875912405</v>
      </c>
    </row>
    <row r="234" spans="1:14" ht="14.4">
      <c r="A234" s="3" t="s">
        <v>1748</v>
      </c>
      <c r="B234" s="3" t="s">
        <v>1655</v>
      </c>
      <c r="C234" s="9">
        <v>13100</v>
      </c>
      <c r="D234" s="9">
        <v>80</v>
      </c>
      <c r="E234" s="9">
        <v>6507</v>
      </c>
      <c r="F234" s="9">
        <v>10895</v>
      </c>
      <c r="G234" s="9">
        <v>5</v>
      </c>
      <c r="H234" s="9">
        <v>3411.59</v>
      </c>
      <c r="I234" s="22">
        <f t="shared" si="5"/>
        <v>682.31799999999998</v>
      </c>
      <c r="J234" s="23">
        <f t="shared" si="0"/>
        <v>3.816793893129771E-4</v>
      </c>
      <c r="K234" s="24">
        <f t="shared" si="1"/>
        <v>42.644874999999999</v>
      </c>
      <c r="L234" s="24">
        <f t="shared" si="2"/>
        <v>260.42671755725195</v>
      </c>
      <c r="M234" s="23">
        <f t="shared" si="3"/>
        <v>0.61068702290076338</v>
      </c>
      <c r="N234" s="25">
        <f t="shared" si="4"/>
        <v>49.671755725190842</v>
      </c>
    </row>
    <row r="235" spans="1:14" ht="14.4">
      <c r="A235" s="3" t="s">
        <v>1742</v>
      </c>
      <c r="B235" s="3" t="s">
        <v>1655</v>
      </c>
      <c r="C235" s="9">
        <v>9533</v>
      </c>
      <c r="D235" s="9">
        <v>66</v>
      </c>
      <c r="E235" s="9">
        <v>6548</v>
      </c>
      <c r="F235" s="9">
        <v>9042</v>
      </c>
      <c r="G235" s="9">
        <v>16</v>
      </c>
      <c r="H235" s="9">
        <v>5574.5439999999999</v>
      </c>
      <c r="I235" s="22">
        <f t="shared" si="5"/>
        <v>348.40899999999999</v>
      </c>
      <c r="J235" s="23">
        <f t="shared" si="0"/>
        <v>1.6783803629497535E-3</v>
      </c>
      <c r="K235" s="24">
        <f t="shared" si="1"/>
        <v>84.462787878787879</v>
      </c>
      <c r="L235" s="24">
        <f t="shared" si="2"/>
        <v>584.76282387496076</v>
      </c>
      <c r="M235" s="23">
        <f t="shared" si="3"/>
        <v>0.69233189971677334</v>
      </c>
      <c r="N235" s="25">
        <f t="shared" si="4"/>
        <v>68.68771635371867</v>
      </c>
    </row>
    <row r="236" spans="1:14" ht="14.4">
      <c r="A236" s="3" t="s">
        <v>1735</v>
      </c>
      <c r="B236" s="3" t="s">
        <v>1655</v>
      </c>
      <c r="C236" s="9">
        <v>12092</v>
      </c>
      <c r="D236" s="9">
        <v>30</v>
      </c>
      <c r="E236" s="9">
        <v>2042</v>
      </c>
      <c r="F236" s="9">
        <v>10315</v>
      </c>
      <c r="G236" s="9">
        <v>8</v>
      </c>
      <c r="H236" s="9">
        <v>6245.1350000000002</v>
      </c>
      <c r="I236" s="22">
        <f t="shared" si="5"/>
        <v>780.64187500000003</v>
      </c>
      <c r="J236" s="23">
        <f t="shared" si="0"/>
        <v>6.6159444260668215E-4</v>
      </c>
      <c r="K236" s="24">
        <f t="shared" si="1"/>
        <v>208.17116666666666</v>
      </c>
      <c r="L236" s="24">
        <f t="shared" si="2"/>
        <v>516.46832616606025</v>
      </c>
      <c r="M236" s="23">
        <f t="shared" si="3"/>
        <v>0.24809791597750577</v>
      </c>
      <c r="N236" s="25">
        <f t="shared" si="4"/>
        <v>16.88719814753556</v>
      </c>
    </row>
    <row r="237" spans="1:14" ht="14.4">
      <c r="A237" s="3" t="s">
        <v>1740</v>
      </c>
      <c r="B237" s="3" t="s">
        <v>1655</v>
      </c>
      <c r="C237" s="9">
        <v>12710</v>
      </c>
      <c r="D237" s="9">
        <v>10</v>
      </c>
      <c r="E237" s="9">
        <v>8159</v>
      </c>
      <c r="F237" s="9">
        <v>11984</v>
      </c>
      <c r="G237" s="9">
        <v>11</v>
      </c>
      <c r="H237" s="9">
        <v>7851.3969999999999</v>
      </c>
      <c r="I237" s="22">
        <f t="shared" si="5"/>
        <v>713.76336363636358</v>
      </c>
      <c r="J237" s="23">
        <f t="shared" si="0"/>
        <v>8.6546026750590086E-4</v>
      </c>
      <c r="K237" s="24">
        <f t="shared" si="1"/>
        <v>785.13969999999995</v>
      </c>
      <c r="L237" s="24">
        <f t="shared" si="2"/>
        <v>617.73383162863877</v>
      </c>
      <c r="M237" s="23">
        <f t="shared" si="3"/>
        <v>7.8678206136900075E-2</v>
      </c>
      <c r="N237" s="25">
        <f t="shared" si="4"/>
        <v>64.193548387096783</v>
      </c>
    </row>
    <row r="238" spans="1:14" ht="14.4">
      <c r="A238" s="3" t="s">
        <v>1740</v>
      </c>
      <c r="B238" s="3" t="s">
        <v>1655</v>
      </c>
      <c r="C238" s="9">
        <v>9463</v>
      </c>
      <c r="D238" s="9">
        <v>56</v>
      </c>
      <c r="E238" s="9">
        <v>1518</v>
      </c>
      <c r="F238" s="9">
        <v>8191</v>
      </c>
      <c r="G238" s="9">
        <v>4</v>
      </c>
      <c r="H238" s="9">
        <v>6879.6019999999999</v>
      </c>
      <c r="I238" s="22">
        <f t="shared" si="5"/>
        <v>1719.9005</v>
      </c>
      <c r="J238" s="23">
        <f t="shared" si="0"/>
        <v>4.2269893268519497E-4</v>
      </c>
      <c r="K238" s="24">
        <f t="shared" si="1"/>
        <v>122.85003571428571</v>
      </c>
      <c r="L238" s="24">
        <f t="shared" si="2"/>
        <v>727.00010567473316</v>
      </c>
      <c r="M238" s="23">
        <f t="shared" si="3"/>
        <v>0.59177850575927293</v>
      </c>
      <c r="N238" s="25">
        <f t="shared" si="4"/>
        <v>16.041424495403149</v>
      </c>
    </row>
    <row r="239" spans="1:14" ht="14.4">
      <c r="A239" s="3" t="s">
        <v>1740</v>
      </c>
      <c r="B239" s="3" t="s">
        <v>1655</v>
      </c>
      <c r="C239" s="9">
        <v>12136</v>
      </c>
      <c r="D239" s="9">
        <v>97</v>
      </c>
      <c r="E239" s="9">
        <v>2089</v>
      </c>
      <c r="F239" s="9">
        <v>11500</v>
      </c>
      <c r="G239" s="9">
        <v>3</v>
      </c>
      <c r="H239" s="9">
        <v>5224.9319999999998</v>
      </c>
      <c r="I239" s="22">
        <f t="shared" si="5"/>
        <v>1741.644</v>
      </c>
      <c r="J239" s="23">
        <f t="shared" si="0"/>
        <v>2.4719841793012525E-4</v>
      </c>
      <c r="K239" s="24">
        <f t="shared" si="1"/>
        <v>53.86527835051546</v>
      </c>
      <c r="L239" s="24">
        <f t="shared" si="2"/>
        <v>430.53164139749504</v>
      </c>
      <c r="M239" s="23">
        <f t="shared" si="3"/>
        <v>0.79927488464073826</v>
      </c>
      <c r="N239" s="25">
        <f t="shared" si="4"/>
        <v>17.213249835201054</v>
      </c>
    </row>
    <row r="240" spans="1:14" ht="14.4">
      <c r="A240" s="3" t="s">
        <v>1742</v>
      </c>
      <c r="B240" s="3" t="s">
        <v>1655</v>
      </c>
      <c r="C240" s="9">
        <v>15326</v>
      </c>
      <c r="D240" s="9">
        <v>68</v>
      </c>
      <c r="E240" s="9">
        <v>7941</v>
      </c>
      <c r="F240" s="9">
        <v>14331</v>
      </c>
      <c r="G240" s="9">
        <v>8</v>
      </c>
      <c r="H240" s="9">
        <v>6943.5159999999996</v>
      </c>
      <c r="I240" s="22">
        <f t="shared" si="5"/>
        <v>867.93949999999995</v>
      </c>
      <c r="J240" s="23">
        <f t="shared" si="0"/>
        <v>5.2198877724128926E-4</v>
      </c>
      <c r="K240" s="24">
        <f t="shared" si="1"/>
        <v>102.1105294117647</v>
      </c>
      <c r="L240" s="24">
        <f t="shared" si="2"/>
        <v>453.05467832441599</v>
      </c>
      <c r="M240" s="23">
        <f t="shared" si="3"/>
        <v>0.44369046065509588</v>
      </c>
      <c r="N240" s="25">
        <f t="shared" si="4"/>
        <v>51.813911000913478</v>
      </c>
    </row>
    <row r="241" spans="1:14" ht="14.4">
      <c r="A241" s="3" t="s">
        <v>1740</v>
      </c>
      <c r="B241" s="3" t="s">
        <v>1655</v>
      </c>
      <c r="C241" s="9">
        <v>18095</v>
      </c>
      <c r="D241" s="9">
        <v>50</v>
      </c>
      <c r="E241" s="9">
        <v>10021</v>
      </c>
      <c r="F241" s="9">
        <v>16755</v>
      </c>
      <c r="G241" s="9">
        <v>24</v>
      </c>
      <c r="H241" s="9">
        <v>6768.759</v>
      </c>
      <c r="I241" s="22">
        <f t="shared" si="5"/>
        <v>282.03162500000002</v>
      </c>
      <c r="J241" s="23">
        <f t="shared" si="0"/>
        <v>1.3263332412268582E-3</v>
      </c>
      <c r="K241" s="24">
        <f t="shared" si="1"/>
        <v>135.37518</v>
      </c>
      <c r="L241" s="24">
        <f t="shared" si="2"/>
        <v>374.06791931472782</v>
      </c>
      <c r="M241" s="23">
        <f t="shared" si="3"/>
        <v>0.27631942525559544</v>
      </c>
      <c r="N241" s="25">
        <f t="shared" si="4"/>
        <v>55.379939209726444</v>
      </c>
    </row>
    <row r="242" spans="1:14" ht="14.4">
      <c r="A242" s="3" t="s">
        <v>1735</v>
      </c>
      <c r="B242" s="3" t="s">
        <v>1655</v>
      </c>
      <c r="C242" s="9">
        <v>119280</v>
      </c>
      <c r="D242" s="9">
        <v>400</v>
      </c>
      <c r="E242" s="9">
        <v>55665</v>
      </c>
      <c r="F242" s="9">
        <v>112913</v>
      </c>
      <c r="G242" s="9">
        <v>23</v>
      </c>
      <c r="H242" s="9">
        <v>6492.6760000000004</v>
      </c>
      <c r="I242" s="22">
        <f t="shared" si="5"/>
        <v>282.29026086956526</v>
      </c>
      <c r="J242" s="23">
        <f t="shared" si="0"/>
        <v>1.9282360831656607E-4</v>
      </c>
      <c r="K242" s="24">
        <f t="shared" si="1"/>
        <v>16.23169</v>
      </c>
      <c r="L242" s="24">
        <f t="shared" si="2"/>
        <v>54.432226693494307</v>
      </c>
      <c r="M242" s="23">
        <f t="shared" si="3"/>
        <v>0.33534540576794097</v>
      </c>
      <c r="N242" s="25">
        <f t="shared" si="4"/>
        <v>46.66750503018109</v>
      </c>
    </row>
    <row r="243" spans="1:14" ht="14.4">
      <c r="A243" s="3" t="s">
        <v>1762</v>
      </c>
      <c r="B243" s="3" t="s">
        <v>1655</v>
      </c>
      <c r="C243" s="9">
        <v>8204</v>
      </c>
      <c r="D243" s="9">
        <v>20</v>
      </c>
      <c r="E243" s="9">
        <v>1348</v>
      </c>
      <c r="F243" s="9">
        <v>7832</v>
      </c>
      <c r="G243" s="9">
        <v>1</v>
      </c>
      <c r="H243" s="9">
        <v>5973.38</v>
      </c>
      <c r="I243" s="22">
        <f t="shared" si="5"/>
        <v>5973.38</v>
      </c>
      <c r="J243" s="23">
        <f t="shared" si="0"/>
        <v>1.2189176011701609E-4</v>
      </c>
      <c r="K243" s="24">
        <f t="shared" si="1"/>
        <v>298.66899999999998</v>
      </c>
      <c r="L243" s="24">
        <f t="shared" si="2"/>
        <v>728.10580204778159</v>
      </c>
      <c r="M243" s="23">
        <f t="shared" si="3"/>
        <v>0.24378352023403219</v>
      </c>
      <c r="N243" s="25">
        <f t="shared" si="4"/>
        <v>16.43100926377377</v>
      </c>
    </row>
    <row r="244" spans="1:14" ht="14.4">
      <c r="A244" s="3" t="s">
        <v>1735</v>
      </c>
      <c r="B244" s="3" t="s">
        <v>1655</v>
      </c>
      <c r="C244" s="9">
        <v>88022</v>
      </c>
      <c r="D244" s="9">
        <v>370</v>
      </c>
      <c r="E244" s="9">
        <v>45972</v>
      </c>
      <c r="F244" s="9">
        <v>83922</v>
      </c>
      <c r="G244" s="9">
        <v>11</v>
      </c>
      <c r="H244" s="9">
        <v>5669.1450000000004</v>
      </c>
      <c r="I244" s="22">
        <f t="shared" si="5"/>
        <v>515.37681818181818</v>
      </c>
      <c r="J244" s="23">
        <f t="shared" si="0"/>
        <v>1.2496875781054737E-4</v>
      </c>
      <c r="K244" s="24">
        <f t="shared" si="1"/>
        <v>15.322013513513514</v>
      </c>
      <c r="L244" s="24">
        <f t="shared" si="2"/>
        <v>64.406000772534142</v>
      </c>
      <c r="M244" s="23">
        <f t="shared" si="3"/>
        <v>0.42034945809002294</v>
      </c>
      <c r="N244" s="25">
        <f t="shared" si="4"/>
        <v>52.227852127877114</v>
      </c>
    </row>
    <row r="245" spans="1:14" ht="14.4">
      <c r="A245" s="3" t="s">
        <v>1748</v>
      </c>
      <c r="B245" s="3" t="s">
        <v>1655</v>
      </c>
      <c r="C245" s="9">
        <v>12879</v>
      </c>
      <c r="D245" s="9">
        <v>71</v>
      </c>
      <c r="E245" s="9">
        <v>7225</v>
      </c>
      <c r="F245" s="9">
        <v>12173</v>
      </c>
      <c r="G245" s="9">
        <v>9</v>
      </c>
      <c r="H245" s="9">
        <v>5099.2820000000002</v>
      </c>
      <c r="I245" s="22">
        <f t="shared" si="5"/>
        <v>566.58688888888889</v>
      </c>
      <c r="J245" s="23">
        <f t="shared" si="0"/>
        <v>6.9881201956673651E-4</v>
      </c>
      <c r="K245" s="24">
        <f t="shared" si="1"/>
        <v>71.820873239436622</v>
      </c>
      <c r="L245" s="24">
        <f t="shared" si="2"/>
        <v>395.93772808447864</v>
      </c>
      <c r="M245" s="23">
        <f t="shared" si="3"/>
        <v>0.55128503765820325</v>
      </c>
      <c r="N245" s="25">
        <f t="shared" si="4"/>
        <v>56.099076015218571</v>
      </c>
    </row>
    <row r="246" spans="1:14" ht="14.4">
      <c r="A246" s="3" t="s">
        <v>1742</v>
      </c>
      <c r="B246" s="3" t="s">
        <v>1655</v>
      </c>
      <c r="C246" s="9">
        <v>69239</v>
      </c>
      <c r="D246" s="9">
        <v>160</v>
      </c>
      <c r="E246" s="9">
        <v>23112</v>
      </c>
      <c r="F246" s="9">
        <v>65390</v>
      </c>
      <c r="G246" s="9">
        <v>1</v>
      </c>
      <c r="H246" s="9">
        <v>4514.9530000000004</v>
      </c>
      <c r="I246" s="22">
        <f t="shared" si="5"/>
        <v>4514.9530000000004</v>
      </c>
      <c r="J246" s="23">
        <f t="shared" si="0"/>
        <v>1.4442727364635538E-5</v>
      </c>
      <c r="K246" s="24">
        <f t="shared" si="1"/>
        <v>28.218456250000003</v>
      </c>
      <c r="L246" s="24">
        <f t="shared" si="2"/>
        <v>65.208235243143335</v>
      </c>
      <c r="M246" s="23">
        <f t="shared" si="3"/>
        <v>0.23108363783416863</v>
      </c>
      <c r="N246" s="25">
        <f t="shared" si="4"/>
        <v>33.380031485145658</v>
      </c>
    </row>
    <row r="247" spans="1:14" ht="14.4">
      <c r="A247" s="3" t="s">
        <v>1762</v>
      </c>
      <c r="B247" s="3" t="s">
        <v>1655</v>
      </c>
      <c r="C247" s="9">
        <v>111884</v>
      </c>
      <c r="D247" s="9">
        <v>220</v>
      </c>
      <c r="E247" s="9">
        <v>53017</v>
      </c>
      <c r="F247" s="9">
        <v>106432</v>
      </c>
      <c r="G247" s="9">
        <v>7</v>
      </c>
      <c r="H247" s="9">
        <v>1786.105</v>
      </c>
      <c r="I247" s="22">
        <f t="shared" si="5"/>
        <v>255.15785714285715</v>
      </c>
      <c r="J247" s="23">
        <f t="shared" si="0"/>
        <v>6.2564799256372667E-5</v>
      </c>
      <c r="K247" s="24">
        <f t="shared" si="1"/>
        <v>8.118659090909091</v>
      </c>
      <c r="L247" s="24">
        <f t="shared" si="2"/>
        <v>15.963900110829075</v>
      </c>
      <c r="M247" s="23">
        <f t="shared" si="3"/>
        <v>0.19663222623431412</v>
      </c>
      <c r="N247" s="25">
        <f t="shared" si="4"/>
        <v>47.385685173930142</v>
      </c>
    </row>
    <row r="248" spans="1:14" ht="14.4">
      <c r="A248" s="3" t="s">
        <v>1748</v>
      </c>
      <c r="B248" s="3" t="s">
        <v>1655</v>
      </c>
      <c r="C248" s="9">
        <v>20899</v>
      </c>
      <c r="D248" s="9">
        <v>20</v>
      </c>
      <c r="E248" s="9">
        <v>11394</v>
      </c>
      <c r="F248" s="9">
        <v>19576</v>
      </c>
      <c r="G248" s="9">
        <v>19</v>
      </c>
      <c r="H248" s="9">
        <v>1649.46</v>
      </c>
      <c r="I248" s="22">
        <f t="shared" si="5"/>
        <v>86.813684210526318</v>
      </c>
      <c r="J248" s="23">
        <f t="shared" si="0"/>
        <v>9.0913440834489688E-4</v>
      </c>
      <c r="K248" s="24">
        <f t="shared" si="1"/>
        <v>82.472999999999999</v>
      </c>
      <c r="L248" s="24">
        <f t="shared" si="2"/>
        <v>78.925307430977554</v>
      </c>
      <c r="M248" s="23">
        <f t="shared" si="3"/>
        <v>9.5698358773147044E-2</v>
      </c>
      <c r="N248" s="25">
        <f t="shared" si="4"/>
        <v>54.519354993061867</v>
      </c>
    </row>
    <row r="249" spans="1:14" ht="14.4">
      <c r="A249" s="3" t="s">
        <v>1753</v>
      </c>
      <c r="B249" s="3" t="s">
        <v>1655</v>
      </c>
      <c r="C249" s="9">
        <v>22800</v>
      </c>
      <c r="D249" s="9">
        <v>79</v>
      </c>
      <c r="E249" s="9">
        <v>8298</v>
      </c>
      <c r="F249" s="9">
        <v>21161</v>
      </c>
      <c r="G249" s="9">
        <v>24</v>
      </c>
      <c r="H249" s="9">
        <v>1620.1659999999999</v>
      </c>
      <c r="I249" s="22">
        <f t="shared" si="5"/>
        <v>67.506916666666669</v>
      </c>
      <c r="J249" s="23">
        <f t="shared" si="0"/>
        <v>1.0526315789473684E-3</v>
      </c>
      <c r="K249" s="24">
        <f t="shared" si="1"/>
        <v>20.508430379746834</v>
      </c>
      <c r="L249" s="24">
        <f t="shared" si="2"/>
        <v>71.059912280701752</v>
      </c>
      <c r="M249" s="23">
        <f t="shared" si="3"/>
        <v>0.34649122807017546</v>
      </c>
      <c r="N249" s="25">
        <f t="shared" si="4"/>
        <v>36.39473684210526</v>
      </c>
    </row>
    <row r="250" spans="1:14" ht="14.4">
      <c r="A250" s="3" t="s">
        <v>1748</v>
      </c>
      <c r="B250" s="3" t="s">
        <v>1655</v>
      </c>
      <c r="C250" s="9">
        <v>15441</v>
      </c>
      <c r="D250" s="9">
        <v>48</v>
      </c>
      <c r="E250" s="9">
        <v>7626</v>
      </c>
      <c r="F250" s="9">
        <v>14456</v>
      </c>
      <c r="G250" s="9">
        <v>19</v>
      </c>
      <c r="H250" s="9">
        <v>1614.309</v>
      </c>
      <c r="I250" s="22">
        <f t="shared" si="5"/>
        <v>84.963631578947371</v>
      </c>
      <c r="J250" s="23">
        <f t="shared" si="0"/>
        <v>1.2304902532219416E-3</v>
      </c>
      <c r="K250" s="24">
        <f t="shared" si="1"/>
        <v>33.631437499999997</v>
      </c>
      <c r="L250" s="24">
        <f t="shared" si="2"/>
        <v>104.54692053623469</v>
      </c>
      <c r="M250" s="23">
        <f t="shared" si="3"/>
        <v>0.31086069555080631</v>
      </c>
      <c r="N250" s="25">
        <f t="shared" si="4"/>
        <v>49.38799300563435</v>
      </c>
    </row>
    <row r="251" spans="1:14" ht="14.4">
      <c r="A251" s="3" t="s">
        <v>1748</v>
      </c>
      <c r="B251" s="3" t="s">
        <v>1655</v>
      </c>
      <c r="C251" s="9">
        <v>33069</v>
      </c>
      <c r="D251" s="9">
        <v>140</v>
      </c>
      <c r="E251" s="9">
        <v>17744</v>
      </c>
      <c r="F251" s="9">
        <v>31192</v>
      </c>
      <c r="G251" s="9">
        <v>14</v>
      </c>
      <c r="H251" s="9">
        <v>1543.3109999999999</v>
      </c>
      <c r="I251" s="22">
        <f t="shared" si="5"/>
        <v>110.23649999999999</v>
      </c>
      <c r="J251" s="23">
        <f t="shared" si="0"/>
        <v>4.2335722277661857E-4</v>
      </c>
      <c r="K251" s="24">
        <f t="shared" si="1"/>
        <v>11.02365</v>
      </c>
      <c r="L251" s="24">
        <f t="shared" si="2"/>
        <v>46.669418488614717</v>
      </c>
      <c r="M251" s="23">
        <f t="shared" si="3"/>
        <v>0.42335722277661858</v>
      </c>
      <c r="N251" s="25">
        <f t="shared" si="4"/>
        <v>53.657504006773713</v>
      </c>
    </row>
    <row r="252" spans="1:14" ht="14.4">
      <c r="A252" s="3" t="s">
        <v>1735</v>
      </c>
      <c r="B252" s="3" t="s">
        <v>1655</v>
      </c>
      <c r="C252" s="9">
        <v>54134</v>
      </c>
      <c r="D252" s="9">
        <v>155</v>
      </c>
      <c r="E252" s="9">
        <v>37418</v>
      </c>
      <c r="F252" s="9">
        <v>51299</v>
      </c>
      <c r="G252" s="9">
        <v>4</v>
      </c>
      <c r="H252" s="9">
        <v>1502.018</v>
      </c>
      <c r="I252" s="22">
        <f t="shared" si="5"/>
        <v>375.50450000000001</v>
      </c>
      <c r="J252" s="23">
        <f t="shared" si="0"/>
        <v>7.3890715631580889E-5</v>
      </c>
      <c r="K252" s="24">
        <f t="shared" si="1"/>
        <v>9.6904387096774194</v>
      </c>
      <c r="L252" s="24">
        <f t="shared" si="2"/>
        <v>27.746296227878965</v>
      </c>
      <c r="M252" s="23">
        <f t="shared" si="3"/>
        <v>0.28632652307237594</v>
      </c>
      <c r="N252" s="25">
        <f t="shared" si="4"/>
        <v>69.121069937562339</v>
      </c>
    </row>
    <row r="253" spans="1:14" ht="14.4">
      <c r="A253" s="3" t="s">
        <v>1742</v>
      </c>
      <c r="B253" s="3" t="s">
        <v>1655</v>
      </c>
      <c r="C253" s="9">
        <v>7583</v>
      </c>
      <c r="D253" s="9">
        <v>45</v>
      </c>
      <c r="E253" s="9">
        <v>4608</v>
      </c>
      <c r="F253" s="9">
        <v>5881</v>
      </c>
      <c r="G253" s="9">
        <v>1</v>
      </c>
      <c r="H253" s="9">
        <v>5033.4830000000002</v>
      </c>
      <c r="I253" s="22">
        <f t="shared" si="5"/>
        <v>5033.4830000000002</v>
      </c>
      <c r="J253" s="23">
        <f t="shared" si="0"/>
        <v>1.3187392852433074E-4</v>
      </c>
      <c r="K253" s="24">
        <f t="shared" si="1"/>
        <v>111.85517777777778</v>
      </c>
      <c r="L253" s="24">
        <f t="shared" si="2"/>
        <v>663.78517737043387</v>
      </c>
      <c r="M253" s="23">
        <f t="shared" si="3"/>
        <v>0.59343267835948832</v>
      </c>
      <c r="N253" s="25">
        <f t="shared" si="4"/>
        <v>60.767506264011608</v>
      </c>
    </row>
    <row r="254" spans="1:14" ht="14.4">
      <c r="A254" s="3" t="s">
        <v>1742</v>
      </c>
      <c r="B254" s="3" t="s">
        <v>1655</v>
      </c>
      <c r="C254" s="9">
        <v>12436</v>
      </c>
      <c r="D254" s="9">
        <v>84</v>
      </c>
      <c r="E254" s="9">
        <v>7055</v>
      </c>
      <c r="F254" s="9">
        <v>11497</v>
      </c>
      <c r="G254" s="9">
        <v>9</v>
      </c>
      <c r="H254" s="9">
        <v>1720.87</v>
      </c>
      <c r="I254" s="22">
        <f t="shared" si="5"/>
        <v>191.20777777777778</v>
      </c>
      <c r="J254" s="23">
        <f t="shared" si="0"/>
        <v>7.2370537150209075E-4</v>
      </c>
      <c r="K254" s="24">
        <f t="shared" si="1"/>
        <v>20.486547619047617</v>
      </c>
      <c r="L254" s="24">
        <f t="shared" si="2"/>
        <v>138.37809585075587</v>
      </c>
      <c r="M254" s="23">
        <f t="shared" si="3"/>
        <v>0.6754583467352846</v>
      </c>
      <c r="N254" s="25">
        <f t="shared" si="4"/>
        <v>56.730459954969447</v>
      </c>
    </row>
    <row r="255" spans="1:14" ht="14.4">
      <c r="A255" s="3" t="s">
        <v>1740</v>
      </c>
      <c r="B255" s="3" t="s">
        <v>1655</v>
      </c>
      <c r="C255" s="9">
        <v>122086</v>
      </c>
      <c r="D255" s="9">
        <v>299</v>
      </c>
      <c r="E255" s="9">
        <v>82898</v>
      </c>
      <c r="F255" s="9">
        <v>116235</v>
      </c>
      <c r="G255" s="9">
        <v>16</v>
      </c>
      <c r="H255" s="9">
        <v>7663.6949999999997</v>
      </c>
      <c r="I255" s="22">
        <f t="shared" si="5"/>
        <v>478.98093749999998</v>
      </c>
      <c r="J255" s="23">
        <f t="shared" si="0"/>
        <v>1.3105515783955573E-4</v>
      </c>
      <c r="K255" s="24">
        <f t="shared" si="1"/>
        <v>25.631086956521738</v>
      </c>
      <c r="L255" s="24">
        <f t="shared" si="2"/>
        <v>62.772922366200874</v>
      </c>
      <c r="M255" s="23">
        <f t="shared" si="3"/>
        <v>0.24490932621266973</v>
      </c>
      <c r="N255" s="25">
        <f t="shared" si="4"/>
        <v>67.901315466146812</v>
      </c>
    </row>
    <row r="256" spans="1:14" ht="14.4">
      <c r="A256" s="3" t="s">
        <v>1735</v>
      </c>
      <c r="B256" s="3" t="s">
        <v>1655</v>
      </c>
      <c r="C256" s="9">
        <v>63794</v>
      </c>
      <c r="D256" s="9">
        <v>200</v>
      </c>
      <c r="E256" s="9">
        <v>46557</v>
      </c>
      <c r="F256" s="9">
        <v>60868</v>
      </c>
      <c r="G256" s="9">
        <v>9</v>
      </c>
      <c r="H256" s="9">
        <v>6832.94</v>
      </c>
      <c r="I256" s="22">
        <f t="shared" si="5"/>
        <v>759.21555555555551</v>
      </c>
      <c r="J256" s="23">
        <f t="shared" si="0"/>
        <v>1.4107909834780701E-4</v>
      </c>
      <c r="K256" s="24">
        <f t="shared" si="1"/>
        <v>34.164699999999996</v>
      </c>
      <c r="L256" s="24">
        <f t="shared" si="2"/>
        <v>107.10944602940715</v>
      </c>
      <c r="M256" s="23">
        <f t="shared" si="3"/>
        <v>0.31350910743957117</v>
      </c>
      <c r="N256" s="25">
        <f t="shared" si="4"/>
        <v>72.980217575320566</v>
      </c>
    </row>
    <row r="257" spans="1:14" ht="14.4">
      <c r="A257" s="3" t="s">
        <v>1742</v>
      </c>
      <c r="B257" s="3" t="s">
        <v>1655</v>
      </c>
      <c r="C257" s="9">
        <v>29323</v>
      </c>
      <c r="D257" s="9">
        <v>88</v>
      </c>
      <c r="E257" s="9">
        <v>13822</v>
      </c>
      <c r="F257" s="9">
        <v>26934</v>
      </c>
      <c r="G257" s="9">
        <v>9</v>
      </c>
      <c r="H257" s="9">
        <v>6096.0460000000003</v>
      </c>
      <c r="I257" s="22">
        <f t="shared" ref="I257:I511" si="6">H257/G257</f>
        <v>677.33844444444446</v>
      </c>
      <c r="J257" s="23">
        <f t="shared" ref="J257:J511" si="7">G257/C257</f>
        <v>3.0692630358421718E-4</v>
      </c>
      <c r="K257" s="24">
        <f t="shared" ref="K257:K511" si="8">IFERROR(H257/D257,0)</f>
        <v>69.273250000000004</v>
      </c>
      <c r="L257" s="24">
        <f t="shared" ref="L257:L511" si="9">H257/C257*1000</f>
        <v>207.89298502881698</v>
      </c>
      <c r="M257" s="23">
        <f t="shared" ref="M257:M511" si="10">D257/C257*100</f>
        <v>0.30010571906012345</v>
      </c>
      <c r="N257" s="25">
        <f t="shared" ref="N257:N511" si="11">E257/C257*100</f>
        <v>47.137059646011664</v>
      </c>
    </row>
    <row r="258" spans="1:14" ht="14.4">
      <c r="A258" s="3" t="s">
        <v>1735</v>
      </c>
      <c r="B258" s="3" t="s">
        <v>1655</v>
      </c>
      <c r="C258" s="9">
        <v>38408</v>
      </c>
      <c r="D258" s="9">
        <v>101</v>
      </c>
      <c r="E258" s="9">
        <v>23557</v>
      </c>
      <c r="F258" s="9">
        <v>35247</v>
      </c>
      <c r="G258" s="9">
        <v>7</v>
      </c>
      <c r="H258" s="9">
        <v>5343.4589999999998</v>
      </c>
      <c r="I258" s="22">
        <f t="shared" si="6"/>
        <v>763.35128571428572</v>
      </c>
      <c r="J258" s="23">
        <f t="shared" si="7"/>
        <v>1.8225369714642783E-4</v>
      </c>
      <c r="K258" s="24">
        <f t="shared" si="8"/>
        <v>52.905534653465345</v>
      </c>
      <c r="L258" s="24">
        <f t="shared" si="9"/>
        <v>139.12359404290771</v>
      </c>
      <c r="M258" s="23">
        <f t="shared" si="10"/>
        <v>0.26296604873984586</v>
      </c>
      <c r="N258" s="25">
        <f t="shared" si="11"/>
        <v>61.333576338262866</v>
      </c>
    </row>
    <row r="259" spans="1:14" ht="14.4">
      <c r="A259" s="3" t="s">
        <v>1742</v>
      </c>
      <c r="B259" s="3" t="s">
        <v>1655</v>
      </c>
      <c r="C259" s="9">
        <v>70134</v>
      </c>
      <c r="D259" s="9">
        <v>169</v>
      </c>
      <c r="E259" s="9">
        <v>48862</v>
      </c>
      <c r="F259" s="9">
        <v>66739</v>
      </c>
      <c r="G259" s="9">
        <v>14</v>
      </c>
      <c r="H259" s="9">
        <v>2514.8679999999999</v>
      </c>
      <c r="I259" s="22">
        <f t="shared" si="6"/>
        <v>179.63342857142857</v>
      </c>
      <c r="J259" s="23">
        <f t="shared" si="7"/>
        <v>1.9961787435480652E-4</v>
      </c>
      <c r="K259" s="24">
        <f t="shared" si="8"/>
        <v>14.880875739644971</v>
      </c>
      <c r="L259" s="24">
        <f t="shared" si="9"/>
        <v>35.858043174494533</v>
      </c>
      <c r="M259" s="23">
        <f t="shared" si="10"/>
        <v>0.24096729118544499</v>
      </c>
      <c r="N259" s="25">
        <f t="shared" si="11"/>
        <v>69.669489833746823</v>
      </c>
    </row>
    <row r="260" spans="1:14" ht="14.4">
      <c r="A260" s="3" t="s">
        <v>1733</v>
      </c>
      <c r="B260" s="3" t="s">
        <v>1655</v>
      </c>
      <c r="C260" s="9">
        <v>51889</v>
      </c>
      <c r="D260" s="9">
        <v>174</v>
      </c>
      <c r="E260" s="9">
        <v>33879</v>
      </c>
      <c r="F260" s="9">
        <v>49382</v>
      </c>
      <c r="G260" s="9">
        <v>5</v>
      </c>
      <c r="H260" s="9">
        <v>2172.8420000000001</v>
      </c>
      <c r="I260" s="22">
        <f t="shared" si="6"/>
        <v>434.5684</v>
      </c>
      <c r="J260" s="23">
        <f t="shared" si="7"/>
        <v>9.6359536703347526E-5</v>
      </c>
      <c r="K260" s="24">
        <f t="shared" si="8"/>
        <v>12.487597701149426</v>
      </c>
      <c r="L260" s="24">
        <f t="shared" si="9"/>
        <v>41.874809689915011</v>
      </c>
      <c r="M260" s="23">
        <f t="shared" si="10"/>
        <v>0.33533118772764942</v>
      </c>
      <c r="N260" s="25">
        <f t="shared" si="11"/>
        <v>65.291294879454227</v>
      </c>
    </row>
    <row r="261" spans="1:14" ht="14.4">
      <c r="A261" s="3" t="s">
        <v>1735</v>
      </c>
      <c r="B261" s="3" t="s">
        <v>1655</v>
      </c>
      <c r="C261" s="9">
        <v>19951</v>
      </c>
      <c r="D261" s="9">
        <v>81</v>
      </c>
      <c r="E261" s="9">
        <v>10511</v>
      </c>
      <c r="F261" s="9">
        <v>18132</v>
      </c>
      <c r="G261" s="9">
        <v>15</v>
      </c>
      <c r="H261" s="9">
        <v>1801.1489999999999</v>
      </c>
      <c r="I261" s="22">
        <f t="shared" si="6"/>
        <v>120.0766</v>
      </c>
      <c r="J261" s="23">
        <f t="shared" si="7"/>
        <v>7.518420129316826E-4</v>
      </c>
      <c r="K261" s="24">
        <f t="shared" si="8"/>
        <v>22.236407407407405</v>
      </c>
      <c r="L261" s="24">
        <f t="shared" si="9"/>
        <v>90.278632649992474</v>
      </c>
      <c r="M261" s="23">
        <f t="shared" si="10"/>
        <v>0.40599468698310864</v>
      </c>
      <c r="N261" s="25">
        <f t="shared" si="11"/>
        <v>52.684075986166114</v>
      </c>
    </row>
    <row r="262" spans="1:14" ht="14.4">
      <c r="A262" s="3" t="s">
        <v>1742</v>
      </c>
      <c r="B262" s="3" t="s">
        <v>1655</v>
      </c>
      <c r="C262" s="9">
        <v>91593</v>
      </c>
      <c r="D262" s="9">
        <v>40</v>
      </c>
      <c r="E262" s="9">
        <v>51004</v>
      </c>
      <c r="F262" s="9">
        <v>82985</v>
      </c>
      <c r="G262" s="9">
        <v>18</v>
      </c>
      <c r="H262" s="9">
        <v>1731.585</v>
      </c>
      <c r="I262" s="22">
        <f t="shared" si="6"/>
        <v>96.19916666666667</v>
      </c>
      <c r="J262" s="23">
        <f t="shared" si="7"/>
        <v>1.9652156824211456E-4</v>
      </c>
      <c r="K262" s="24">
        <f t="shared" si="8"/>
        <v>43.289625000000001</v>
      </c>
      <c r="L262" s="24">
        <f t="shared" si="9"/>
        <v>18.905211096917888</v>
      </c>
      <c r="M262" s="23">
        <f t="shared" si="10"/>
        <v>4.3671459609358795E-2</v>
      </c>
      <c r="N262" s="25">
        <f t="shared" si="11"/>
        <v>55.685478147893399</v>
      </c>
    </row>
    <row r="263" spans="1:14" ht="14.4">
      <c r="A263" s="3" t="s">
        <v>1735</v>
      </c>
      <c r="B263" s="3" t="s">
        <v>1655</v>
      </c>
      <c r="C263" s="9">
        <v>69722</v>
      </c>
      <c r="D263" s="9">
        <v>194</v>
      </c>
      <c r="E263" s="9">
        <v>40640</v>
      </c>
      <c r="F263" s="9">
        <v>64819</v>
      </c>
      <c r="G263" s="9">
        <v>10</v>
      </c>
      <c r="H263" s="9">
        <v>1667.6559999999999</v>
      </c>
      <c r="I263" s="22">
        <f t="shared" si="6"/>
        <v>166.76560000000001</v>
      </c>
      <c r="J263" s="23">
        <f t="shared" si="7"/>
        <v>1.4342675195777517E-4</v>
      </c>
      <c r="K263" s="24">
        <f t="shared" si="8"/>
        <v>8.5961649484536071</v>
      </c>
      <c r="L263" s="24">
        <f t="shared" si="9"/>
        <v>23.918648346289551</v>
      </c>
      <c r="M263" s="23">
        <f t="shared" si="10"/>
        <v>0.27824789879808381</v>
      </c>
      <c r="N263" s="25">
        <f t="shared" si="11"/>
        <v>58.288631995639825</v>
      </c>
    </row>
    <row r="264" spans="1:14" ht="14.4">
      <c r="A264" s="3" t="s">
        <v>1735</v>
      </c>
      <c r="B264" s="3" t="s">
        <v>1655</v>
      </c>
      <c r="C264" s="9">
        <v>76724</v>
      </c>
      <c r="D264" s="9">
        <v>187</v>
      </c>
      <c r="E264" s="9">
        <v>43209</v>
      </c>
      <c r="F264" s="9">
        <v>69530</v>
      </c>
      <c r="G264" s="9">
        <v>9</v>
      </c>
      <c r="H264" s="9">
        <v>1493.2049999999999</v>
      </c>
      <c r="I264" s="22">
        <f t="shared" si="6"/>
        <v>165.91166666666666</v>
      </c>
      <c r="J264" s="23">
        <f t="shared" si="7"/>
        <v>1.173035816693603E-4</v>
      </c>
      <c r="K264" s="24">
        <f t="shared" si="8"/>
        <v>7.9850534759358283</v>
      </c>
      <c r="L264" s="24">
        <f t="shared" si="9"/>
        <v>19.462032740733019</v>
      </c>
      <c r="M264" s="23">
        <f t="shared" si="10"/>
        <v>0.24373077524633752</v>
      </c>
      <c r="N264" s="25">
        <f t="shared" si="11"/>
        <v>56.317449559459888</v>
      </c>
    </row>
    <row r="265" spans="1:14" ht="14.4">
      <c r="A265" s="3" t="s">
        <v>1748</v>
      </c>
      <c r="B265" s="3" t="s">
        <v>1655</v>
      </c>
      <c r="C265" s="9">
        <v>34959</v>
      </c>
      <c r="D265" s="9">
        <v>122</v>
      </c>
      <c r="E265" s="9">
        <v>17511</v>
      </c>
      <c r="F265" s="9">
        <v>31974</v>
      </c>
      <c r="G265" s="9">
        <v>5</v>
      </c>
      <c r="H265" s="9">
        <v>1477.4929999999999</v>
      </c>
      <c r="I265" s="22">
        <f t="shared" si="6"/>
        <v>295.49860000000001</v>
      </c>
      <c r="J265" s="23">
        <f t="shared" si="7"/>
        <v>1.4302468606081409E-4</v>
      </c>
      <c r="K265" s="24">
        <f t="shared" si="8"/>
        <v>12.110598360655738</v>
      </c>
      <c r="L265" s="24">
        <f t="shared" si="9"/>
        <v>42.263594496410079</v>
      </c>
      <c r="M265" s="23">
        <f t="shared" si="10"/>
        <v>0.3489802339883864</v>
      </c>
      <c r="N265" s="25">
        <f t="shared" si="11"/>
        <v>50.090105552218311</v>
      </c>
    </row>
    <row r="266" spans="1:14" ht="14.4">
      <c r="A266" s="3" t="s">
        <v>1742</v>
      </c>
      <c r="B266" s="3" t="s">
        <v>1655</v>
      </c>
      <c r="C266" s="9">
        <v>9273</v>
      </c>
      <c r="D266" s="9">
        <v>70</v>
      </c>
      <c r="E266" s="9">
        <v>4648</v>
      </c>
      <c r="F266" s="9">
        <v>8751</v>
      </c>
      <c r="G266" s="9">
        <v>5</v>
      </c>
      <c r="H266" s="9">
        <v>4986.5190000000002</v>
      </c>
      <c r="I266" s="22">
        <f t="shared" si="6"/>
        <v>997.30380000000002</v>
      </c>
      <c r="J266" s="23">
        <f t="shared" si="7"/>
        <v>5.3919982745605525E-4</v>
      </c>
      <c r="K266" s="24">
        <f t="shared" si="8"/>
        <v>71.235985714285718</v>
      </c>
      <c r="L266" s="24">
        <f t="shared" si="9"/>
        <v>537.7460368812682</v>
      </c>
      <c r="M266" s="23">
        <f t="shared" si="10"/>
        <v>0.75487975843847721</v>
      </c>
      <c r="N266" s="25">
        <f t="shared" si="11"/>
        <v>50.124015960314892</v>
      </c>
    </row>
    <row r="267" spans="1:14" ht="14.4">
      <c r="A267" s="3" t="s">
        <v>1740</v>
      </c>
      <c r="B267" s="3" t="s">
        <v>1655</v>
      </c>
      <c r="C267" s="9">
        <v>11681</v>
      </c>
      <c r="D267" s="9">
        <v>88</v>
      </c>
      <c r="E267" s="9">
        <v>4713</v>
      </c>
      <c r="F267" s="9">
        <v>8230</v>
      </c>
      <c r="G267" s="9">
        <v>4</v>
      </c>
      <c r="H267" s="9">
        <v>5216.6490000000003</v>
      </c>
      <c r="I267" s="22">
        <f t="shared" si="6"/>
        <v>1304.1622500000001</v>
      </c>
      <c r="J267" s="23">
        <f t="shared" si="7"/>
        <v>3.4243643523670919E-4</v>
      </c>
      <c r="K267" s="24">
        <f t="shared" si="8"/>
        <v>59.280102272727277</v>
      </c>
      <c r="L267" s="24">
        <f t="shared" si="9"/>
        <v>446.59267186028598</v>
      </c>
      <c r="M267" s="23">
        <f t="shared" si="10"/>
        <v>0.75336015752076024</v>
      </c>
      <c r="N267" s="25">
        <f t="shared" si="11"/>
        <v>40.347572981765261</v>
      </c>
    </row>
    <row r="268" spans="1:14" ht="14.4">
      <c r="A268" s="3" t="s">
        <v>1748</v>
      </c>
      <c r="B268" s="3" t="s">
        <v>1655</v>
      </c>
      <c r="C268" s="9">
        <v>17770</v>
      </c>
      <c r="D268" s="9">
        <v>70</v>
      </c>
      <c r="E268" s="9">
        <v>12771</v>
      </c>
      <c r="F268" s="9">
        <v>16749</v>
      </c>
      <c r="G268" s="9">
        <v>9</v>
      </c>
      <c r="H268" s="9">
        <v>5195.2349999999997</v>
      </c>
      <c r="I268" s="22">
        <f t="shared" si="6"/>
        <v>577.24833333333333</v>
      </c>
      <c r="J268" s="23">
        <f t="shared" si="7"/>
        <v>5.0647158131682615E-4</v>
      </c>
      <c r="K268" s="24">
        <f t="shared" si="8"/>
        <v>74.217642857142849</v>
      </c>
      <c r="L268" s="24">
        <f t="shared" si="9"/>
        <v>292.35987619583562</v>
      </c>
      <c r="M268" s="23">
        <f t="shared" si="10"/>
        <v>0.39392234102419804</v>
      </c>
      <c r="N268" s="25">
        <f t="shared" si="11"/>
        <v>71.868317388857633</v>
      </c>
    </row>
    <row r="269" spans="1:14" ht="14.4">
      <c r="A269" s="3" t="s">
        <v>1740</v>
      </c>
      <c r="B269" s="3" t="s">
        <v>1655</v>
      </c>
      <c r="C269" s="9">
        <v>16202</v>
      </c>
      <c r="D269" s="9">
        <v>80</v>
      </c>
      <c r="E269" s="9">
        <v>11786</v>
      </c>
      <c r="F269" s="9">
        <v>15365</v>
      </c>
      <c r="G269" s="9">
        <v>2</v>
      </c>
      <c r="H269" s="9">
        <v>1570.3430000000001</v>
      </c>
      <c r="I269" s="22">
        <f t="shared" si="6"/>
        <v>785.17150000000004</v>
      </c>
      <c r="J269" s="23">
        <f t="shared" si="7"/>
        <v>1.2344155042587335E-4</v>
      </c>
      <c r="K269" s="24">
        <f t="shared" si="8"/>
        <v>19.6292875</v>
      </c>
      <c r="L269" s="24">
        <f t="shared" si="9"/>
        <v>96.922787310208619</v>
      </c>
      <c r="M269" s="23">
        <f t="shared" si="10"/>
        <v>0.49376620170349339</v>
      </c>
      <c r="N269" s="25">
        <f t="shared" si="11"/>
        <v>72.744105665967169</v>
      </c>
    </row>
    <row r="270" spans="1:14" ht="14.4">
      <c r="A270" s="3" t="s">
        <v>1733</v>
      </c>
      <c r="B270" s="3" t="s">
        <v>1655</v>
      </c>
      <c r="C270" s="9">
        <v>13779</v>
      </c>
      <c r="D270" s="9">
        <v>96</v>
      </c>
      <c r="E270" s="9">
        <v>3482</v>
      </c>
      <c r="F270" s="9">
        <v>12487</v>
      </c>
      <c r="G270" s="9">
        <v>4</v>
      </c>
      <c r="H270" s="9">
        <v>1530.0419999999999</v>
      </c>
      <c r="I270" s="22">
        <f t="shared" si="6"/>
        <v>382.51049999999998</v>
      </c>
      <c r="J270" s="23">
        <f t="shared" si="7"/>
        <v>2.9029682850714858E-4</v>
      </c>
      <c r="K270" s="24">
        <f t="shared" si="8"/>
        <v>15.937937499999999</v>
      </c>
      <c r="L270" s="24">
        <f t="shared" si="9"/>
        <v>111.04158502068364</v>
      </c>
      <c r="M270" s="23">
        <f t="shared" si="10"/>
        <v>0.69671238841715655</v>
      </c>
      <c r="N270" s="25">
        <f t="shared" si="11"/>
        <v>25.270338921547282</v>
      </c>
    </row>
    <row r="271" spans="1:14" ht="14.4">
      <c r="A271" s="3" t="s">
        <v>1740</v>
      </c>
      <c r="B271" s="3" t="s">
        <v>1655</v>
      </c>
      <c r="C271" s="9">
        <v>13183</v>
      </c>
      <c r="D271" s="9">
        <v>100</v>
      </c>
      <c r="E271" s="9">
        <v>4337</v>
      </c>
      <c r="F271" s="9">
        <v>10596</v>
      </c>
      <c r="G271" s="9">
        <v>1</v>
      </c>
      <c r="H271" s="9">
        <v>2430.2440000000001</v>
      </c>
      <c r="I271" s="22">
        <f t="shared" si="6"/>
        <v>2430.2440000000001</v>
      </c>
      <c r="J271" s="23">
        <f t="shared" si="7"/>
        <v>7.5855268148372902E-5</v>
      </c>
      <c r="K271" s="24">
        <f t="shared" si="8"/>
        <v>24.302440000000001</v>
      </c>
      <c r="L271" s="24">
        <f t="shared" si="9"/>
        <v>184.34681028597439</v>
      </c>
      <c r="M271" s="23">
        <f t="shared" si="10"/>
        <v>0.75855268148372901</v>
      </c>
      <c r="N271" s="25">
        <f t="shared" si="11"/>
        <v>32.898429795949333</v>
      </c>
    </row>
    <row r="272" spans="1:14" ht="14.4">
      <c r="A272" s="3" t="s">
        <v>1778</v>
      </c>
      <c r="B272" s="3" t="s">
        <v>1655</v>
      </c>
      <c r="C272" s="9">
        <v>109709</v>
      </c>
      <c r="D272" s="9">
        <v>278</v>
      </c>
      <c r="E272" s="9">
        <v>3064</v>
      </c>
      <c r="F272" s="9">
        <v>15428</v>
      </c>
      <c r="G272" s="9">
        <v>20</v>
      </c>
      <c r="H272" s="9">
        <v>5409.0839999999998</v>
      </c>
      <c r="I272" s="22">
        <f t="shared" si="6"/>
        <v>270.45420000000001</v>
      </c>
      <c r="J272" s="23">
        <f t="shared" si="7"/>
        <v>1.8230044937060769E-4</v>
      </c>
      <c r="K272" s="24">
        <f t="shared" si="8"/>
        <v>19.457136690647481</v>
      </c>
      <c r="L272" s="24">
        <f t="shared" si="9"/>
        <v>49.303922194168209</v>
      </c>
      <c r="M272" s="23">
        <f t="shared" si="10"/>
        <v>0.2533976246251447</v>
      </c>
      <c r="N272" s="25">
        <f t="shared" si="11"/>
        <v>2.79284288435771</v>
      </c>
    </row>
    <row r="273" spans="1:14" ht="14.4">
      <c r="A273" s="3" t="s">
        <v>1733</v>
      </c>
      <c r="B273" s="3" t="s">
        <v>1655</v>
      </c>
      <c r="C273" s="9">
        <v>120902</v>
      </c>
      <c r="D273" s="9">
        <v>333</v>
      </c>
      <c r="E273" s="9">
        <v>9964</v>
      </c>
      <c r="F273" s="9">
        <v>70015</v>
      </c>
      <c r="G273" s="9">
        <v>15</v>
      </c>
      <c r="H273" s="9">
        <v>4669.0140000000001</v>
      </c>
      <c r="I273" s="22">
        <f t="shared" si="6"/>
        <v>311.26760000000002</v>
      </c>
      <c r="J273" s="23">
        <f t="shared" si="7"/>
        <v>1.240674265107277E-4</v>
      </c>
      <c r="K273" s="24">
        <f t="shared" si="8"/>
        <v>14.021063063063064</v>
      </c>
      <c r="L273" s="24">
        <f t="shared" si="9"/>
        <v>38.618170088170579</v>
      </c>
      <c r="M273" s="23">
        <f t="shared" si="10"/>
        <v>0.27542968685381547</v>
      </c>
      <c r="N273" s="25">
        <f t="shared" si="11"/>
        <v>8.2413855850192714</v>
      </c>
    </row>
    <row r="274" spans="1:14" ht="14.4">
      <c r="A274" s="3" t="s">
        <v>1748</v>
      </c>
      <c r="B274" s="3" t="s">
        <v>1655</v>
      </c>
      <c r="C274" s="9">
        <v>45397</v>
      </c>
      <c r="D274" s="9">
        <v>114</v>
      </c>
      <c r="E274" s="9">
        <v>716</v>
      </c>
      <c r="F274" s="9">
        <v>6867</v>
      </c>
      <c r="G274" s="9">
        <v>15</v>
      </c>
      <c r="H274" s="9">
        <v>4582.4530000000004</v>
      </c>
      <c r="I274" s="22">
        <f t="shared" si="6"/>
        <v>305.49686666666668</v>
      </c>
      <c r="J274" s="23">
        <f t="shared" si="7"/>
        <v>3.3041830957992817E-4</v>
      </c>
      <c r="K274" s="24">
        <f t="shared" si="8"/>
        <v>40.196956140350878</v>
      </c>
      <c r="L274" s="24">
        <f t="shared" si="9"/>
        <v>100.94175826596471</v>
      </c>
      <c r="M274" s="23">
        <f t="shared" si="10"/>
        <v>0.25111791528074545</v>
      </c>
      <c r="N274" s="25">
        <f t="shared" si="11"/>
        <v>1.577196731061524</v>
      </c>
    </row>
    <row r="275" spans="1:14" ht="14.4">
      <c r="A275" s="3" t="s">
        <v>1735</v>
      </c>
      <c r="B275" s="3" t="s">
        <v>1655</v>
      </c>
      <c r="C275" s="9">
        <v>13293</v>
      </c>
      <c r="D275" s="9">
        <v>74</v>
      </c>
      <c r="E275" s="9">
        <v>9054</v>
      </c>
      <c r="F275" s="9">
        <v>12676</v>
      </c>
      <c r="G275" s="9">
        <v>5</v>
      </c>
      <c r="H275" s="9">
        <v>2901.21</v>
      </c>
      <c r="I275" s="22">
        <f t="shared" si="6"/>
        <v>580.24199999999996</v>
      </c>
      <c r="J275" s="23">
        <f t="shared" si="7"/>
        <v>3.7613781689611073E-4</v>
      </c>
      <c r="K275" s="24">
        <f t="shared" si="8"/>
        <v>39.205540540540539</v>
      </c>
      <c r="L275" s="24">
        <f t="shared" si="9"/>
        <v>218.25095915143308</v>
      </c>
      <c r="M275" s="23">
        <f t="shared" si="10"/>
        <v>0.55668396900624395</v>
      </c>
      <c r="N275" s="25">
        <f t="shared" si="11"/>
        <v>68.111035883547729</v>
      </c>
    </row>
    <row r="276" spans="1:14" ht="14.4">
      <c r="A276" s="3" t="s">
        <v>1733</v>
      </c>
      <c r="B276" s="3" t="s">
        <v>1655</v>
      </c>
      <c r="C276" s="9">
        <v>12001</v>
      </c>
      <c r="D276" s="9">
        <v>40</v>
      </c>
      <c r="E276" s="9">
        <v>7173</v>
      </c>
      <c r="F276" s="9">
        <v>11432</v>
      </c>
      <c r="G276" s="9">
        <v>2</v>
      </c>
      <c r="H276" s="9">
        <v>1659.933</v>
      </c>
      <c r="I276" s="22">
        <f t="shared" si="6"/>
        <v>829.9665</v>
      </c>
      <c r="J276" s="23">
        <f t="shared" si="7"/>
        <v>1.6665277893508876E-4</v>
      </c>
      <c r="K276" s="24">
        <f t="shared" si="8"/>
        <v>41.498325000000001</v>
      </c>
      <c r="L276" s="24">
        <f t="shared" si="9"/>
        <v>138.31622364802934</v>
      </c>
      <c r="M276" s="23">
        <f t="shared" si="10"/>
        <v>0.33330555787017752</v>
      </c>
      <c r="N276" s="25">
        <f t="shared" si="11"/>
        <v>59.770019165069577</v>
      </c>
    </row>
    <row r="277" spans="1:14" ht="14.4">
      <c r="A277" s="3" t="s">
        <v>1733</v>
      </c>
      <c r="B277" s="3" t="s">
        <v>1655</v>
      </c>
      <c r="C277" s="9">
        <v>20537</v>
      </c>
      <c r="D277" s="9">
        <v>84</v>
      </c>
      <c r="E277" s="9">
        <v>15587</v>
      </c>
      <c r="F277" s="9">
        <v>19288</v>
      </c>
      <c r="G277" s="9">
        <v>10</v>
      </c>
      <c r="H277" s="9">
        <v>1609.8810000000001</v>
      </c>
      <c r="I277" s="22">
        <f t="shared" si="6"/>
        <v>160.9881</v>
      </c>
      <c r="J277" s="23">
        <f t="shared" si="7"/>
        <v>4.8692603593514147E-4</v>
      </c>
      <c r="K277" s="24">
        <f t="shared" si="8"/>
        <v>19.16525</v>
      </c>
      <c r="L277" s="24">
        <f t="shared" si="9"/>
        <v>78.389297365730158</v>
      </c>
      <c r="M277" s="23">
        <f t="shared" si="10"/>
        <v>0.40901787018551883</v>
      </c>
      <c r="N277" s="25">
        <f t="shared" si="11"/>
        <v>75.897161221210496</v>
      </c>
    </row>
    <row r="278" spans="1:14" ht="14.4">
      <c r="A278" s="3" t="s">
        <v>1753</v>
      </c>
      <c r="B278" s="3" t="s">
        <v>1655</v>
      </c>
      <c r="C278" s="9">
        <v>8730</v>
      </c>
      <c r="D278" s="9">
        <v>22</v>
      </c>
      <c r="E278" s="9">
        <v>3725</v>
      </c>
      <c r="F278" s="9">
        <v>7413</v>
      </c>
      <c r="G278" s="9">
        <v>3</v>
      </c>
      <c r="H278" s="9">
        <v>3268.0070000000001</v>
      </c>
      <c r="I278" s="22">
        <f t="shared" si="6"/>
        <v>1089.3356666666666</v>
      </c>
      <c r="J278" s="23">
        <f t="shared" si="7"/>
        <v>3.4364261168384882E-4</v>
      </c>
      <c r="K278" s="24">
        <f t="shared" si="8"/>
        <v>148.54577272727272</v>
      </c>
      <c r="L278" s="24">
        <f t="shared" si="9"/>
        <v>374.34215349369987</v>
      </c>
      <c r="M278" s="23">
        <f t="shared" si="10"/>
        <v>0.25200458190148911</v>
      </c>
      <c r="N278" s="25">
        <f t="shared" si="11"/>
        <v>42.668957617411223</v>
      </c>
    </row>
    <row r="279" spans="1:14" ht="14.4">
      <c r="A279" s="3" t="s">
        <v>1735</v>
      </c>
      <c r="B279" s="3" t="s">
        <v>1655</v>
      </c>
      <c r="C279" s="9">
        <v>26820</v>
      </c>
      <c r="D279" s="9">
        <v>80</v>
      </c>
      <c r="E279" s="9">
        <v>13553</v>
      </c>
      <c r="F279" s="9">
        <v>21192</v>
      </c>
      <c r="G279" s="9">
        <v>12</v>
      </c>
      <c r="H279" s="9">
        <v>6745.1030000000001</v>
      </c>
      <c r="I279" s="22">
        <f t="shared" si="6"/>
        <v>562.09191666666663</v>
      </c>
      <c r="J279" s="23">
        <f t="shared" si="7"/>
        <v>4.4742729306487697E-4</v>
      </c>
      <c r="K279" s="24">
        <f t="shared" si="8"/>
        <v>84.313787500000004</v>
      </c>
      <c r="L279" s="24">
        <f t="shared" si="9"/>
        <v>251.49526472781508</v>
      </c>
      <c r="M279" s="23">
        <f t="shared" si="10"/>
        <v>0.29828486204325128</v>
      </c>
      <c r="N279" s="25">
        <f t="shared" si="11"/>
        <v>50.533184190902311</v>
      </c>
    </row>
    <row r="280" spans="1:14" ht="14.4">
      <c r="A280" s="3" t="s">
        <v>1733</v>
      </c>
      <c r="B280" s="3" t="s">
        <v>1655</v>
      </c>
      <c r="C280" s="9">
        <v>9149</v>
      </c>
      <c r="D280" s="9">
        <v>40</v>
      </c>
      <c r="E280" s="9">
        <v>4568</v>
      </c>
      <c r="F280" s="9">
        <v>8648</v>
      </c>
      <c r="G280" s="9">
        <v>4</v>
      </c>
      <c r="H280" s="9">
        <v>1758.098</v>
      </c>
      <c r="I280" s="22">
        <f t="shared" si="6"/>
        <v>439.52449999999999</v>
      </c>
      <c r="J280" s="23">
        <f t="shared" si="7"/>
        <v>4.3720625204940428E-4</v>
      </c>
      <c r="K280" s="24">
        <f t="shared" si="8"/>
        <v>43.952449999999999</v>
      </c>
      <c r="L280" s="24">
        <f t="shared" si="9"/>
        <v>192.1628593288884</v>
      </c>
      <c r="M280" s="23">
        <f t="shared" si="10"/>
        <v>0.43720625204940433</v>
      </c>
      <c r="N280" s="25">
        <f t="shared" si="11"/>
        <v>49.928953984041975</v>
      </c>
    </row>
    <row r="281" spans="1:14" ht="14.4">
      <c r="A281" s="3" t="s">
        <v>1748</v>
      </c>
      <c r="B281" s="3" t="s">
        <v>1655</v>
      </c>
      <c r="C281" s="9">
        <v>13655</v>
      </c>
      <c r="D281" s="9">
        <v>66</v>
      </c>
      <c r="E281" s="9">
        <v>9519</v>
      </c>
      <c r="F281" s="9">
        <v>13041</v>
      </c>
      <c r="G281" s="9">
        <v>3</v>
      </c>
      <c r="H281" s="9">
        <v>1475.2449999999999</v>
      </c>
      <c r="I281" s="22">
        <f t="shared" si="6"/>
        <v>491.74833333333328</v>
      </c>
      <c r="J281" s="23">
        <f t="shared" si="7"/>
        <v>2.1969974368363237E-4</v>
      </c>
      <c r="K281" s="24">
        <f t="shared" si="8"/>
        <v>22.352196969696969</v>
      </c>
      <c r="L281" s="24">
        <f t="shared" si="9"/>
        <v>108.03698279018674</v>
      </c>
      <c r="M281" s="23">
        <f t="shared" si="10"/>
        <v>0.48333943610399122</v>
      </c>
      <c r="N281" s="25">
        <f t="shared" si="11"/>
        <v>69.71072867081655</v>
      </c>
    </row>
    <row r="282" spans="1:14" ht="14.4">
      <c r="A282" s="3" t="s">
        <v>1748</v>
      </c>
      <c r="B282" s="3" t="s">
        <v>1655</v>
      </c>
      <c r="C282" s="9">
        <v>17518</v>
      </c>
      <c r="D282" s="9">
        <v>60</v>
      </c>
      <c r="E282" s="9">
        <v>11513</v>
      </c>
      <c r="F282" s="9">
        <v>16192</v>
      </c>
      <c r="G282" s="9">
        <v>12</v>
      </c>
      <c r="H282" s="9">
        <v>6765</v>
      </c>
      <c r="I282" s="22">
        <f t="shared" si="6"/>
        <v>563.75</v>
      </c>
      <c r="J282" s="23">
        <f t="shared" si="7"/>
        <v>6.8500970430414429E-4</v>
      </c>
      <c r="K282" s="24">
        <f t="shared" si="8"/>
        <v>112.75</v>
      </c>
      <c r="L282" s="24">
        <f t="shared" si="9"/>
        <v>386.17422080146133</v>
      </c>
      <c r="M282" s="23">
        <f t="shared" si="10"/>
        <v>0.34250485215207216</v>
      </c>
      <c r="N282" s="25">
        <f t="shared" si="11"/>
        <v>65.720972713780114</v>
      </c>
    </row>
    <row r="283" spans="1:14" ht="14.4">
      <c r="A283" s="3" t="s">
        <v>1735</v>
      </c>
      <c r="B283" s="3" t="s">
        <v>1655</v>
      </c>
      <c r="C283" s="9">
        <v>16580</v>
      </c>
      <c r="D283" s="9">
        <v>84</v>
      </c>
      <c r="E283" s="9">
        <v>11928</v>
      </c>
      <c r="F283" s="9">
        <v>14527</v>
      </c>
      <c r="G283" s="9">
        <v>6</v>
      </c>
      <c r="H283" s="9">
        <v>1965.739</v>
      </c>
      <c r="I283" s="22">
        <f t="shared" si="6"/>
        <v>327.62316666666669</v>
      </c>
      <c r="J283" s="23">
        <f t="shared" si="7"/>
        <v>3.6188178528347408E-4</v>
      </c>
      <c r="K283" s="24">
        <f t="shared" si="8"/>
        <v>23.401654761904762</v>
      </c>
      <c r="L283" s="24">
        <f t="shared" si="9"/>
        <v>118.5608564535585</v>
      </c>
      <c r="M283" s="23">
        <f t="shared" si="10"/>
        <v>0.50663449939686367</v>
      </c>
      <c r="N283" s="25">
        <f t="shared" si="11"/>
        <v>71.942098914354645</v>
      </c>
    </row>
    <row r="284" spans="1:14" ht="14.4">
      <c r="A284" s="3" t="s">
        <v>1735</v>
      </c>
      <c r="B284" s="3" t="s">
        <v>1655</v>
      </c>
      <c r="C284" s="9">
        <v>14379</v>
      </c>
      <c r="D284" s="9">
        <v>30</v>
      </c>
      <c r="E284" s="9">
        <v>6272</v>
      </c>
      <c r="F284" s="9">
        <v>11886</v>
      </c>
      <c r="G284" s="9">
        <v>18</v>
      </c>
      <c r="H284" s="9">
        <v>1973.5619999999999</v>
      </c>
      <c r="I284" s="22">
        <f t="shared" si="6"/>
        <v>109.64233333333333</v>
      </c>
      <c r="J284" s="23">
        <f t="shared" si="7"/>
        <v>1.2518255789693302E-3</v>
      </c>
      <c r="K284" s="24">
        <f t="shared" si="8"/>
        <v>65.785399999999996</v>
      </c>
      <c r="L284" s="24">
        <f t="shared" si="9"/>
        <v>137.25307740454829</v>
      </c>
      <c r="M284" s="23">
        <f t="shared" si="10"/>
        <v>0.20863759649488839</v>
      </c>
      <c r="N284" s="25">
        <f t="shared" si="11"/>
        <v>43.619166840531335</v>
      </c>
    </row>
    <row r="285" spans="1:14" ht="14.4">
      <c r="A285" s="3" t="s">
        <v>1740</v>
      </c>
      <c r="B285" s="3" t="s">
        <v>1655</v>
      </c>
      <c r="C285" s="9">
        <v>138904</v>
      </c>
      <c r="D285" s="9">
        <v>399</v>
      </c>
      <c r="E285" s="9">
        <v>98952</v>
      </c>
      <c r="F285" s="9">
        <v>120688</v>
      </c>
      <c r="G285" s="9">
        <v>25</v>
      </c>
      <c r="H285" s="9">
        <v>5038.6450000000004</v>
      </c>
      <c r="I285" s="22">
        <f t="shared" si="6"/>
        <v>201.54580000000001</v>
      </c>
      <c r="J285" s="23">
        <f t="shared" si="7"/>
        <v>1.799804181305074E-4</v>
      </c>
      <c r="K285" s="24">
        <f t="shared" si="8"/>
        <v>12.628182957393484</v>
      </c>
      <c r="L285" s="24">
        <f t="shared" si="9"/>
        <v>36.274297356447619</v>
      </c>
      <c r="M285" s="23">
        <f t="shared" si="10"/>
        <v>0.28724874733628986</v>
      </c>
      <c r="N285" s="25">
        <f t="shared" si="11"/>
        <v>71.237689339399864</v>
      </c>
    </row>
    <row r="286" spans="1:14" ht="14.4">
      <c r="A286" s="3" t="s">
        <v>1748</v>
      </c>
      <c r="B286" s="3" t="s">
        <v>1655</v>
      </c>
      <c r="C286" s="9">
        <v>99205</v>
      </c>
      <c r="D286" s="9">
        <v>230</v>
      </c>
      <c r="E286" s="9">
        <v>49240</v>
      </c>
      <c r="F286" s="9">
        <v>72687</v>
      </c>
      <c r="G286" s="9">
        <v>21</v>
      </c>
      <c r="H286" s="9">
        <v>6185.0020000000004</v>
      </c>
      <c r="I286" s="22">
        <f t="shared" si="6"/>
        <v>294.52390476190476</v>
      </c>
      <c r="J286" s="23">
        <f t="shared" si="7"/>
        <v>2.1168287888715287E-4</v>
      </c>
      <c r="K286" s="24">
        <f t="shared" si="8"/>
        <v>26.891313043478263</v>
      </c>
      <c r="L286" s="24">
        <f t="shared" si="9"/>
        <v>62.34566806108564</v>
      </c>
      <c r="M286" s="23">
        <f t="shared" si="10"/>
        <v>0.23184315306688172</v>
      </c>
      <c r="N286" s="25">
        <f t="shared" si="11"/>
        <v>49.634595030492413</v>
      </c>
    </row>
    <row r="287" spans="1:14" ht="14.4">
      <c r="A287" s="3" t="s">
        <v>1733</v>
      </c>
      <c r="B287" s="3" t="s">
        <v>1655</v>
      </c>
      <c r="C287" s="9">
        <v>27473</v>
      </c>
      <c r="D287" s="9">
        <v>69</v>
      </c>
      <c r="E287" s="9">
        <v>11306</v>
      </c>
      <c r="F287" s="9">
        <v>20625</v>
      </c>
      <c r="G287" s="9">
        <v>2</v>
      </c>
      <c r="H287" s="9">
        <v>2922.2860000000001</v>
      </c>
      <c r="I287" s="22">
        <f t="shared" si="6"/>
        <v>1461.143</v>
      </c>
      <c r="J287" s="23">
        <f t="shared" si="7"/>
        <v>7.2798747861536781E-5</v>
      </c>
      <c r="K287" s="24">
        <f t="shared" si="8"/>
        <v>42.351971014492754</v>
      </c>
      <c r="L287" s="24">
        <f t="shared" si="9"/>
        <v>106.36938084664945</v>
      </c>
      <c r="M287" s="23">
        <f t="shared" si="10"/>
        <v>0.25115568012230188</v>
      </c>
      <c r="N287" s="25">
        <f t="shared" si="11"/>
        <v>41.153132166126746</v>
      </c>
    </row>
    <row r="288" spans="1:14" ht="14.4">
      <c r="A288" s="3" t="s">
        <v>1748</v>
      </c>
      <c r="B288" s="3" t="s">
        <v>1655</v>
      </c>
      <c r="C288" s="9">
        <v>7356</v>
      </c>
      <c r="D288" s="9">
        <v>10</v>
      </c>
      <c r="E288" s="9">
        <v>1588</v>
      </c>
      <c r="F288" s="9">
        <v>7088</v>
      </c>
      <c r="G288" s="9">
        <v>1</v>
      </c>
      <c r="H288" s="9">
        <v>1730.374</v>
      </c>
      <c r="I288" s="22">
        <f t="shared" si="6"/>
        <v>1730.374</v>
      </c>
      <c r="J288" s="23">
        <f t="shared" si="7"/>
        <v>1.3594344752582924E-4</v>
      </c>
      <c r="K288" s="24">
        <f t="shared" si="8"/>
        <v>173.03739999999999</v>
      </c>
      <c r="L288" s="24">
        <f t="shared" si="9"/>
        <v>235.23300706905928</v>
      </c>
      <c r="M288" s="23">
        <f t="shared" si="10"/>
        <v>0.13594344752582926</v>
      </c>
      <c r="N288" s="25">
        <f t="shared" si="11"/>
        <v>21.587819467101685</v>
      </c>
    </row>
    <row r="289" spans="1:14" ht="14.4">
      <c r="A289" s="3" t="s">
        <v>1735</v>
      </c>
      <c r="B289" s="3" t="s">
        <v>1655</v>
      </c>
      <c r="C289" s="9">
        <v>9261</v>
      </c>
      <c r="D289" s="9">
        <v>66</v>
      </c>
      <c r="E289" s="9">
        <v>3852</v>
      </c>
      <c r="F289" s="9">
        <v>8526</v>
      </c>
      <c r="G289" s="9">
        <v>9</v>
      </c>
      <c r="H289" s="9">
        <v>6511.03</v>
      </c>
      <c r="I289" s="22">
        <f t="shared" si="6"/>
        <v>723.44777777777779</v>
      </c>
      <c r="J289" s="23">
        <f t="shared" si="7"/>
        <v>9.7181729834791054E-4</v>
      </c>
      <c r="K289" s="24">
        <f t="shared" si="8"/>
        <v>98.651969696969687</v>
      </c>
      <c r="L289" s="24">
        <f t="shared" si="9"/>
        <v>703.05906489579957</v>
      </c>
      <c r="M289" s="23">
        <f t="shared" si="10"/>
        <v>0.71266601878846769</v>
      </c>
      <c r="N289" s="25">
        <f t="shared" si="11"/>
        <v>41.59378036929057</v>
      </c>
    </row>
    <row r="290" spans="1:14" ht="14.4">
      <c r="A290" s="3" t="s">
        <v>1738</v>
      </c>
      <c r="B290" s="3" t="s">
        <v>1655</v>
      </c>
      <c r="C290" s="9">
        <v>19344</v>
      </c>
      <c r="D290" s="9">
        <v>68</v>
      </c>
      <c r="E290" s="9">
        <v>2353</v>
      </c>
      <c r="F290" s="9">
        <v>18261</v>
      </c>
      <c r="G290" s="9">
        <v>10</v>
      </c>
      <c r="H290" s="9">
        <v>1500.722</v>
      </c>
      <c r="I290" s="22">
        <f t="shared" si="6"/>
        <v>150.07220000000001</v>
      </c>
      <c r="J290" s="23">
        <f t="shared" si="7"/>
        <v>5.1695616211745244E-4</v>
      </c>
      <c r="K290" s="24">
        <f t="shared" si="8"/>
        <v>22.069441176470587</v>
      </c>
      <c r="L290" s="24">
        <f t="shared" si="9"/>
        <v>77.580748552522735</v>
      </c>
      <c r="M290" s="23">
        <f t="shared" si="10"/>
        <v>0.3515301902398677</v>
      </c>
      <c r="N290" s="25">
        <f t="shared" si="11"/>
        <v>12.163978494623656</v>
      </c>
    </row>
    <row r="291" spans="1:14" ht="14.4">
      <c r="A291" s="3" t="s">
        <v>1735</v>
      </c>
      <c r="B291" s="3" t="s">
        <v>1655</v>
      </c>
      <c r="C291" s="9">
        <v>11672</v>
      </c>
      <c r="D291" s="9">
        <v>84</v>
      </c>
      <c r="E291" s="9">
        <v>7619</v>
      </c>
      <c r="F291" s="9">
        <v>9999</v>
      </c>
      <c r="G291" s="9">
        <v>7</v>
      </c>
      <c r="H291" s="9">
        <v>5284.277</v>
      </c>
      <c r="I291" s="22">
        <f t="shared" si="6"/>
        <v>754.89671428571432</v>
      </c>
      <c r="J291" s="23">
        <f t="shared" si="7"/>
        <v>5.9972583961617548E-4</v>
      </c>
      <c r="K291" s="24">
        <f t="shared" si="8"/>
        <v>62.908059523809527</v>
      </c>
      <c r="L291" s="24">
        <f t="shared" si="9"/>
        <v>452.73106579849212</v>
      </c>
      <c r="M291" s="23">
        <f t="shared" si="10"/>
        <v>0.71967100753941049</v>
      </c>
      <c r="N291" s="25">
        <f t="shared" si="11"/>
        <v>65.275873886223451</v>
      </c>
    </row>
    <row r="292" spans="1:14" ht="14.4">
      <c r="A292" s="3" t="s">
        <v>1733</v>
      </c>
      <c r="B292" s="3" t="s">
        <v>1655</v>
      </c>
      <c r="C292" s="9">
        <v>8273</v>
      </c>
      <c r="D292" s="9">
        <v>24</v>
      </c>
      <c r="E292" s="9">
        <v>1929</v>
      </c>
      <c r="F292" s="9">
        <v>7441</v>
      </c>
      <c r="G292" s="9">
        <v>3</v>
      </c>
      <c r="H292" s="9">
        <v>4689.5209999999997</v>
      </c>
      <c r="I292" s="22">
        <f t="shared" si="6"/>
        <v>1563.1736666666666</v>
      </c>
      <c r="J292" s="23">
        <f t="shared" si="7"/>
        <v>3.6262540795358394E-4</v>
      </c>
      <c r="K292" s="24">
        <f t="shared" si="8"/>
        <v>195.39670833333332</v>
      </c>
      <c r="L292" s="24">
        <f t="shared" si="9"/>
        <v>566.84648857729962</v>
      </c>
      <c r="M292" s="23">
        <f t="shared" si="10"/>
        <v>0.29010032636286714</v>
      </c>
      <c r="N292" s="25">
        <f t="shared" si="11"/>
        <v>23.316813731415447</v>
      </c>
    </row>
    <row r="293" spans="1:14" ht="14.4">
      <c r="A293" s="3" t="s">
        <v>1735</v>
      </c>
      <c r="B293" s="3" t="s">
        <v>1655</v>
      </c>
      <c r="C293" s="9">
        <v>13833</v>
      </c>
      <c r="D293" s="9">
        <v>84</v>
      </c>
      <c r="E293" s="9">
        <v>7693</v>
      </c>
      <c r="F293" s="9">
        <v>13237</v>
      </c>
      <c r="G293" s="9">
        <v>6</v>
      </c>
      <c r="H293" s="9">
        <v>1526.787</v>
      </c>
      <c r="I293" s="22">
        <f t="shared" si="6"/>
        <v>254.46450000000002</v>
      </c>
      <c r="J293" s="23">
        <f t="shared" si="7"/>
        <v>4.3374539145521576E-4</v>
      </c>
      <c r="K293" s="24">
        <f t="shared" si="8"/>
        <v>18.176035714285714</v>
      </c>
      <c r="L293" s="24">
        <f t="shared" si="9"/>
        <v>110.37280416395576</v>
      </c>
      <c r="M293" s="23">
        <f t="shared" si="10"/>
        <v>0.60724354803730207</v>
      </c>
      <c r="N293" s="25">
        <f t="shared" si="11"/>
        <v>55.613388274416252</v>
      </c>
    </row>
    <row r="294" spans="1:14" ht="14.4">
      <c r="A294" s="3" t="s">
        <v>1740</v>
      </c>
      <c r="B294" s="3" t="s">
        <v>1655</v>
      </c>
      <c r="C294" s="9">
        <v>22180</v>
      </c>
      <c r="D294" s="9">
        <v>60</v>
      </c>
      <c r="E294" s="9">
        <v>4835</v>
      </c>
      <c r="F294" s="9">
        <v>19291</v>
      </c>
      <c r="G294" s="9">
        <v>9</v>
      </c>
      <c r="H294" s="9">
        <v>1441.6310000000001</v>
      </c>
      <c r="I294" s="22">
        <f t="shared" si="6"/>
        <v>160.18122222222223</v>
      </c>
      <c r="J294" s="23">
        <f t="shared" si="7"/>
        <v>4.0577096483318303E-4</v>
      </c>
      <c r="K294" s="24">
        <f t="shared" si="8"/>
        <v>24.027183333333333</v>
      </c>
      <c r="L294" s="24">
        <f t="shared" si="9"/>
        <v>64.996889089269615</v>
      </c>
      <c r="M294" s="23">
        <f t="shared" si="10"/>
        <v>0.27051397655545539</v>
      </c>
      <c r="N294" s="25">
        <f t="shared" si="11"/>
        <v>21.79891794409378</v>
      </c>
    </row>
    <row r="295" spans="1:14" ht="14.4">
      <c r="A295" s="3" t="s">
        <v>1735</v>
      </c>
      <c r="B295" s="3" t="s">
        <v>1655</v>
      </c>
      <c r="C295" s="9">
        <v>102905</v>
      </c>
      <c r="D295" s="9">
        <v>421</v>
      </c>
      <c r="E295" s="9">
        <v>45324</v>
      </c>
      <c r="F295" s="9">
        <v>99065</v>
      </c>
      <c r="G295" s="9">
        <v>1</v>
      </c>
      <c r="H295" s="9">
        <v>6407.5820000000003</v>
      </c>
      <c r="I295" s="22">
        <f t="shared" si="6"/>
        <v>6407.5820000000003</v>
      </c>
      <c r="J295" s="23">
        <f t="shared" si="7"/>
        <v>9.7177007919926144E-6</v>
      </c>
      <c r="K295" s="24">
        <f t="shared" si="8"/>
        <v>15.219909738717341</v>
      </c>
      <c r="L295" s="24">
        <f t="shared" si="9"/>
        <v>62.266964676157627</v>
      </c>
      <c r="M295" s="23">
        <f t="shared" si="10"/>
        <v>0.40911520334288903</v>
      </c>
      <c r="N295" s="25">
        <f t="shared" si="11"/>
        <v>44.044507069627329</v>
      </c>
    </row>
    <row r="296" spans="1:14" ht="14.4">
      <c r="A296" s="3" t="s">
        <v>1748</v>
      </c>
      <c r="B296" s="3" t="s">
        <v>1655</v>
      </c>
      <c r="C296" s="9">
        <v>89744</v>
      </c>
      <c r="D296" s="9">
        <v>311</v>
      </c>
      <c r="E296" s="9">
        <v>48786</v>
      </c>
      <c r="F296" s="9">
        <v>85900</v>
      </c>
      <c r="G296" s="9">
        <v>3</v>
      </c>
      <c r="H296" s="9">
        <v>6369.8109999999997</v>
      </c>
      <c r="I296" s="22">
        <f t="shared" si="6"/>
        <v>2123.2703333333334</v>
      </c>
      <c r="J296" s="23">
        <f t="shared" si="7"/>
        <v>3.3428418612943482E-5</v>
      </c>
      <c r="K296" s="24">
        <f t="shared" si="8"/>
        <v>20.48170739549839</v>
      </c>
      <c r="L296" s="24">
        <f t="shared" si="9"/>
        <v>70.977569531110717</v>
      </c>
      <c r="M296" s="23">
        <f t="shared" si="10"/>
        <v>0.3465412729541808</v>
      </c>
      <c r="N296" s="25">
        <f t="shared" si="11"/>
        <v>54.361294348368695</v>
      </c>
    </row>
    <row r="297" spans="1:14" ht="14.4">
      <c r="A297" s="3" t="s">
        <v>1740</v>
      </c>
      <c r="B297" s="3" t="s">
        <v>1655</v>
      </c>
      <c r="C297" s="9">
        <v>39705</v>
      </c>
      <c r="D297" s="9">
        <v>190</v>
      </c>
      <c r="E297" s="9">
        <v>12950</v>
      </c>
      <c r="F297" s="9">
        <v>38030</v>
      </c>
      <c r="G297" s="9">
        <v>3</v>
      </c>
      <c r="H297" s="9">
        <v>1476.42</v>
      </c>
      <c r="I297" s="22">
        <f t="shared" si="6"/>
        <v>492.14000000000004</v>
      </c>
      <c r="J297" s="23">
        <f t="shared" si="7"/>
        <v>7.5557234605213452E-5</v>
      </c>
      <c r="K297" s="24">
        <f t="shared" si="8"/>
        <v>7.770631578947369</v>
      </c>
      <c r="L297" s="24">
        <f t="shared" si="9"/>
        <v>37.184737438609751</v>
      </c>
      <c r="M297" s="23">
        <f t="shared" si="10"/>
        <v>0.4785291524996852</v>
      </c>
      <c r="N297" s="25">
        <f t="shared" si="11"/>
        <v>32.615539604583802</v>
      </c>
    </row>
    <row r="298" spans="1:14" ht="14.4">
      <c r="A298" s="3" t="s">
        <v>1735</v>
      </c>
      <c r="B298" s="3" t="s">
        <v>1655</v>
      </c>
      <c r="C298" s="9">
        <v>23941</v>
      </c>
      <c r="D298" s="9">
        <v>150</v>
      </c>
      <c r="E298" s="9">
        <v>13054</v>
      </c>
      <c r="F298" s="9">
        <v>22276</v>
      </c>
      <c r="G298" s="9">
        <v>6</v>
      </c>
      <c r="H298" s="9">
        <v>2856.165</v>
      </c>
      <c r="I298" s="22">
        <f t="shared" si="6"/>
        <v>476.02749999999997</v>
      </c>
      <c r="J298" s="23">
        <f t="shared" si="7"/>
        <v>2.5061609790735556E-4</v>
      </c>
      <c r="K298" s="24">
        <f t="shared" si="8"/>
        <v>19.0411</v>
      </c>
      <c r="L298" s="24">
        <f t="shared" si="9"/>
        <v>119.3001545465937</v>
      </c>
      <c r="M298" s="23">
        <f t="shared" si="10"/>
        <v>0.62654024476838899</v>
      </c>
      <c r="N298" s="25">
        <f t="shared" si="11"/>
        <v>54.525709034710331</v>
      </c>
    </row>
    <row r="299" spans="1:14" ht="14.4">
      <c r="A299" s="3" t="s">
        <v>1740</v>
      </c>
      <c r="B299" s="3" t="s">
        <v>1655</v>
      </c>
      <c r="C299" s="9">
        <v>42759</v>
      </c>
      <c r="D299" s="9">
        <v>177</v>
      </c>
      <c r="E299" s="9">
        <v>17744</v>
      </c>
      <c r="F299" s="9">
        <v>34812</v>
      </c>
      <c r="G299" s="9">
        <v>12</v>
      </c>
      <c r="H299" s="9">
        <v>6316.4880000000003</v>
      </c>
      <c r="I299" s="22">
        <f t="shared" si="6"/>
        <v>526.37400000000002</v>
      </c>
      <c r="J299" s="23">
        <f t="shared" si="7"/>
        <v>2.8064267171823475E-4</v>
      </c>
      <c r="K299" s="24">
        <f t="shared" si="8"/>
        <v>35.686372881355936</v>
      </c>
      <c r="L299" s="24">
        <f t="shared" si="9"/>
        <v>147.72300568301409</v>
      </c>
      <c r="M299" s="23">
        <f t="shared" si="10"/>
        <v>0.41394794078439623</v>
      </c>
      <c r="N299" s="25">
        <f t="shared" si="11"/>
        <v>41.497696391402975</v>
      </c>
    </row>
    <row r="300" spans="1:14" ht="14.4">
      <c r="A300" s="3" t="s">
        <v>1740</v>
      </c>
      <c r="B300" s="3" t="s">
        <v>1655</v>
      </c>
      <c r="C300" s="9">
        <v>115673</v>
      </c>
      <c r="D300" s="9">
        <v>410</v>
      </c>
      <c r="E300" s="9">
        <v>52475</v>
      </c>
      <c r="F300" s="9">
        <v>97166</v>
      </c>
      <c r="G300" s="9">
        <v>22</v>
      </c>
      <c r="H300" s="9">
        <v>5045.9380000000001</v>
      </c>
      <c r="I300" s="22">
        <f t="shared" si="6"/>
        <v>229.36081818181819</v>
      </c>
      <c r="J300" s="23">
        <f t="shared" si="7"/>
        <v>1.9019131517294442E-4</v>
      </c>
      <c r="K300" s="24">
        <f t="shared" si="8"/>
        <v>12.307165853658537</v>
      </c>
      <c r="L300" s="24">
        <f t="shared" si="9"/>
        <v>43.622435659142582</v>
      </c>
      <c r="M300" s="23">
        <f t="shared" si="10"/>
        <v>0.35444745100412367</v>
      </c>
      <c r="N300" s="25">
        <f t="shared" si="11"/>
        <v>45.364951198637534</v>
      </c>
    </row>
    <row r="301" spans="1:14" ht="14.4">
      <c r="A301" s="3" t="s">
        <v>1733</v>
      </c>
      <c r="B301" s="3" t="s">
        <v>1655</v>
      </c>
      <c r="C301" s="9">
        <v>81486</v>
      </c>
      <c r="D301" s="9">
        <v>193</v>
      </c>
      <c r="E301" s="9">
        <v>57653</v>
      </c>
      <c r="F301" s="9">
        <v>76803</v>
      </c>
      <c r="G301" s="9">
        <v>6</v>
      </c>
      <c r="H301" s="9">
        <v>1463.8430000000001</v>
      </c>
      <c r="I301" s="22">
        <f t="shared" si="6"/>
        <v>243.97383333333335</v>
      </c>
      <c r="J301" s="23">
        <f t="shared" si="7"/>
        <v>7.3632280391723731E-5</v>
      </c>
      <c r="K301" s="24">
        <f t="shared" si="8"/>
        <v>7.5846787564766842</v>
      </c>
      <c r="L301" s="24">
        <f t="shared" si="9"/>
        <v>17.964349704243674</v>
      </c>
      <c r="M301" s="23">
        <f t="shared" si="10"/>
        <v>0.23685050192671134</v>
      </c>
      <c r="N301" s="25">
        <f t="shared" si="11"/>
        <v>70.752031023734148</v>
      </c>
    </row>
    <row r="302" spans="1:14" ht="14.4">
      <c r="A302" s="3" t="s">
        <v>1735</v>
      </c>
      <c r="B302" s="3" t="s">
        <v>1655</v>
      </c>
      <c r="C302" s="9">
        <v>31813</v>
      </c>
      <c r="D302" s="9">
        <v>84</v>
      </c>
      <c r="E302" s="9">
        <v>14149</v>
      </c>
      <c r="F302" s="9">
        <v>21281</v>
      </c>
      <c r="G302" s="9">
        <v>13</v>
      </c>
      <c r="H302" s="9">
        <v>2060.9940000000001</v>
      </c>
      <c r="I302" s="22">
        <f t="shared" si="6"/>
        <v>158.53800000000001</v>
      </c>
      <c r="J302" s="23">
        <f t="shared" si="7"/>
        <v>4.0863797818501871E-4</v>
      </c>
      <c r="K302" s="24">
        <f t="shared" si="8"/>
        <v>24.535642857142857</v>
      </c>
      <c r="L302" s="24">
        <f t="shared" si="9"/>
        <v>64.784647785496503</v>
      </c>
      <c r="M302" s="23">
        <f t="shared" si="10"/>
        <v>0.26404300128878133</v>
      </c>
      <c r="N302" s="25">
        <f t="shared" si="11"/>
        <v>44.475528871844844</v>
      </c>
    </row>
    <row r="303" spans="1:14" ht="14.4">
      <c r="A303" s="3" t="s">
        <v>1735</v>
      </c>
      <c r="B303" s="3" t="s">
        <v>1655</v>
      </c>
      <c r="C303" s="9">
        <v>7687</v>
      </c>
      <c r="D303" s="9">
        <v>10</v>
      </c>
      <c r="E303" s="9">
        <v>5311</v>
      </c>
      <c r="F303" s="9">
        <v>7266</v>
      </c>
      <c r="G303" s="9">
        <v>6</v>
      </c>
      <c r="H303" s="9">
        <v>6486.8540000000003</v>
      </c>
      <c r="I303" s="22">
        <f t="shared" si="6"/>
        <v>1081.1423333333335</v>
      </c>
      <c r="J303" s="23">
        <f t="shared" si="7"/>
        <v>7.805385716144139E-4</v>
      </c>
      <c r="K303" s="24">
        <f t="shared" si="8"/>
        <v>648.68540000000007</v>
      </c>
      <c r="L303" s="24">
        <f t="shared" si="9"/>
        <v>843.87329257187457</v>
      </c>
      <c r="M303" s="23">
        <f t="shared" si="10"/>
        <v>0.13008976193573565</v>
      </c>
      <c r="N303" s="25">
        <f t="shared" si="11"/>
        <v>69.090672564069209</v>
      </c>
    </row>
    <row r="304" spans="1:14" ht="14.4">
      <c r="A304" s="3" t="s">
        <v>1735</v>
      </c>
      <c r="B304" s="3" t="s">
        <v>1655</v>
      </c>
      <c r="C304" s="9">
        <v>17228</v>
      </c>
      <c r="D304" s="9">
        <v>30</v>
      </c>
      <c r="E304" s="9">
        <v>11116</v>
      </c>
      <c r="F304" s="9">
        <v>16044</v>
      </c>
      <c r="G304" s="9">
        <v>3</v>
      </c>
      <c r="H304" s="9">
        <v>1547.5129999999999</v>
      </c>
      <c r="I304" s="22">
        <f t="shared" si="6"/>
        <v>515.83766666666668</v>
      </c>
      <c r="J304" s="23">
        <f t="shared" si="7"/>
        <v>1.7413512885999536E-4</v>
      </c>
      <c r="K304" s="24">
        <f t="shared" si="8"/>
        <v>51.583766666666662</v>
      </c>
      <c r="L304" s="24">
        <f t="shared" si="9"/>
        <v>89.825458555839333</v>
      </c>
      <c r="M304" s="23">
        <f t="shared" si="10"/>
        <v>0.17413512885999535</v>
      </c>
      <c r="N304" s="25">
        <f t="shared" si="11"/>
        <v>64.522869746923618</v>
      </c>
    </row>
    <row r="305" spans="1:14" ht="14.4">
      <c r="A305" s="3" t="s">
        <v>1748</v>
      </c>
      <c r="B305" s="3" t="s">
        <v>1655</v>
      </c>
      <c r="C305" s="9">
        <v>21482</v>
      </c>
      <c r="D305" s="9">
        <v>67</v>
      </c>
      <c r="E305" s="9">
        <v>10473</v>
      </c>
      <c r="F305" s="9">
        <v>19679</v>
      </c>
      <c r="G305" s="9">
        <v>3</v>
      </c>
      <c r="H305" s="9">
        <v>3563.0990000000002</v>
      </c>
      <c r="I305" s="22">
        <f t="shared" si="6"/>
        <v>1187.6996666666666</v>
      </c>
      <c r="J305" s="23">
        <f t="shared" si="7"/>
        <v>1.3965180150823947E-4</v>
      </c>
      <c r="K305" s="24">
        <f t="shared" si="8"/>
        <v>53.180582089552239</v>
      </c>
      <c r="L305" s="24">
        <f t="shared" si="9"/>
        <v>165.86439810073551</v>
      </c>
      <c r="M305" s="23">
        <f t="shared" si="10"/>
        <v>0.31188902336840146</v>
      </c>
      <c r="N305" s="25">
        <f t="shared" si="11"/>
        <v>48.752443906526395</v>
      </c>
    </row>
    <row r="306" spans="1:14" ht="14.4">
      <c r="A306" s="3" t="s">
        <v>1733</v>
      </c>
      <c r="B306" s="3" t="s">
        <v>1655</v>
      </c>
      <c r="C306" s="9">
        <v>9178</v>
      </c>
      <c r="D306" s="9">
        <v>25</v>
      </c>
      <c r="E306" s="9">
        <v>4644</v>
      </c>
      <c r="F306" s="9">
        <v>8462</v>
      </c>
      <c r="G306" s="9">
        <v>2</v>
      </c>
      <c r="H306" s="9">
        <v>1503.2049999999999</v>
      </c>
      <c r="I306" s="22">
        <f t="shared" si="6"/>
        <v>751.60249999999996</v>
      </c>
      <c r="J306" s="23">
        <f t="shared" si="7"/>
        <v>2.1791239921551536E-4</v>
      </c>
      <c r="K306" s="24">
        <f t="shared" si="8"/>
        <v>60.1282</v>
      </c>
      <c r="L306" s="24">
        <f t="shared" si="9"/>
        <v>163.78350403137938</v>
      </c>
      <c r="M306" s="23">
        <f t="shared" si="10"/>
        <v>0.27239049901939422</v>
      </c>
      <c r="N306" s="25">
        <f t="shared" si="11"/>
        <v>50.599259097842662</v>
      </c>
    </row>
    <row r="307" spans="1:14" ht="14.4">
      <c r="A307" s="3" t="s">
        <v>1735</v>
      </c>
      <c r="B307" s="3" t="s">
        <v>1655</v>
      </c>
      <c r="C307" s="9">
        <v>9040</v>
      </c>
      <c r="D307" s="9">
        <v>21</v>
      </c>
      <c r="E307" s="9">
        <v>3585</v>
      </c>
      <c r="F307" s="9">
        <v>8450</v>
      </c>
      <c r="G307" s="9">
        <v>3</v>
      </c>
      <c r="H307" s="9">
        <v>1473.192</v>
      </c>
      <c r="I307" s="22">
        <f t="shared" si="6"/>
        <v>491.06400000000002</v>
      </c>
      <c r="J307" s="23">
        <f t="shared" si="7"/>
        <v>3.3185840707964601E-4</v>
      </c>
      <c r="K307" s="24">
        <f t="shared" si="8"/>
        <v>70.152000000000001</v>
      </c>
      <c r="L307" s="24">
        <f t="shared" si="9"/>
        <v>162.96371681415931</v>
      </c>
      <c r="M307" s="23">
        <f t="shared" si="10"/>
        <v>0.23230088495575221</v>
      </c>
      <c r="N307" s="25">
        <f t="shared" si="11"/>
        <v>39.657079646017699</v>
      </c>
    </row>
    <row r="308" spans="1:14" ht="14.4">
      <c r="A308" s="3" t="s">
        <v>1748</v>
      </c>
      <c r="B308" s="3" t="s">
        <v>1655</v>
      </c>
      <c r="C308" s="9">
        <v>96728</v>
      </c>
      <c r="D308" s="9">
        <v>341</v>
      </c>
      <c r="E308" s="9">
        <v>69700</v>
      </c>
      <c r="F308" s="9">
        <v>91910</v>
      </c>
      <c r="G308" s="9">
        <v>15</v>
      </c>
      <c r="H308" s="9">
        <v>6587.2430000000004</v>
      </c>
      <c r="I308" s="22">
        <f t="shared" si="6"/>
        <v>439.14953333333335</v>
      </c>
      <c r="J308" s="23">
        <f t="shared" si="7"/>
        <v>1.550740219998346E-4</v>
      </c>
      <c r="K308" s="24">
        <f t="shared" si="8"/>
        <v>19.317428152492671</v>
      </c>
      <c r="L308" s="24">
        <f t="shared" si="9"/>
        <v>68.100684393350434</v>
      </c>
      <c r="M308" s="23">
        <f t="shared" si="10"/>
        <v>0.35253494334629065</v>
      </c>
      <c r="N308" s="25">
        <f t="shared" si="11"/>
        <v>72.057728889256467</v>
      </c>
    </row>
    <row r="309" spans="1:14" ht="14.4">
      <c r="A309" s="3" t="s">
        <v>1733</v>
      </c>
      <c r="B309" s="3" t="s">
        <v>1655</v>
      </c>
      <c r="C309" s="9">
        <v>48947</v>
      </c>
      <c r="D309" s="9">
        <v>230</v>
      </c>
      <c r="E309" s="9">
        <v>32089</v>
      </c>
      <c r="F309" s="9">
        <v>45597</v>
      </c>
      <c r="G309" s="9">
        <v>21</v>
      </c>
      <c r="H309" s="9">
        <v>5702.29</v>
      </c>
      <c r="I309" s="22">
        <f t="shared" si="6"/>
        <v>271.53761904761905</v>
      </c>
      <c r="J309" s="23">
        <f t="shared" si="7"/>
        <v>4.2903548736388338E-4</v>
      </c>
      <c r="K309" s="24">
        <f t="shared" si="8"/>
        <v>24.792565217391303</v>
      </c>
      <c r="L309" s="24">
        <f t="shared" si="9"/>
        <v>116.49927472572375</v>
      </c>
      <c r="M309" s="23">
        <f t="shared" si="10"/>
        <v>0.4698960099699675</v>
      </c>
      <c r="N309" s="25">
        <f t="shared" si="11"/>
        <v>65.558665495331681</v>
      </c>
    </row>
    <row r="310" spans="1:14" ht="14.4">
      <c r="A310" s="3" t="s">
        <v>1748</v>
      </c>
      <c r="B310" s="3" t="s">
        <v>1655</v>
      </c>
      <c r="C310" s="9">
        <v>58938</v>
      </c>
      <c r="D310" s="9">
        <v>175</v>
      </c>
      <c r="E310" s="9">
        <v>41861</v>
      </c>
      <c r="F310" s="9">
        <v>55929</v>
      </c>
      <c r="G310" s="9">
        <v>9</v>
      </c>
      <c r="H310" s="9">
        <v>4881.1980000000003</v>
      </c>
      <c r="I310" s="22">
        <f t="shared" si="6"/>
        <v>542.35533333333342</v>
      </c>
      <c r="J310" s="23">
        <f t="shared" si="7"/>
        <v>1.5270284027282908E-4</v>
      </c>
      <c r="K310" s="24">
        <f t="shared" si="8"/>
        <v>27.892560000000003</v>
      </c>
      <c r="L310" s="24">
        <f t="shared" si="9"/>
        <v>82.819199837116969</v>
      </c>
      <c r="M310" s="23">
        <f t="shared" si="10"/>
        <v>0.29692218941938986</v>
      </c>
      <c r="N310" s="25">
        <f t="shared" si="11"/>
        <v>71.025484407343313</v>
      </c>
    </row>
    <row r="311" spans="1:14" ht="14.4">
      <c r="A311" s="3" t="s">
        <v>1740</v>
      </c>
      <c r="B311" s="3" t="s">
        <v>1655</v>
      </c>
      <c r="C311" s="9">
        <v>49014</v>
      </c>
      <c r="D311" s="9">
        <v>100</v>
      </c>
      <c r="E311" s="9">
        <v>30349</v>
      </c>
      <c r="F311" s="9">
        <v>46446</v>
      </c>
      <c r="G311" s="9">
        <v>6</v>
      </c>
      <c r="H311" s="9">
        <v>3628.346</v>
      </c>
      <c r="I311" s="22">
        <f t="shared" si="6"/>
        <v>604.72433333333333</v>
      </c>
      <c r="J311" s="23">
        <f t="shared" si="7"/>
        <v>1.2241400416207614E-4</v>
      </c>
      <c r="K311" s="24">
        <f t="shared" si="8"/>
        <v>36.283459999999998</v>
      </c>
      <c r="L311" s="24">
        <f t="shared" si="9"/>
        <v>74.026727057575386</v>
      </c>
      <c r="M311" s="23">
        <f t="shared" si="10"/>
        <v>0.20402334027012689</v>
      </c>
      <c r="N311" s="25">
        <f t="shared" si="11"/>
        <v>61.919043538580809</v>
      </c>
    </row>
    <row r="312" spans="1:14" ht="14.4">
      <c r="A312" s="3" t="s">
        <v>1778</v>
      </c>
      <c r="B312" s="3" t="s">
        <v>1655</v>
      </c>
      <c r="C312" s="9">
        <v>69523</v>
      </c>
      <c r="D312" s="9">
        <v>174</v>
      </c>
      <c r="E312" s="9">
        <v>48273</v>
      </c>
      <c r="F312" s="9">
        <v>65800</v>
      </c>
      <c r="G312" s="9">
        <v>9</v>
      </c>
      <c r="H312" s="9">
        <v>2649.998</v>
      </c>
      <c r="I312" s="22">
        <f t="shared" si="6"/>
        <v>294.44422222222221</v>
      </c>
      <c r="J312" s="23">
        <f t="shared" si="7"/>
        <v>1.2945356213051796E-4</v>
      </c>
      <c r="K312" s="24">
        <f t="shared" si="8"/>
        <v>15.229873563218391</v>
      </c>
      <c r="L312" s="24">
        <f t="shared" si="9"/>
        <v>38.116853415416479</v>
      </c>
      <c r="M312" s="23">
        <f t="shared" si="10"/>
        <v>0.25027688678566806</v>
      </c>
      <c r="N312" s="25">
        <f t="shared" si="11"/>
        <v>69.434575608072151</v>
      </c>
    </row>
    <row r="313" spans="1:14" ht="14.4">
      <c r="A313" s="3" t="s">
        <v>1735</v>
      </c>
      <c r="B313" s="3" t="s">
        <v>1655</v>
      </c>
      <c r="C313" s="9">
        <v>37717</v>
      </c>
      <c r="D313" s="9">
        <v>69</v>
      </c>
      <c r="E313" s="9">
        <v>26541</v>
      </c>
      <c r="F313" s="9">
        <v>35126</v>
      </c>
      <c r="G313" s="9">
        <v>5</v>
      </c>
      <c r="H313" s="9">
        <v>1725.271</v>
      </c>
      <c r="I313" s="22">
        <f t="shared" si="6"/>
        <v>345.05419999999998</v>
      </c>
      <c r="J313" s="23">
        <f t="shared" si="7"/>
        <v>1.3256621682530424E-4</v>
      </c>
      <c r="K313" s="24">
        <f t="shared" si="8"/>
        <v>25.003927536231885</v>
      </c>
      <c r="L313" s="24">
        <f t="shared" si="9"/>
        <v>45.742529893681898</v>
      </c>
      <c r="M313" s="23">
        <f t="shared" si="10"/>
        <v>0.18294137921891987</v>
      </c>
      <c r="N313" s="25">
        <f t="shared" si="11"/>
        <v>70.368799215208</v>
      </c>
    </row>
    <row r="314" spans="1:14" ht="14.4">
      <c r="A314" s="3" t="s">
        <v>1738</v>
      </c>
      <c r="B314" s="3" t="s">
        <v>1655</v>
      </c>
      <c r="C314" s="9">
        <v>16236</v>
      </c>
      <c r="D314" s="9">
        <v>50</v>
      </c>
      <c r="E314" s="9">
        <v>8669</v>
      </c>
      <c r="F314" s="9">
        <v>15208</v>
      </c>
      <c r="G314" s="9">
        <v>11</v>
      </c>
      <c r="H314" s="9">
        <v>1639.8140000000001</v>
      </c>
      <c r="I314" s="22">
        <f t="shared" si="6"/>
        <v>149.07400000000001</v>
      </c>
      <c r="J314" s="23">
        <f t="shared" si="7"/>
        <v>6.7750677506775068E-4</v>
      </c>
      <c r="K314" s="24">
        <f t="shared" si="8"/>
        <v>32.796280000000003</v>
      </c>
      <c r="L314" s="24">
        <f t="shared" si="9"/>
        <v>100.99864498644986</v>
      </c>
      <c r="M314" s="23">
        <f t="shared" si="10"/>
        <v>0.30795762503079577</v>
      </c>
      <c r="N314" s="25">
        <f t="shared" si="11"/>
        <v>53.393693027839376</v>
      </c>
    </row>
    <row r="315" spans="1:14" ht="14.4">
      <c r="A315" s="3" t="s">
        <v>1740</v>
      </c>
      <c r="B315" s="3" t="s">
        <v>1655</v>
      </c>
      <c r="C315" s="9">
        <v>9222</v>
      </c>
      <c r="D315" s="9">
        <v>33</v>
      </c>
      <c r="E315" s="9">
        <v>5352</v>
      </c>
      <c r="F315" s="9">
        <v>8141</v>
      </c>
      <c r="G315" s="9">
        <v>2</v>
      </c>
      <c r="H315" s="9">
        <v>1583.164</v>
      </c>
      <c r="I315" s="22">
        <f t="shared" si="6"/>
        <v>791.58199999999999</v>
      </c>
      <c r="J315" s="23">
        <f t="shared" si="7"/>
        <v>2.1687269572760788E-4</v>
      </c>
      <c r="K315" s="24">
        <f t="shared" si="8"/>
        <v>47.974666666666664</v>
      </c>
      <c r="L315" s="24">
        <f t="shared" si="9"/>
        <v>171.67252222945132</v>
      </c>
      <c r="M315" s="23">
        <f t="shared" si="10"/>
        <v>0.35783994795055302</v>
      </c>
      <c r="N315" s="25">
        <f t="shared" si="11"/>
        <v>58.035133376707869</v>
      </c>
    </row>
    <row r="316" spans="1:14" ht="14.4">
      <c r="A316" s="3" t="s">
        <v>1742</v>
      </c>
      <c r="B316" s="3" t="s">
        <v>1655</v>
      </c>
      <c r="C316" s="9">
        <v>8233</v>
      </c>
      <c r="D316" s="9">
        <v>65</v>
      </c>
      <c r="E316" s="9">
        <v>5361</v>
      </c>
      <c r="F316" s="9">
        <v>7643</v>
      </c>
      <c r="G316" s="9">
        <v>4</v>
      </c>
      <c r="H316" s="9">
        <v>6381.0069999999996</v>
      </c>
      <c r="I316" s="22">
        <f t="shared" si="6"/>
        <v>1595.2517499999999</v>
      </c>
      <c r="J316" s="23">
        <f t="shared" si="7"/>
        <v>4.8584962953965749E-4</v>
      </c>
      <c r="K316" s="24">
        <f t="shared" si="8"/>
        <v>98.169338461538459</v>
      </c>
      <c r="L316" s="24">
        <f t="shared" si="9"/>
        <v>775.05247175999023</v>
      </c>
      <c r="M316" s="23">
        <f t="shared" si="10"/>
        <v>0.78950564800194334</v>
      </c>
      <c r="N316" s="25">
        <f t="shared" si="11"/>
        <v>65.115996599052593</v>
      </c>
    </row>
    <row r="317" spans="1:14" ht="14.4">
      <c r="A317" s="3" t="s">
        <v>1742</v>
      </c>
      <c r="B317" s="3" t="s">
        <v>1655</v>
      </c>
      <c r="C317" s="9">
        <v>9014</v>
      </c>
      <c r="D317" s="9">
        <v>26</v>
      </c>
      <c r="E317" s="9">
        <v>5054</v>
      </c>
      <c r="F317" s="9">
        <v>7227</v>
      </c>
      <c r="G317" s="9">
        <v>4</v>
      </c>
      <c r="H317" s="9">
        <v>1539.6010000000001</v>
      </c>
      <c r="I317" s="22">
        <f t="shared" si="6"/>
        <v>384.90025000000003</v>
      </c>
      <c r="J317" s="23">
        <f t="shared" si="7"/>
        <v>4.4375416019525185E-4</v>
      </c>
      <c r="K317" s="24">
        <f t="shared" si="8"/>
        <v>59.215423076923081</v>
      </c>
      <c r="L317" s="24">
        <f t="shared" si="9"/>
        <v>170.80108719769248</v>
      </c>
      <c r="M317" s="23">
        <f t="shared" si="10"/>
        <v>0.28844020412691368</v>
      </c>
      <c r="N317" s="25">
        <f t="shared" si="11"/>
        <v>56.068338140670072</v>
      </c>
    </row>
    <row r="318" spans="1:14" ht="14.4">
      <c r="A318" s="3" t="s">
        <v>1735</v>
      </c>
      <c r="B318" s="3" t="s">
        <v>1655</v>
      </c>
      <c r="C318" s="9">
        <v>9702</v>
      </c>
      <c r="D318" s="9">
        <v>40</v>
      </c>
      <c r="E318" s="9">
        <v>5564</v>
      </c>
      <c r="F318" s="9">
        <v>8210</v>
      </c>
      <c r="G318" s="9">
        <v>1</v>
      </c>
      <c r="H318" s="9">
        <v>5711.3919999999998</v>
      </c>
      <c r="I318" s="22">
        <f t="shared" si="6"/>
        <v>5711.3919999999998</v>
      </c>
      <c r="J318" s="23">
        <f t="shared" si="7"/>
        <v>1.0307153164296021E-4</v>
      </c>
      <c r="K318" s="24">
        <f t="shared" si="8"/>
        <v>142.78479999999999</v>
      </c>
      <c r="L318" s="24">
        <f t="shared" si="9"/>
        <v>588.68192125334986</v>
      </c>
      <c r="M318" s="23">
        <f t="shared" si="10"/>
        <v>0.41228612657184083</v>
      </c>
      <c r="N318" s="25">
        <f t="shared" si="11"/>
        <v>57.34900020614306</v>
      </c>
    </row>
    <row r="319" spans="1:14" ht="14.4">
      <c r="A319" s="3" t="s">
        <v>1742</v>
      </c>
      <c r="B319" s="3" t="s">
        <v>1655</v>
      </c>
      <c r="C319" s="9">
        <v>150457</v>
      </c>
      <c r="D319" s="9">
        <v>420</v>
      </c>
      <c r="E319" s="9">
        <v>58372</v>
      </c>
      <c r="F319" s="9">
        <v>135099</v>
      </c>
      <c r="G319" s="9">
        <v>14</v>
      </c>
      <c r="H319" s="9">
        <v>5906.83</v>
      </c>
      <c r="I319" s="22">
        <f t="shared" si="6"/>
        <v>421.91642857142858</v>
      </c>
      <c r="J319" s="23">
        <f t="shared" si="7"/>
        <v>9.3049841482948612E-5</v>
      </c>
      <c r="K319" s="24">
        <f t="shared" si="8"/>
        <v>14.063880952380952</v>
      </c>
      <c r="L319" s="24">
        <f t="shared" si="9"/>
        <v>39.259256797623237</v>
      </c>
      <c r="M319" s="23">
        <f t="shared" si="10"/>
        <v>0.27914952444884583</v>
      </c>
      <c r="N319" s="25">
        <f t="shared" si="11"/>
        <v>38.796466764590548</v>
      </c>
    </row>
    <row r="320" spans="1:14" ht="14.4">
      <c r="A320" s="3" t="s">
        <v>1735</v>
      </c>
      <c r="B320" s="3" t="s">
        <v>1655</v>
      </c>
      <c r="C320" s="9">
        <v>190592</v>
      </c>
      <c r="D320" s="9">
        <v>601</v>
      </c>
      <c r="E320" s="9">
        <v>28906</v>
      </c>
      <c r="F320" s="9">
        <v>172515</v>
      </c>
      <c r="G320" s="9">
        <v>25</v>
      </c>
      <c r="H320" s="9">
        <v>4742.0479999999998</v>
      </c>
      <c r="I320" s="22">
        <f t="shared" si="6"/>
        <v>189.68191999999999</v>
      </c>
      <c r="J320" s="23">
        <f t="shared" si="7"/>
        <v>1.3117024848891874E-4</v>
      </c>
      <c r="K320" s="24">
        <f t="shared" si="8"/>
        <v>7.8902628951747085</v>
      </c>
      <c r="L320" s="24">
        <f t="shared" si="9"/>
        <v>24.880624580255201</v>
      </c>
      <c r="M320" s="23">
        <f t="shared" si="10"/>
        <v>0.31533327736736066</v>
      </c>
      <c r="N320" s="25">
        <f t="shared" si="11"/>
        <v>15.166428811282739</v>
      </c>
    </row>
    <row r="321" spans="1:14" ht="14.4">
      <c r="A321" s="3" t="s">
        <v>1740</v>
      </c>
      <c r="B321" s="3" t="s">
        <v>1655</v>
      </c>
      <c r="C321" s="9">
        <v>12868</v>
      </c>
      <c r="D321" s="9">
        <v>80</v>
      </c>
      <c r="E321" s="9">
        <v>6472</v>
      </c>
      <c r="F321" s="9">
        <v>11922</v>
      </c>
      <c r="G321" s="9">
        <v>6</v>
      </c>
      <c r="H321" s="9">
        <v>3137.143</v>
      </c>
      <c r="I321" s="22">
        <f t="shared" si="6"/>
        <v>522.85716666666667</v>
      </c>
      <c r="J321" s="23">
        <f t="shared" si="7"/>
        <v>4.6627292508548337E-4</v>
      </c>
      <c r="K321" s="24">
        <f t="shared" si="8"/>
        <v>39.214287499999998</v>
      </c>
      <c r="L321" s="24">
        <f t="shared" si="9"/>
        <v>243.79414050357477</v>
      </c>
      <c r="M321" s="23">
        <f t="shared" si="10"/>
        <v>0.6216972334473112</v>
      </c>
      <c r="N321" s="25">
        <f t="shared" si="11"/>
        <v>50.295306185887469</v>
      </c>
    </row>
    <row r="322" spans="1:14" ht="14.4">
      <c r="A322" s="3" t="s">
        <v>1733</v>
      </c>
      <c r="B322" s="3" t="s">
        <v>1655</v>
      </c>
      <c r="C322" s="9">
        <v>9059</v>
      </c>
      <c r="D322" s="9">
        <v>22</v>
      </c>
      <c r="E322" s="9">
        <v>589</v>
      </c>
      <c r="F322" s="9">
        <v>7480</v>
      </c>
      <c r="G322" s="9">
        <v>4</v>
      </c>
      <c r="H322" s="9">
        <v>1908.5260000000001</v>
      </c>
      <c r="I322" s="22">
        <f t="shared" si="6"/>
        <v>477.13150000000002</v>
      </c>
      <c r="J322" s="23">
        <f t="shared" si="7"/>
        <v>4.4154983993818304E-4</v>
      </c>
      <c r="K322" s="24">
        <f t="shared" si="8"/>
        <v>86.75118181818182</v>
      </c>
      <c r="L322" s="24">
        <f t="shared" si="9"/>
        <v>210.67733745446517</v>
      </c>
      <c r="M322" s="23">
        <f t="shared" si="10"/>
        <v>0.24285241196600069</v>
      </c>
      <c r="N322" s="25">
        <f t="shared" si="11"/>
        <v>6.5018213930897444</v>
      </c>
    </row>
    <row r="323" spans="1:14" ht="14.4">
      <c r="A323" s="3" t="s">
        <v>1735</v>
      </c>
      <c r="B323" s="3" t="s">
        <v>1655</v>
      </c>
      <c r="C323" s="9">
        <v>15904</v>
      </c>
      <c r="D323" s="9">
        <v>190</v>
      </c>
      <c r="E323" s="9">
        <v>7523</v>
      </c>
      <c r="F323" s="9">
        <v>14815</v>
      </c>
      <c r="G323" s="9">
        <v>2</v>
      </c>
      <c r="H323" s="9">
        <v>1825.7260000000001</v>
      </c>
      <c r="I323" s="22">
        <f t="shared" si="6"/>
        <v>912.86300000000006</v>
      </c>
      <c r="J323" s="23">
        <f t="shared" si="7"/>
        <v>1.2575452716297788E-4</v>
      </c>
      <c r="K323" s="24">
        <f t="shared" si="8"/>
        <v>9.6090842105263157</v>
      </c>
      <c r="L323" s="24">
        <f t="shared" si="9"/>
        <v>114.79665492957747</v>
      </c>
      <c r="M323" s="23">
        <f t="shared" si="10"/>
        <v>1.1946680080482897</v>
      </c>
      <c r="N323" s="25">
        <f t="shared" si="11"/>
        <v>47.302565392354126</v>
      </c>
    </row>
    <row r="324" spans="1:14" ht="14.4">
      <c r="A324" s="3" t="s">
        <v>1740</v>
      </c>
      <c r="B324" s="3" t="s">
        <v>1655</v>
      </c>
      <c r="C324" s="9">
        <v>7822</v>
      </c>
      <c r="D324" s="9">
        <v>25</v>
      </c>
      <c r="E324" s="9">
        <v>3786</v>
      </c>
      <c r="F324" s="9">
        <v>7232</v>
      </c>
      <c r="G324" s="9">
        <v>13</v>
      </c>
      <c r="H324" s="9">
        <v>6781.8220000000001</v>
      </c>
      <c r="I324" s="22">
        <f t="shared" si="6"/>
        <v>521.67861538461534</v>
      </c>
      <c r="J324" s="23">
        <f t="shared" si="7"/>
        <v>1.6619790334952698E-3</v>
      </c>
      <c r="K324" s="24">
        <f t="shared" si="8"/>
        <v>271.27287999999999</v>
      </c>
      <c r="L324" s="24">
        <f t="shared" si="9"/>
        <v>867.01892099207362</v>
      </c>
      <c r="M324" s="23">
        <f t="shared" si="10"/>
        <v>0.3196113525952442</v>
      </c>
      <c r="N324" s="25">
        <f t="shared" si="11"/>
        <v>48.401943237023779</v>
      </c>
    </row>
    <row r="325" spans="1:14" ht="14.4">
      <c r="A325" s="3" t="s">
        <v>1742</v>
      </c>
      <c r="B325" s="3" t="s">
        <v>1655</v>
      </c>
      <c r="C325" s="9">
        <v>12214</v>
      </c>
      <c r="D325" s="9">
        <v>50</v>
      </c>
      <c r="E325" s="9">
        <v>5376</v>
      </c>
      <c r="F325" s="9">
        <v>11490</v>
      </c>
      <c r="G325" s="9">
        <v>7</v>
      </c>
      <c r="H325" s="9">
        <v>5616.3090000000002</v>
      </c>
      <c r="I325" s="22">
        <f t="shared" si="6"/>
        <v>802.32985714285712</v>
      </c>
      <c r="J325" s="23">
        <f t="shared" si="7"/>
        <v>5.7311282135254628E-4</v>
      </c>
      <c r="K325" s="24">
        <f t="shared" si="8"/>
        <v>112.32618000000001</v>
      </c>
      <c r="L325" s="24">
        <f t="shared" si="9"/>
        <v>459.82552808252825</v>
      </c>
      <c r="M325" s="23">
        <f t="shared" si="10"/>
        <v>0.40936630096610443</v>
      </c>
      <c r="N325" s="25">
        <f t="shared" si="11"/>
        <v>44.015064679875557</v>
      </c>
    </row>
    <row r="326" spans="1:14" ht="14.4">
      <c r="A326" s="3" t="s">
        <v>1735</v>
      </c>
      <c r="B326" s="3" t="s">
        <v>1655</v>
      </c>
      <c r="C326" s="9">
        <v>141165</v>
      </c>
      <c r="D326" s="9">
        <v>250</v>
      </c>
      <c r="E326" s="9">
        <v>102776</v>
      </c>
      <c r="F326" s="9">
        <v>128004</v>
      </c>
      <c r="G326" s="9">
        <v>28</v>
      </c>
      <c r="H326" s="9">
        <v>7222.2110000000002</v>
      </c>
      <c r="I326" s="22">
        <f t="shared" si="6"/>
        <v>257.93610714285717</v>
      </c>
      <c r="J326" s="23">
        <f t="shared" si="7"/>
        <v>1.9834944922608296E-4</v>
      </c>
      <c r="K326" s="24">
        <f t="shared" si="8"/>
        <v>28.888844000000002</v>
      </c>
      <c r="L326" s="24">
        <f t="shared" si="9"/>
        <v>51.161484787305639</v>
      </c>
      <c r="M326" s="23">
        <f t="shared" si="10"/>
        <v>0.17709772252328834</v>
      </c>
      <c r="N326" s="25">
        <f t="shared" si="11"/>
        <v>72.805582120213927</v>
      </c>
    </row>
    <row r="327" spans="1:14" ht="14.4">
      <c r="A327" s="3" t="s">
        <v>1740</v>
      </c>
      <c r="B327" s="3" t="s">
        <v>1655</v>
      </c>
      <c r="C327" s="9">
        <v>7514</v>
      </c>
      <c r="D327" s="9">
        <v>20</v>
      </c>
      <c r="E327" s="9">
        <v>2646</v>
      </c>
      <c r="F327" s="9">
        <v>3373</v>
      </c>
      <c r="G327" s="9">
        <v>3</v>
      </c>
      <c r="H327" s="9">
        <v>6756.2950000000001</v>
      </c>
      <c r="I327" s="22">
        <f t="shared" si="6"/>
        <v>2252.0983333333334</v>
      </c>
      <c r="J327" s="23">
        <f t="shared" si="7"/>
        <v>3.9925472451424009E-4</v>
      </c>
      <c r="K327" s="24">
        <f t="shared" si="8"/>
        <v>337.81475</v>
      </c>
      <c r="L327" s="24">
        <f t="shared" si="9"/>
        <v>899.1608996539793</v>
      </c>
      <c r="M327" s="23">
        <f t="shared" si="10"/>
        <v>0.26616981634282671</v>
      </c>
      <c r="N327" s="25">
        <f t="shared" si="11"/>
        <v>35.214266702155975</v>
      </c>
    </row>
    <row r="328" spans="1:14" ht="14.4">
      <c r="A328" s="3" t="s">
        <v>1738</v>
      </c>
      <c r="B328" s="3" t="s">
        <v>1655</v>
      </c>
      <c r="C328" s="9">
        <v>30460</v>
      </c>
      <c r="D328" s="9">
        <v>95</v>
      </c>
      <c r="E328" s="9">
        <v>21830</v>
      </c>
      <c r="F328" s="9">
        <v>27750</v>
      </c>
      <c r="G328" s="9">
        <v>25</v>
      </c>
      <c r="H328" s="9">
        <v>6643.9669999999996</v>
      </c>
      <c r="I328" s="22">
        <f t="shared" si="6"/>
        <v>265.75867999999997</v>
      </c>
      <c r="J328" s="23">
        <f t="shared" si="7"/>
        <v>8.2074852265265927E-4</v>
      </c>
      <c r="K328" s="24">
        <f t="shared" si="8"/>
        <v>69.936494736842107</v>
      </c>
      <c r="L328" s="24">
        <f t="shared" si="9"/>
        <v>218.12104399212078</v>
      </c>
      <c r="M328" s="23">
        <f t="shared" si="10"/>
        <v>0.31188443860801052</v>
      </c>
      <c r="N328" s="25">
        <f t="shared" si="11"/>
        <v>71.667760998030204</v>
      </c>
    </row>
    <row r="329" spans="1:14" ht="14.4">
      <c r="A329" s="3" t="s">
        <v>1740</v>
      </c>
      <c r="B329" s="3" t="s">
        <v>1655</v>
      </c>
      <c r="C329" s="9">
        <v>14083</v>
      </c>
      <c r="D329" s="9">
        <v>97</v>
      </c>
      <c r="E329" s="9">
        <v>9945</v>
      </c>
      <c r="F329" s="9">
        <v>12878</v>
      </c>
      <c r="G329" s="9">
        <v>11</v>
      </c>
      <c r="H329" s="9">
        <v>5979.67</v>
      </c>
      <c r="I329" s="22">
        <f t="shared" si="6"/>
        <v>543.60636363636365</v>
      </c>
      <c r="J329" s="23">
        <f t="shared" si="7"/>
        <v>7.8108357594262586E-4</v>
      </c>
      <c r="K329" s="24">
        <f t="shared" si="8"/>
        <v>61.646082474226802</v>
      </c>
      <c r="L329" s="24">
        <f t="shared" si="9"/>
        <v>424.60200241425832</v>
      </c>
      <c r="M329" s="23">
        <f t="shared" si="10"/>
        <v>0.68877369878576999</v>
      </c>
      <c r="N329" s="25">
        <f t="shared" si="11"/>
        <v>70.617056024994667</v>
      </c>
    </row>
    <row r="330" spans="1:14" ht="14.4">
      <c r="A330" s="3" t="s">
        <v>1740</v>
      </c>
      <c r="B330" s="3" t="s">
        <v>1655</v>
      </c>
      <c r="C330" s="9">
        <v>100058</v>
      </c>
      <c r="D330" s="9">
        <v>435</v>
      </c>
      <c r="E330" s="9">
        <v>73422</v>
      </c>
      <c r="F330" s="9">
        <v>91976</v>
      </c>
      <c r="G330" s="9">
        <v>8</v>
      </c>
      <c r="H330" s="9">
        <v>5831.2259999999997</v>
      </c>
      <c r="I330" s="22">
        <f t="shared" si="6"/>
        <v>728.90324999999996</v>
      </c>
      <c r="J330" s="23">
        <f t="shared" si="7"/>
        <v>7.9953626896400092E-5</v>
      </c>
      <c r="K330" s="24">
        <f t="shared" si="8"/>
        <v>13.40511724137931</v>
      </c>
      <c r="L330" s="24">
        <f t="shared" si="9"/>
        <v>58.278458494073433</v>
      </c>
      <c r="M330" s="23">
        <f t="shared" si="10"/>
        <v>0.43474784624917551</v>
      </c>
      <c r="N330" s="25">
        <f t="shared" si="11"/>
        <v>73.379439924843595</v>
      </c>
    </row>
    <row r="331" spans="1:14" ht="14.4">
      <c r="A331" s="3" t="s">
        <v>1748</v>
      </c>
      <c r="B331" s="3" t="s">
        <v>1655</v>
      </c>
      <c r="C331" s="9">
        <v>83854</v>
      </c>
      <c r="D331" s="9">
        <v>197</v>
      </c>
      <c r="E331" s="9">
        <v>60626</v>
      </c>
      <c r="F331" s="9">
        <v>76071</v>
      </c>
      <c r="G331" s="9">
        <v>15</v>
      </c>
      <c r="H331" s="9">
        <v>5783.8440000000001</v>
      </c>
      <c r="I331" s="22">
        <f t="shared" si="6"/>
        <v>385.58960000000002</v>
      </c>
      <c r="J331" s="23">
        <f t="shared" si="7"/>
        <v>1.788823431201851E-4</v>
      </c>
      <c r="K331" s="24">
        <f t="shared" si="8"/>
        <v>29.359614213197968</v>
      </c>
      <c r="L331" s="24">
        <f t="shared" si="9"/>
        <v>68.975171130774925</v>
      </c>
      <c r="M331" s="23">
        <f t="shared" si="10"/>
        <v>0.23493214396450973</v>
      </c>
      <c r="N331" s="25">
        <f t="shared" si="11"/>
        <v>72.299472893362264</v>
      </c>
    </row>
    <row r="332" spans="1:14" ht="14.4">
      <c r="A332" s="3" t="s">
        <v>1733</v>
      </c>
      <c r="B332" s="3" t="s">
        <v>1655</v>
      </c>
      <c r="C332" s="9">
        <v>103665</v>
      </c>
      <c r="D332" s="9">
        <v>270</v>
      </c>
      <c r="E332" s="9">
        <v>77283</v>
      </c>
      <c r="F332" s="9">
        <v>94019</v>
      </c>
      <c r="G332" s="9">
        <v>4</v>
      </c>
      <c r="H332" s="9">
        <v>5284.6859999999997</v>
      </c>
      <c r="I332" s="22">
        <f t="shared" si="6"/>
        <v>1321.1714999999999</v>
      </c>
      <c r="J332" s="23">
        <f t="shared" si="7"/>
        <v>3.8585829354169681E-5</v>
      </c>
      <c r="K332" s="24">
        <f t="shared" si="8"/>
        <v>19.572911111111111</v>
      </c>
      <c r="L332" s="24">
        <f t="shared" si="9"/>
        <v>50.978498046592385</v>
      </c>
      <c r="M332" s="23">
        <f t="shared" si="10"/>
        <v>0.26045434814064533</v>
      </c>
      <c r="N332" s="25">
        <f t="shared" si="11"/>
        <v>74.550716249457381</v>
      </c>
    </row>
    <row r="333" spans="1:14" ht="14.4">
      <c r="A333" s="3" t="s">
        <v>1740</v>
      </c>
      <c r="B333" s="3" t="s">
        <v>1655</v>
      </c>
      <c r="C333" s="9">
        <v>25889</v>
      </c>
      <c r="D333" s="9">
        <v>110</v>
      </c>
      <c r="E333" s="9">
        <v>18382</v>
      </c>
      <c r="F333" s="9">
        <v>23328</v>
      </c>
      <c r="G333" s="9">
        <v>15</v>
      </c>
      <c r="H333" s="9">
        <v>4977.7849999999999</v>
      </c>
      <c r="I333" s="22">
        <f t="shared" si="6"/>
        <v>331.85233333333332</v>
      </c>
      <c r="J333" s="23">
        <f t="shared" si="7"/>
        <v>5.7939665494997873E-4</v>
      </c>
      <c r="K333" s="24">
        <f t="shared" si="8"/>
        <v>45.252590909090905</v>
      </c>
      <c r="L333" s="24">
        <f t="shared" si="9"/>
        <v>192.27413187067864</v>
      </c>
      <c r="M333" s="23">
        <f t="shared" si="10"/>
        <v>0.42489088029665112</v>
      </c>
      <c r="N333" s="25">
        <f t="shared" si="11"/>
        <v>71.003128741936735</v>
      </c>
    </row>
    <row r="334" spans="1:14" ht="14.4">
      <c r="A334" s="3" t="s">
        <v>1735</v>
      </c>
      <c r="B334" s="3" t="s">
        <v>1655</v>
      </c>
      <c r="C334" s="9">
        <v>39844</v>
      </c>
      <c r="D334" s="9">
        <v>101</v>
      </c>
      <c r="E334" s="9">
        <v>28001</v>
      </c>
      <c r="F334" s="9">
        <v>36335</v>
      </c>
      <c r="G334" s="9">
        <v>3</v>
      </c>
      <c r="H334" s="9">
        <v>4439.3680000000004</v>
      </c>
      <c r="I334" s="22">
        <f t="shared" si="6"/>
        <v>1479.7893333333334</v>
      </c>
      <c r="J334" s="23">
        <f t="shared" si="7"/>
        <v>7.5293645216343745E-5</v>
      </c>
      <c r="K334" s="24">
        <f t="shared" si="8"/>
        <v>43.954138613861389</v>
      </c>
      <c r="L334" s="24">
        <f t="shared" si="9"/>
        <v>111.41873305892985</v>
      </c>
      <c r="M334" s="23">
        <f t="shared" si="10"/>
        <v>0.25348860556169062</v>
      </c>
      <c r="N334" s="25">
        <f t="shared" si="11"/>
        <v>70.276578656761373</v>
      </c>
    </row>
    <row r="335" spans="1:14" ht="14.4">
      <c r="A335" s="3" t="s">
        <v>1733</v>
      </c>
      <c r="B335" s="3" t="s">
        <v>1655</v>
      </c>
      <c r="C335" s="9">
        <v>224359</v>
      </c>
      <c r="D335" s="9">
        <v>480</v>
      </c>
      <c r="E335" s="9">
        <v>163149</v>
      </c>
      <c r="F335" s="9">
        <v>200859</v>
      </c>
      <c r="G335" s="9">
        <v>5</v>
      </c>
      <c r="H335" s="9">
        <v>4196.9369999999999</v>
      </c>
      <c r="I335" s="22">
        <f t="shared" si="6"/>
        <v>839.38739999999996</v>
      </c>
      <c r="J335" s="23">
        <f t="shared" si="7"/>
        <v>2.22857117387758E-5</v>
      </c>
      <c r="K335" s="24">
        <f t="shared" si="8"/>
        <v>8.7436187499999996</v>
      </c>
      <c r="L335" s="24">
        <f t="shared" si="9"/>
        <v>18.706345633560499</v>
      </c>
      <c r="M335" s="23">
        <f t="shared" si="10"/>
        <v>0.2139428326922477</v>
      </c>
      <c r="N335" s="25">
        <f t="shared" si="11"/>
        <v>72.717831689390664</v>
      </c>
    </row>
    <row r="336" spans="1:14" ht="14.4">
      <c r="A336" s="3" t="s">
        <v>1742</v>
      </c>
      <c r="B336" s="3" t="s">
        <v>1655</v>
      </c>
      <c r="C336" s="9">
        <v>15399</v>
      </c>
      <c r="D336" s="9">
        <v>35</v>
      </c>
      <c r="E336" s="9">
        <v>3398</v>
      </c>
      <c r="F336" s="9">
        <v>4324</v>
      </c>
      <c r="G336" s="9">
        <v>3</v>
      </c>
      <c r="H336" s="9">
        <v>3434.7310000000002</v>
      </c>
      <c r="I336" s="22">
        <f t="shared" si="6"/>
        <v>1144.9103333333335</v>
      </c>
      <c r="J336" s="23">
        <f t="shared" si="7"/>
        <v>1.9481784531463081E-4</v>
      </c>
      <c r="K336" s="24">
        <f t="shared" si="8"/>
        <v>98.135171428571439</v>
      </c>
      <c r="L336" s="24">
        <f t="shared" si="9"/>
        <v>223.04896421845578</v>
      </c>
      <c r="M336" s="23">
        <f t="shared" si="10"/>
        <v>0.22728748620040262</v>
      </c>
      <c r="N336" s="25">
        <f t="shared" si="11"/>
        <v>22.066367945970516</v>
      </c>
    </row>
    <row r="337" spans="1:14" ht="14.4">
      <c r="A337" s="3" t="s">
        <v>1733</v>
      </c>
      <c r="B337" s="3" t="s">
        <v>1655</v>
      </c>
      <c r="C337" s="9">
        <v>136733</v>
      </c>
      <c r="D337" s="9">
        <v>110</v>
      </c>
      <c r="E337" s="9">
        <v>102728</v>
      </c>
      <c r="F337" s="9">
        <v>127130</v>
      </c>
      <c r="G337" s="9">
        <v>4</v>
      </c>
      <c r="H337" s="9">
        <v>1946.05</v>
      </c>
      <c r="I337" s="22">
        <f t="shared" si="6"/>
        <v>486.51249999999999</v>
      </c>
      <c r="J337" s="23">
        <f t="shared" si="7"/>
        <v>2.9254093744743405E-5</v>
      </c>
      <c r="K337" s="24">
        <f t="shared" si="8"/>
        <v>17.691363636363636</v>
      </c>
      <c r="L337" s="24">
        <f t="shared" si="9"/>
        <v>14.232482282989475</v>
      </c>
      <c r="M337" s="23">
        <f t="shared" si="10"/>
        <v>8.0448757798044362E-2</v>
      </c>
      <c r="N337" s="25">
        <f t="shared" si="11"/>
        <v>75.130363555250014</v>
      </c>
    </row>
    <row r="338" spans="1:14" ht="14.4">
      <c r="A338" s="3" t="s">
        <v>1781</v>
      </c>
      <c r="B338" s="3" t="s">
        <v>1655</v>
      </c>
      <c r="C338" s="9">
        <v>198754</v>
      </c>
      <c r="D338" s="9">
        <v>480</v>
      </c>
      <c r="E338" s="9">
        <v>137649</v>
      </c>
      <c r="F338" s="9">
        <v>178415</v>
      </c>
      <c r="G338" s="9">
        <v>4</v>
      </c>
      <c r="H338" s="9">
        <v>1803.0809999999999</v>
      </c>
      <c r="I338" s="22">
        <f t="shared" si="6"/>
        <v>450.77024999999998</v>
      </c>
      <c r="J338" s="23">
        <f t="shared" si="7"/>
        <v>2.0125381124405044E-5</v>
      </c>
      <c r="K338" s="24">
        <f t="shared" si="8"/>
        <v>3.7564187499999999</v>
      </c>
      <c r="L338" s="24">
        <f t="shared" si="9"/>
        <v>9.0719230807933418</v>
      </c>
      <c r="M338" s="23">
        <f t="shared" si="10"/>
        <v>0.24150457349286053</v>
      </c>
      <c r="N338" s="25">
        <f t="shared" si="11"/>
        <v>69.255964659830752</v>
      </c>
    </row>
    <row r="339" spans="1:14" ht="14.4">
      <c r="A339" s="3" t="s">
        <v>1735</v>
      </c>
      <c r="B339" s="3" t="s">
        <v>1655</v>
      </c>
      <c r="C339" s="9">
        <v>15033</v>
      </c>
      <c r="D339" s="9">
        <v>76</v>
      </c>
      <c r="E339" s="9">
        <v>5495</v>
      </c>
      <c r="F339" s="9">
        <v>7050</v>
      </c>
      <c r="G339" s="9">
        <v>3</v>
      </c>
      <c r="H339" s="9">
        <v>1650.723</v>
      </c>
      <c r="I339" s="22">
        <f t="shared" si="6"/>
        <v>550.24099999999999</v>
      </c>
      <c r="J339" s="23">
        <f t="shared" si="7"/>
        <v>1.9956096587507485E-4</v>
      </c>
      <c r="K339" s="24">
        <f t="shared" si="8"/>
        <v>21.72003947368421</v>
      </c>
      <c r="L339" s="24">
        <f t="shared" si="9"/>
        <v>109.80662542406705</v>
      </c>
      <c r="M339" s="23">
        <f t="shared" si="10"/>
        <v>0.50555444688352291</v>
      </c>
      <c r="N339" s="25">
        <f t="shared" si="11"/>
        <v>36.552916916117873</v>
      </c>
    </row>
    <row r="340" spans="1:14" ht="14.4">
      <c r="A340" s="3" t="s">
        <v>1748</v>
      </c>
      <c r="B340" s="3" t="s">
        <v>1655</v>
      </c>
      <c r="C340" s="9">
        <v>92806</v>
      </c>
      <c r="D340" s="9">
        <v>212</v>
      </c>
      <c r="E340" s="9">
        <v>67534</v>
      </c>
      <c r="F340" s="9">
        <v>85013</v>
      </c>
      <c r="G340" s="9">
        <v>11</v>
      </c>
      <c r="H340" s="9">
        <v>1579.38</v>
      </c>
      <c r="I340" s="22">
        <f t="shared" si="6"/>
        <v>143.58000000000001</v>
      </c>
      <c r="J340" s="23">
        <f t="shared" si="7"/>
        <v>1.1852681938667759E-4</v>
      </c>
      <c r="K340" s="24">
        <f t="shared" si="8"/>
        <v>7.4499056603773592</v>
      </c>
      <c r="L340" s="24">
        <f t="shared" si="9"/>
        <v>17.018080727539168</v>
      </c>
      <c r="M340" s="23">
        <f t="shared" si="10"/>
        <v>0.22843350645432409</v>
      </c>
      <c r="N340" s="25">
        <f t="shared" si="11"/>
        <v>72.769002004180763</v>
      </c>
    </row>
    <row r="341" spans="1:14" ht="14.4">
      <c r="A341" s="3" t="s">
        <v>1733</v>
      </c>
      <c r="B341" s="3" t="s">
        <v>1655</v>
      </c>
      <c r="C341" s="9">
        <v>186702</v>
      </c>
      <c r="D341" s="9">
        <v>370</v>
      </c>
      <c r="E341" s="9">
        <v>132038</v>
      </c>
      <c r="F341" s="9">
        <v>167406</v>
      </c>
      <c r="G341" s="9">
        <v>4</v>
      </c>
      <c r="H341" s="9">
        <v>1568.7360000000001</v>
      </c>
      <c r="I341" s="22">
        <f t="shared" si="6"/>
        <v>392.18400000000003</v>
      </c>
      <c r="J341" s="23">
        <f t="shared" si="7"/>
        <v>2.1424516073743185E-5</v>
      </c>
      <c r="K341" s="24">
        <f t="shared" si="8"/>
        <v>4.2398270270270277</v>
      </c>
      <c r="L341" s="24">
        <f t="shared" si="9"/>
        <v>8.4023524118648982</v>
      </c>
      <c r="M341" s="23">
        <f t="shared" si="10"/>
        <v>0.19817677368212444</v>
      </c>
      <c r="N341" s="25">
        <f t="shared" si="11"/>
        <v>70.721256333622563</v>
      </c>
    </row>
    <row r="342" spans="1:14" ht="14.4">
      <c r="A342" s="3" t="s">
        <v>1733</v>
      </c>
      <c r="B342" s="3" t="s">
        <v>1655</v>
      </c>
      <c r="C342" s="9">
        <v>69136</v>
      </c>
      <c r="D342" s="9">
        <v>190</v>
      </c>
      <c r="E342" s="9">
        <v>40571</v>
      </c>
      <c r="F342" s="9">
        <v>63614</v>
      </c>
      <c r="G342" s="9">
        <v>3</v>
      </c>
      <c r="H342" s="9">
        <v>1507.9469999999999</v>
      </c>
      <c r="I342" s="22">
        <f t="shared" si="6"/>
        <v>502.64899999999994</v>
      </c>
      <c r="J342" s="23">
        <f t="shared" si="7"/>
        <v>4.3392733163619531E-5</v>
      </c>
      <c r="K342" s="24">
        <f t="shared" si="8"/>
        <v>7.936563157894736</v>
      </c>
      <c r="L342" s="24">
        <f t="shared" si="9"/>
        <v>21.811313931960193</v>
      </c>
      <c r="M342" s="23">
        <f t="shared" si="10"/>
        <v>0.27482064336959039</v>
      </c>
      <c r="N342" s="25">
        <f t="shared" si="11"/>
        <v>58.682885906040269</v>
      </c>
    </row>
    <row r="343" spans="1:14" ht="14.4">
      <c r="A343" s="3" t="s">
        <v>1735</v>
      </c>
      <c r="B343" s="3" t="s">
        <v>1655</v>
      </c>
      <c r="C343" s="9">
        <v>32173</v>
      </c>
      <c r="D343" s="9">
        <v>104</v>
      </c>
      <c r="E343" s="9">
        <v>24427</v>
      </c>
      <c r="F343" s="9">
        <v>30084</v>
      </c>
      <c r="G343" s="9">
        <v>11</v>
      </c>
      <c r="H343" s="9">
        <v>1498.2919999999999</v>
      </c>
      <c r="I343" s="22">
        <f t="shared" si="6"/>
        <v>136.20836363636363</v>
      </c>
      <c r="J343" s="23">
        <f t="shared" si="7"/>
        <v>3.4190159450470889E-4</v>
      </c>
      <c r="K343" s="24">
        <f t="shared" si="8"/>
        <v>14.406653846153846</v>
      </c>
      <c r="L343" s="24">
        <f t="shared" si="9"/>
        <v>46.569856712149935</v>
      </c>
      <c r="M343" s="23">
        <f t="shared" si="10"/>
        <v>0.32325241662263388</v>
      </c>
      <c r="N343" s="25">
        <f t="shared" si="11"/>
        <v>75.923911354241142</v>
      </c>
    </row>
    <row r="344" spans="1:14" ht="14.4">
      <c r="A344" s="3" t="s">
        <v>1735</v>
      </c>
      <c r="B344" s="3" t="s">
        <v>1655</v>
      </c>
      <c r="C344" s="9">
        <v>88819</v>
      </c>
      <c r="D344" s="9">
        <v>200</v>
      </c>
      <c r="E344" s="9">
        <v>65488</v>
      </c>
      <c r="F344" s="9">
        <v>80451</v>
      </c>
      <c r="G344" s="9">
        <v>6</v>
      </c>
      <c r="H344" s="9">
        <v>1442.2280000000001</v>
      </c>
      <c r="I344" s="22">
        <f t="shared" si="6"/>
        <v>240.37133333333335</v>
      </c>
      <c r="J344" s="23">
        <f t="shared" si="7"/>
        <v>6.7553113635595991E-5</v>
      </c>
      <c r="K344" s="24">
        <f t="shared" si="8"/>
        <v>7.2111400000000003</v>
      </c>
      <c r="L344" s="24">
        <f t="shared" si="9"/>
        <v>16.237831995406392</v>
      </c>
      <c r="M344" s="23">
        <f t="shared" si="10"/>
        <v>0.22517704545198663</v>
      </c>
      <c r="N344" s="25">
        <f t="shared" si="11"/>
        <v>73.731971762798494</v>
      </c>
    </row>
    <row r="345" spans="1:14" ht="14.4">
      <c r="A345" s="3" t="s">
        <v>1740</v>
      </c>
      <c r="B345" s="3" t="s">
        <v>1655</v>
      </c>
      <c r="C345" s="9">
        <v>1323451</v>
      </c>
      <c r="D345" s="9">
        <v>3414</v>
      </c>
      <c r="E345" s="9">
        <v>737990</v>
      </c>
      <c r="F345" s="9">
        <v>1177859</v>
      </c>
      <c r="G345" s="9">
        <v>123</v>
      </c>
      <c r="H345" s="9">
        <v>8187.1149999999998</v>
      </c>
      <c r="I345" s="22">
        <f t="shared" si="6"/>
        <v>66.561910569105692</v>
      </c>
      <c r="J345" s="23">
        <f t="shared" si="7"/>
        <v>9.2938839443243456E-5</v>
      </c>
      <c r="K345" s="24">
        <f t="shared" si="8"/>
        <v>2.3981004686584653</v>
      </c>
      <c r="L345" s="24">
        <f t="shared" si="9"/>
        <v>6.186186719417643</v>
      </c>
      <c r="M345" s="23">
        <f t="shared" si="10"/>
        <v>0.25796194947905138</v>
      </c>
      <c r="N345" s="25">
        <f t="shared" si="11"/>
        <v>55.762548065625396</v>
      </c>
    </row>
    <row r="346" spans="1:14" ht="14.4">
      <c r="A346" s="3" t="s">
        <v>1740</v>
      </c>
      <c r="B346" s="3" t="s">
        <v>1655</v>
      </c>
      <c r="C346" s="9">
        <v>728841</v>
      </c>
      <c r="D346" s="9">
        <v>2174</v>
      </c>
      <c r="E346" s="9">
        <v>424340</v>
      </c>
      <c r="F346" s="9">
        <v>634059</v>
      </c>
      <c r="G346" s="9">
        <v>37</v>
      </c>
      <c r="H346" s="9">
        <v>8054.1409999999996</v>
      </c>
      <c r="I346" s="22">
        <f t="shared" si="6"/>
        <v>217.67948648648647</v>
      </c>
      <c r="J346" s="23">
        <f t="shared" si="7"/>
        <v>5.076553047921289E-5</v>
      </c>
      <c r="K346" s="24">
        <f t="shared" si="8"/>
        <v>3.7047566697332104</v>
      </c>
      <c r="L346" s="24">
        <f t="shared" si="9"/>
        <v>11.050614605929139</v>
      </c>
      <c r="M346" s="23">
        <f t="shared" si="10"/>
        <v>0.29828179259948329</v>
      </c>
      <c r="N346" s="25">
        <f t="shared" si="11"/>
        <v>58.221203252835664</v>
      </c>
    </row>
    <row r="347" spans="1:14" ht="14.4">
      <c r="A347" s="3" t="s">
        <v>1748</v>
      </c>
      <c r="B347" s="3" t="s">
        <v>1655</v>
      </c>
      <c r="C347" s="9">
        <v>1010148</v>
      </c>
      <c r="D347" s="9">
        <v>2874</v>
      </c>
      <c r="E347" s="9">
        <v>699834</v>
      </c>
      <c r="F347" s="9">
        <v>955905</v>
      </c>
      <c r="G347" s="9">
        <v>31</v>
      </c>
      <c r="H347" s="9">
        <v>7788.7020000000002</v>
      </c>
      <c r="I347" s="22">
        <f t="shared" si="6"/>
        <v>251.24845161290324</v>
      </c>
      <c r="J347" s="23">
        <f t="shared" si="7"/>
        <v>3.0688572367613457E-5</v>
      </c>
      <c r="K347" s="24">
        <f t="shared" si="8"/>
        <v>2.7100563674321503</v>
      </c>
      <c r="L347" s="24">
        <f t="shared" si="9"/>
        <v>7.7104562895734094</v>
      </c>
      <c r="M347" s="23">
        <f t="shared" si="10"/>
        <v>0.28451276446619705</v>
      </c>
      <c r="N347" s="25">
        <f t="shared" si="11"/>
        <v>69.280343078439984</v>
      </c>
    </row>
    <row r="348" spans="1:14" ht="14.4">
      <c r="A348" s="3" t="s">
        <v>1748</v>
      </c>
      <c r="B348" s="3" t="s">
        <v>1655</v>
      </c>
      <c r="C348" s="9">
        <v>1956642</v>
      </c>
      <c r="D348" s="9">
        <v>4563</v>
      </c>
      <c r="E348" s="9">
        <v>981461</v>
      </c>
      <c r="F348" s="9">
        <v>1731673</v>
      </c>
      <c r="G348" s="9">
        <v>106</v>
      </c>
      <c r="H348" s="9">
        <v>7730.241</v>
      </c>
      <c r="I348" s="22">
        <f t="shared" si="6"/>
        <v>72.926801886792447</v>
      </c>
      <c r="J348" s="23">
        <f t="shared" si="7"/>
        <v>5.4174447855049622E-5</v>
      </c>
      <c r="K348" s="24">
        <f t="shared" si="8"/>
        <v>1.6941137409598948</v>
      </c>
      <c r="L348" s="24">
        <f t="shared" si="9"/>
        <v>3.9507692260515723</v>
      </c>
      <c r="M348" s="23">
        <f t="shared" si="10"/>
        <v>0.23320566562508627</v>
      </c>
      <c r="N348" s="25">
        <f t="shared" si="11"/>
        <v>50.160479024778169</v>
      </c>
    </row>
    <row r="349" spans="1:14" ht="14.4">
      <c r="A349" s="3" t="s">
        <v>1735</v>
      </c>
      <c r="B349" s="3" t="s">
        <v>1655</v>
      </c>
      <c r="C349" s="9">
        <v>23774</v>
      </c>
      <c r="D349" s="9">
        <v>60</v>
      </c>
      <c r="E349" s="9">
        <v>10735</v>
      </c>
      <c r="F349" s="9">
        <v>21076</v>
      </c>
      <c r="G349" s="9">
        <v>24</v>
      </c>
      <c r="H349" s="9">
        <v>7657.1080000000002</v>
      </c>
      <c r="I349" s="22">
        <f t="shared" si="6"/>
        <v>319.04616666666669</v>
      </c>
      <c r="J349" s="23">
        <f t="shared" si="7"/>
        <v>1.0095061832253722E-3</v>
      </c>
      <c r="K349" s="24">
        <f t="shared" si="8"/>
        <v>127.61846666666666</v>
      </c>
      <c r="L349" s="24">
        <f t="shared" si="9"/>
        <v>322.07907798435264</v>
      </c>
      <c r="M349" s="23">
        <f t="shared" si="10"/>
        <v>0.25237654580634306</v>
      </c>
      <c r="N349" s="25">
        <f t="shared" si="11"/>
        <v>45.154370320518211</v>
      </c>
    </row>
    <row r="350" spans="1:14" ht="14.4">
      <c r="A350" s="3" t="s">
        <v>1740</v>
      </c>
      <c r="B350" s="3" t="s">
        <v>1655</v>
      </c>
      <c r="C350" s="9">
        <v>1083050</v>
      </c>
      <c r="D350" s="9">
        <v>3984</v>
      </c>
      <c r="E350" s="9">
        <v>590156</v>
      </c>
      <c r="F350" s="9">
        <v>953556</v>
      </c>
      <c r="G350" s="9">
        <v>19</v>
      </c>
      <c r="H350" s="9">
        <v>7495.75</v>
      </c>
      <c r="I350" s="22">
        <f t="shared" si="6"/>
        <v>394.51315789473682</v>
      </c>
      <c r="J350" s="23">
        <f t="shared" si="7"/>
        <v>1.7543049720696183E-5</v>
      </c>
      <c r="K350" s="24">
        <f t="shared" si="8"/>
        <v>1.8814633534136547</v>
      </c>
      <c r="L350" s="24">
        <f t="shared" si="9"/>
        <v>6.9209639444162327</v>
      </c>
      <c r="M350" s="23">
        <f t="shared" si="10"/>
        <v>0.36785005309080837</v>
      </c>
      <c r="N350" s="25">
        <f t="shared" si="11"/>
        <v>54.490189741932504</v>
      </c>
    </row>
    <row r="351" spans="1:14" ht="14.4">
      <c r="A351" s="3" t="s">
        <v>1748</v>
      </c>
      <c r="B351" s="3" t="s">
        <v>1655</v>
      </c>
      <c r="C351" s="9">
        <v>184622</v>
      </c>
      <c r="D351" s="9">
        <v>180</v>
      </c>
      <c r="E351" s="9">
        <v>98938</v>
      </c>
      <c r="F351" s="9">
        <v>161848</v>
      </c>
      <c r="G351" s="9">
        <v>13</v>
      </c>
      <c r="H351" s="9">
        <v>7149.8159999999998</v>
      </c>
      <c r="I351" s="22">
        <f t="shared" si="6"/>
        <v>549.98584615384618</v>
      </c>
      <c r="J351" s="23">
        <f t="shared" si="7"/>
        <v>7.0414143493191498E-5</v>
      </c>
      <c r="K351" s="24">
        <f t="shared" si="8"/>
        <v>39.721199999999996</v>
      </c>
      <c r="L351" s="24">
        <f t="shared" si="9"/>
        <v>38.726782290301266</v>
      </c>
      <c r="M351" s="23">
        <f t="shared" si="10"/>
        <v>9.7496506375188224E-2</v>
      </c>
      <c r="N351" s="25">
        <f t="shared" si="11"/>
        <v>53.589496376379842</v>
      </c>
    </row>
    <row r="352" spans="1:14" ht="14.4">
      <c r="A352" s="3" t="s">
        <v>1740</v>
      </c>
      <c r="B352" s="3" t="s">
        <v>1655</v>
      </c>
      <c r="C352" s="9">
        <v>742281</v>
      </c>
      <c r="D352" s="9">
        <v>1999</v>
      </c>
      <c r="E352" s="9">
        <v>432673</v>
      </c>
      <c r="F352" s="9">
        <v>642404</v>
      </c>
      <c r="G352" s="9">
        <v>11</v>
      </c>
      <c r="H352" s="9">
        <v>6024.4219999999996</v>
      </c>
      <c r="I352" s="22">
        <f t="shared" si="6"/>
        <v>547.67472727272718</v>
      </c>
      <c r="J352" s="23">
        <f t="shared" si="7"/>
        <v>1.4819185726160308E-5</v>
      </c>
      <c r="K352" s="24">
        <f t="shared" si="8"/>
        <v>3.0137178589294646</v>
      </c>
      <c r="L352" s="24">
        <f t="shared" si="9"/>
        <v>8.1160935009787387</v>
      </c>
      <c r="M352" s="23">
        <f t="shared" si="10"/>
        <v>0.26930502060540418</v>
      </c>
      <c r="N352" s="25">
        <f t="shared" si="11"/>
        <v>58.289650415408722</v>
      </c>
    </row>
    <row r="353" spans="1:14" ht="14.4">
      <c r="A353" s="3" t="s">
        <v>1733</v>
      </c>
      <c r="B353" s="3" t="s">
        <v>1655</v>
      </c>
      <c r="C353" s="9">
        <v>1720462</v>
      </c>
      <c r="D353" s="9">
        <v>4865</v>
      </c>
      <c r="E353" s="9">
        <v>940296</v>
      </c>
      <c r="F353" s="9">
        <v>1516537</v>
      </c>
      <c r="G353" s="9">
        <v>20</v>
      </c>
      <c r="H353" s="9">
        <v>5906.4650000000001</v>
      </c>
      <c r="I353" s="22">
        <f t="shared" si="6"/>
        <v>295.32325000000003</v>
      </c>
      <c r="J353" s="23">
        <f t="shared" si="7"/>
        <v>1.1624784505557227E-5</v>
      </c>
      <c r="K353" s="24">
        <f t="shared" si="8"/>
        <v>1.2140729701952724</v>
      </c>
      <c r="L353" s="24">
        <f t="shared" si="9"/>
        <v>3.4330691407308036</v>
      </c>
      <c r="M353" s="23">
        <f t="shared" si="10"/>
        <v>0.28277288309767956</v>
      </c>
      <c r="N353" s="25">
        <f t="shared" si="11"/>
        <v>54.653691857187191</v>
      </c>
    </row>
    <row r="354" spans="1:14" ht="14.4">
      <c r="A354" s="3" t="s">
        <v>1735</v>
      </c>
      <c r="B354" s="3" t="s">
        <v>1655</v>
      </c>
      <c r="C354" s="9">
        <v>766674</v>
      </c>
      <c r="D354" s="9">
        <v>1984</v>
      </c>
      <c r="E354" s="9">
        <v>344201</v>
      </c>
      <c r="F354" s="9">
        <v>720606</v>
      </c>
      <c r="G354" s="9">
        <v>17</v>
      </c>
      <c r="H354" s="9">
        <v>5816.2349999999997</v>
      </c>
      <c r="I354" s="22">
        <f t="shared" si="6"/>
        <v>342.13147058823529</v>
      </c>
      <c r="J354" s="23">
        <f t="shared" si="7"/>
        <v>2.217370094720833E-5</v>
      </c>
      <c r="K354" s="24">
        <f t="shared" si="8"/>
        <v>2.9315700604838706</v>
      </c>
      <c r="L354" s="24">
        <f t="shared" si="9"/>
        <v>7.5863209134521314</v>
      </c>
      <c r="M354" s="23">
        <f t="shared" si="10"/>
        <v>0.25878013340741957</v>
      </c>
      <c r="N354" s="25">
        <f t="shared" si="11"/>
        <v>44.895353174882672</v>
      </c>
    </row>
    <row r="355" spans="1:14" ht="14.4">
      <c r="A355" s="3" t="s">
        <v>1738</v>
      </c>
      <c r="B355" s="3" t="s">
        <v>1655</v>
      </c>
      <c r="C355" s="9">
        <v>14730</v>
      </c>
      <c r="D355" s="9">
        <v>86</v>
      </c>
      <c r="E355" s="9">
        <v>6410</v>
      </c>
      <c r="F355" s="9">
        <v>10860</v>
      </c>
      <c r="G355" s="9">
        <v>6</v>
      </c>
      <c r="H355" s="9">
        <v>5287.5680000000002</v>
      </c>
      <c r="I355" s="22">
        <f t="shared" si="6"/>
        <v>881.26133333333337</v>
      </c>
      <c r="J355" s="23">
        <f t="shared" si="7"/>
        <v>4.0733197556008148E-4</v>
      </c>
      <c r="K355" s="24">
        <f t="shared" si="8"/>
        <v>61.483348837209306</v>
      </c>
      <c r="L355" s="24">
        <f t="shared" si="9"/>
        <v>358.96591989137818</v>
      </c>
      <c r="M355" s="23">
        <f t="shared" si="10"/>
        <v>0.58384249830278345</v>
      </c>
      <c r="N355" s="25">
        <f t="shared" si="11"/>
        <v>43.516632722335366</v>
      </c>
    </row>
    <row r="356" spans="1:14" ht="14.4">
      <c r="A356" s="3" t="s">
        <v>1753</v>
      </c>
      <c r="B356" s="3" t="s">
        <v>1655</v>
      </c>
      <c r="C356" s="9">
        <v>207685</v>
      </c>
      <c r="D356" s="9">
        <v>512</v>
      </c>
      <c r="E356" s="9">
        <v>20134</v>
      </c>
      <c r="F356" s="9">
        <v>30708</v>
      </c>
      <c r="G356" s="9">
        <v>34</v>
      </c>
      <c r="H356" s="9">
        <v>5239.2049999999999</v>
      </c>
      <c r="I356" s="22">
        <f t="shared" si="6"/>
        <v>154.09426470588235</v>
      </c>
      <c r="J356" s="23">
        <f t="shared" si="7"/>
        <v>1.637094638515059E-4</v>
      </c>
      <c r="K356" s="24">
        <f t="shared" si="8"/>
        <v>10.232822265625</v>
      </c>
      <c r="L356" s="24">
        <f t="shared" si="9"/>
        <v>25.226689457592027</v>
      </c>
      <c r="M356" s="23">
        <f t="shared" si="10"/>
        <v>0.24652719262344419</v>
      </c>
      <c r="N356" s="25">
        <f t="shared" si="11"/>
        <v>9.6944892505477043</v>
      </c>
    </row>
    <row r="357" spans="1:14" ht="14.4">
      <c r="A357" s="3" t="s">
        <v>1733</v>
      </c>
      <c r="B357" s="3" t="s">
        <v>1655</v>
      </c>
      <c r="C357" s="9">
        <v>908899</v>
      </c>
      <c r="D357" s="9">
        <v>1984</v>
      </c>
      <c r="E357" s="9">
        <v>644697</v>
      </c>
      <c r="F357" s="9">
        <v>853964</v>
      </c>
      <c r="G357" s="9">
        <v>32</v>
      </c>
      <c r="H357" s="9">
        <v>5181.0870000000004</v>
      </c>
      <c r="I357" s="22">
        <f t="shared" si="6"/>
        <v>161.90896875000001</v>
      </c>
      <c r="J357" s="23">
        <f t="shared" si="7"/>
        <v>3.5207432288956202E-5</v>
      </c>
      <c r="K357" s="24">
        <f t="shared" si="8"/>
        <v>2.6114349798387098</v>
      </c>
      <c r="L357" s="24">
        <f t="shared" si="9"/>
        <v>5.7003990542403509</v>
      </c>
      <c r="M357" s="23">
        <f t="shared" si="10"/>
        <v>0.21828608019152843</v>
      </c>
      <c r="N357" s="25">
        <f t="shared" si="11"/>
        <v>70.931643669978726</v>
      </c>
    </row>
    <row r="358" spans="1:14" ht="14.4">
      <c r="A358" s="3" t="s">
        <v>1740</v>
      </c>
      <c r="B358" s="3" t="s">
        <v>1655</v>
      </c>
      <c r="C358" s="9">
        <v>470192</v>
      </c>
      <c r="D358" s="9">
        <v>940</v>
      </c>
      <c r="E358" s="9">
        <v>336480</v>
      </c>
      <c r="F358" s="9">
        <v>443202</v>
      </c>
      <c r="G358" s="9">
        <v>3</v>
      </c>
      <c r="H358" s="9">
        <v>4963.9660000000003</v>
      </c>
      <c r="I358" s="22">
        <f t="shared" si="6"/>
        <v>1654.6553333333334</v>
      </c>
      <c r="J358" s="23">
        <f t="shared" si="7"/>
        <v>6.3803722734542481E-6</v>
      </c>
      <c r="K358" s="24">
        <f t="shared" si="8"/>
        <v>5.2808148936170216</v>
      </c>
      <c r="L358" s="24">
        <f t="shared" si="9"/>
        <v>10.557317010923198</v>
      </c>
      <c r="M358" s="23">
        <f t="shared" si="10"/>
        <v>0.19991833123489977</v>
      </c>
      <c r="N358" s="25">
        <f t="shared" si="11"/>
        <v>71.562255419062851</v>
      </c>
    </row>
    <row r="359" spans="1:14" ht="14.4">
      <c r="A359" s="3" t="s">
        <v>1748</v>
      </c>
      <c r="B359" s="3" t="s">
        <v>1655</v>
      </c>
      <c r="C359" s="9">
        <v>65257</v>
      </c>
      <c r="D359" s="9">
        <v>201</v>
      </c>
      <c r="E359" s="9">
        <v>12749</v>
      </c>
      <c r="F359" s="9">
        <v>19274</v>
      </c>
      <c r="G359" s="9">
        <v>3</v>
      </c>
      <c r="H359" s="9">
        <v>2468.136</v>
      </c>
      <c r="I359" s="22">
        <f t="shared" si="6"/>
        <v>822.71199999999999</v>
      </c>
      <c r="J359" s="23">
        <f t="shared" si="7"/>
        <v>4.5972079623641908E-5</v>
      </c>
      <c r="K359" s="24">
        <f t="shared" si="8"/>
        <v>12.279283582089553</v>
      </c>
      <c r="L359" s="24">
        <f t="shared" si="9"/>
        <v>37.82178157132568</v>
      </c>
      <c r="M359" s="23">
        <f t="shared" si="10"/>
        <v>0.30801293347840081</v>
      </c>
      <c r="N359" s="25">
        <f t="shared" si="11"/>
        <v>19.536601437393688</v>
      </c>
    </row>
    <row r="360" spans="1:14" ht="14.4">
      <c r="A360" s="3" t="s">
        <v>1735</v>
      </c>
      <c r="B360" s="3" t="s">
        <v>1655</v>
      </c>
      <c r="C360" s="9">
        <v>31003</v>
      </c>
      <c r="D360" s="9">
        <v>87</v>
      </c>
      <c r="E360" s="9">
        <v>12591</v>
      </c>
      <c r="F360" s="9">
        <v>22656</v>
      </c>
      <c r="G360" s="9">
        <v>8</v>
      </c>
      <c r="H360" s="9">
        <v>2294.0039999999999</v>
      </c>
      <c r="I360" s="22">
        <f t="shared" si="6"/>
        <v>286.75049999999999</v>
      </c>
      <c r="J360" s="23">
        <f t="shared" si="7"/>
        <v>2.5803954456020384E-4</v>
      </c>
      <c r="K360" s="24">
        <f t="shared" si="8"/>
        <v>26.367862068965515</v>
      </c>
      <c r="L360" s="24">
        <f t="shared" si="9"/>
        <v>73.99296842241074</v>
      </c>
      <c r="M360" s="23">
        <f t="shared" si="10"/>
        <v>0.28061800470922171</v>
      </c>
      <c r="N360" s="25">
        <f t="shared" si="11"/>
        <v>40.612198819469086</v>
      </c>
    </row>
    <row r="361" spans="1:14" ht="14.4">
      <c r="A361" s="3" t="s">
        <v>1735</v>
      </c>
      <c r="B361" s="3" t="s">
        <v>1655</v>
      </c>
      <c r="C361" s="9">
        <v>12988</v>
      </c>
      <c r="D361" s="9">
        <v>69</v>
      </c>
      <c r="E361" s="9">
        <v>6514</v>
      </c>
      <c r="F361" s="9">
        <v>9378</v>
      </c>
      <c r="G361" s="9">
        <v>4</v>
      </c>
      <c r="H361" s="9">
        <v>2236.4850000000001</v>
      </c>
      <c r="I361" s="22">
        <f t="shared" si="6"/>
        <v>559.12125000000003</v>
      </c>
      <c r="J361" s="23">
        <f t="shared" si="7"/>
        <v>3.0797659377887281E-4</v>
      </c>
      <c r="K361" s="24">
        <f t="shared" si="8"/>
        <v>32.412826086956521</v>
      </c>
      <c r="L361" s="24">
        <f t="shared" si="9"/>
        <v>172.19625808438559</v>
      </c>
      <c r="M361" s="23">
        <f t="shared" si="10"/>
        <v>0.53125962426855555</v>
      </c>
      <c r="N361" s="25">
        <f t="shared" si="11"/>
        <v>50.153988296889437</v>
      </c>
    </row>
    <row r="362" spans="1:14" ht="14.4">
      <c r="A362" s="3" t="s">
        <v>1740</v>
      </c>
      <c r="B362" s="3" t="s">
        <v>1655</v>
      </c>
      <c r="C362" s="9">
        <v>562103</v>
      </c>
      <c r="D362" s="9">
        <v>1450</v>
      </c>
      <c r="E362" s="9">
        <v>340616</v>
      </c>
      <c r="F362" s="9">
        <v>488921</v>
      </c>
      <c r="G362" s="9">
        <v>8</v>
      </c>
      <c r="H362" s="9">
        <v>1733.83</v>
      </c>
      <c r="I362" s="22">
        <f t="shared" si="6"/>
        <v>216.72874999999999</v>
      </c>
      <c r="J362" s="23">
        <f t="shared" si="7"/>
        <v>1.4232267040026471E-5</v>
      </c>
      <c r="K362" s="24">
        <f t="shared" si="8"/>
        <v>1.1957448275862068</v>
      </c>
      <c r="L362" s="24">
        <f t="shared" si="9"/>
        <v>3.0845414452511375</v>
      </c>
      <c r="M362" s="23">
        <f t="shared" si="10"/>
        <v>0.25795984010047984</v>
      </c>
      <c r="N362" s="25">
        <f t="shared" si="11"/>
        <v>60.596723376320703</v>
      </c>
    </row>
    <row r="363" spans="1:14" ht="14.4">
      <c r="A363" s="3" t="s">
        <v>1733</v>
      </c>
      <c r="B363" s="3" t="s">
        <v>1655</v>
      </c>
      <c r="C363" s="9">
        <v>780475</v>
      </c>
      <c r="D363" s="9">
        <v>2186</v>
      </c>
      <c r="E363" s="9">
        <v>453974</v>
      </c>
      <c r="F363" s="9">
        <v>691696</v>
      </c>
      <c r="G363" s="9">
        <v>11</v>
      </c>
      <c r="H363" s="9">
        <v>1726.249</v>
      </c>
      <c r="I363" s="22">
        <f t="shared" si="6"/>
        <v>156.93172727272727</v>
      </c>
      <c r="J363" s="23">
        <f t="shared" si="7"/>
        <v>1.4093981229379545E-5</v>
      </c>
      <c r="K363" s="24">
        <f t="shared" si="8"/>
        <v>0.78968389752973467</v>
      </c>
      <c r="L363" s="24">
        <f t="shared" si="9"/>
        <v>2.2117928184759283</v>
      </c>
      <c r="M363" s="23">
        <f t="shared" si="10"/>
        <v>0.28008584515839713</v>
      </c>
      <c r="N363" s="25">
        <f t="shared" si="11"/>
        <v>58.166373042057714</v>
      </c>
    </row>
    <row r="364" spans="1:14" ht="14.4">
      <c r="A364" s="3" t="s">
        <v>1748</v>
      </c>
      <c r="B364" s="3" t="s">
        <v>1655</v>
      </c>
      <c r="C364" s="9">
        <v>7540</v>
      </c>
      <c r="D364" s="9">
        <v>10</v>
      </c>
      <c r="E364" s="9">
        <v>1475</v>
      </c>
      <c r="F364" s="9">
        <v>2054</v>
      </c>
      <c r="G364" s="9">
        <v>1</v>
      </c>
      <c r="H364" s="9">
        <v>1713.979</v>
      </c>
      <c r="I364" s="22">
        <f t="shared" si="6"/>
        <v>1713.979</v>
      </c>
      <c r="J364" s="23">
        <f t="shared" si="7"/>
        <v>1.326259946949602E-4</v>
      </c>
      <c r="K364" s="24">
        <f t="shared" si="8"/>
        <v>171.39789999999999</v>
      </c>
      <c r="L364" s="24">
        <f t="shared" si="9"/>
        <v>227.31816976127323</v>
      </c>
      <c r="M364" s="23">
        <f t="shared" si="10"/>
        <v>0.1326259946949602</v>
      </c>
      <c r="N364" s="25">
        <f t="shared" si="11"/>
        <v>19.562334217506631</v>
      </c>
    </row>
    <row r="365" spans="1:14" ht="14.4">
      <c r="A365" s="3" t="s">
        <v>1742</v>
      </c>
      <c r="B365" s="3" t="s">
        <v>1655</v>
      </c>
      <c r="C365" s="9">
        <v>482834</v>
      </c>
      <c r="D365" s="9">
        <v>1269</v>
      </c>
      <c r="E365" s="9">
        <v>292059</v>
      </c>
      <c r="F365" s="9">
        <v>428761</v>
      </c>
      <c r="G365" s="9">
        <v>7</v>
      </c>
      <c r="H365" s="9">
        <v>1594.463</v>
      </c>
      <c r="I365" s="22">
        <f t="shared" si="6"/>
        <v>227.78042857142856</v>
      </c>
      <c r="J365" s="23">
        <f t="shared" si="7"/>
        <v>1.4497736282034819E-5</v>
      </c>
      <c r="K365" s="24">
        <f t="shared" si="8"/>
        <v>1.2564720252167061</v>
      </c>
      <c r="L365" s="24">
        <f t="shared" si="9"/>
        <v>3.3023005836374408</v>
      </c>
      <c r="M365" s="23">
        <f t="shared" si="10"/>
        <v>0.26282324774145982</v>
      </c>
      <c r="N365" s="25">
        <f t="shared" si="11"/>
        <v>60.488490868497244</v>
      </c>
    </row>
    <row r="366" spans="1:14" ht="14.4">
      <c r="A366" s="3" t="s">
        <v>1742</v>
      </c>
      <c r="B366" s="3" t="s">
        <v>1655</v>
      </c>
      <c r="C366" s="9">
        <v>19464</v>
      </c>
      <c r="D366" s="9">
        <v>68</v>
      </c>
      <c r="E366" s="9">
        <v>11814</v>
      </c>
      <c r="F366" s="9">
        <v>17040</v>
      </c>
      <c r="G366" s="9">
        <v>9</v>
      </c>
      <c r="H366" s="9">
        <v>1540.4690000000001</v>
      </c>
      <c r="I366" s="22">
        <f t="shared" si="6"/>
        <v>171.16322222222223</v>
      </c>
      <c r="J366" s="23">
        <f t="shared" si="7"/>
        <v>4.623921085080148E-4</v>
      </c>
      <c r="K366" s="24">
        <f t="shared" si="8"/>
        <v>22.653955882352943</v>
      </c>
      <c r="L366" s="24">
        <f t="shared" si="9"/>
        <v>79.14452322235924</v>
      </c>
      <c r="M366" s="23">
        <f t="shared" si="10"/>
        <v>0.34936292642827788</v>
      </c>
      <c r="N366" s="25">
        <f t="shared" si="11"/>
        <v>60.696670776818742</v>
      </c>
    </row>
    <row r="367" spans="1:14" ht="14.4">
      <c r="A367" s="3" t="s">
        <v>1733</v>
      </c>
      <c r="B367" s="3" t="s">
        <v>1655</v>
      </c>
      <c r="C367" s="9">
        <v>50838</v>
      </c>
      <c r="D367" s="9">
        <v>130</v>
      </c>
      <c r="E367" s="9">
        <v>23274</v>
      </c>
      <c r="F367" s="9">
        <v>35934</v>
      </c>
      <c r="G367" s="9">
        <v>11</v>
      </c>
      <c r="H367" s="9">
        <v>1521.3720000000001</v>
      </c>
      <c r="I367" s="22">
        <f t="shared" si="6"/>
        <v>138.30654545454547</v>
      </c>
      <c r="J367" s="23">
        <f t="shared" si="7"/>
        <v>2.1637357881899367E-4</v>
      </c>
      <c r="K367" s="24">
        <f t="shared" si="8"/>
        <v>11.702861538461539</v>
      </c>
      <c r="L367" s="24">
        <f t="shared" si="9"/>
        <v>29.925882214091821</v>
      </c>
      <c r="M367" s="23">
        <f t="shared" si="10"/>
        <v>0.25571422951335615</v>
      </c>
      <c r="N367" s="25">
        <f t="shared" si="11"/>
        <v>45.780715213029623</v>
      </c>
    </row>
    <row r="368" spans="1:14" ht="14.4">
      <c r="A368" s="3" t="s">
        <v>1735</v>
      </c>
      <c r="B368" s="3" t="s">
        <v>1655</v>
      </c>
      <c r="C368" s="9">
        <v>679098</v>
      </c>
      <c r="D368" s="9">
        <v>1984</v>
      </c>
      <c r="E368" s="9">
        <v>467726</v>
      </c>
      <c r="F368" s="9">
        <v>634589</v>
      </c>
      <c r="G368" s="9">
        <v>9</v>
      </c>
      <c r="H368" s="9">
        <v>1477.425</v>
      </c>
      <c r="I368" s="22">
        <f t="shared" si="6"/>
        <v>164.15833333333333</v>
      </c>
      <c r="J368" s="23">
        <f t="shared" si="7"/>
        <v>1.3252873664772978E-5</v>
      </c>
      <c r="K368" s="24">
        <f t="shared" si="8"/>
        <v>0.7446698588709677</v>
      </c>
      <c r="L368" s="24">
        <f t="shared" si="9"/>
        <v>2.1755696526863573</v>
      </c>
      <c r="M368" s="23">
        <f t="shared" si="10"/>
        <v>0.2921522372323288</v>
      </c>
      <c r="N368" s="25">
        <f t="shared" si="11"/>
        <v>68.87459541921784</v>
      </c>
    </row>
    <row r="369" spans="1:14" ht="14.4">
      <c r="A369" s="3" t="s">
        <v>1733</v>
      </c>
      <c r="B369" s="3" t="s">
        <v>1655</v>
      </c>
      <c r="C369" s="9">
        <v>32436</v>
      </c>
      <c r="D369" s="9">
        <v>56</v>
      </c>
      <c r="E369" s="9">
        <v>17531</v>
      </c>
      <c r="F369" s="9">
        <v>28429</v>
      </c>
      <c r="G369" s="9">
        <v>6</v>
      </c>
      <c r="H369" s="9">
        <v>1470.67</v>
      </c>
      <c r="I369" s="22">
        <f t="shared" si="6"/>
        <v>245.11166666666668</v>
      </c>
      <c r="J369" s="23">
        <f t="shared" si="7"/>
        <v>1.849796522382538E-4</v>
      </c>
      <c r="K369" s="24">
        <f t="shared" si="8"/>
        <v>26.261964285714289</v>
      </c>
      <c r="L369" s="24">
        <f t="shared" si="9"/>
        <v>45.34067085953879</v>
      </c>
      <c r="M369" s="23">
        <f t="shared" si="10"/>
        <v>0.17264767542237022</v>
      </c>
      <c r="N369" s="25">
        <f t="shared" si="11"/>
        <v>54.047971389813789</v>
      </c>
    </row>
    <row r="370" spans="1:14" ht="14.4">
      <c r="A370" s="3" t="s">
        <v>1748</v>
      </c>
      <c r="B370" s="3" t="s">
        <v>1655</v>
      </c>
      <c r="C370" s="9">
        <v>11734</v>
      </c>
      <c r="D370" s="9">
        <v>78</v>
      </c>
      <c r="E370" s="9">
        <v>8741</v>
      </c>
      <c r="F370" s="9">
        <v>10606</v>
      </c>
      <c r="G370" s="9">
        <v>5</v>
      </c>
      <c r="H370" s="9">
        <v>6439.2830000000004</v>
      </c>
      <c r="I370" s="22">
        <f t="shared" si="6"/>
        <v>1287.8566000000001</v>
      </c>
      <c r="J370" s="23">
        <f t="shared" si="7"/>
        <v>4.2611215271859556E-4</v>
      </c>
      <c r="K370" s="24">
        <f t="shared" si="8"/>
        <v>82.554910256410267</v>
      </c>
      <c r="L370" s="24">
        <f t="shared" si="9"/>
        <v>548.77134821885124</v>
      </c>
      <c r="M370" s="23">
        <f t="shared" si="10"/>
        <v>0.66473495824100903</v>
      </c>
      <c r="N370" s="25">
        <f t="shared" si="11"/>
        <v>74.492926538264868</v>
      </c>
    </row>
    <row r="371" spans="1:14" ht="14.4">
      <c r="A371" s="3" t="s">
        <v>1742</v>
      </c>
      <c r="B371" s="3" t="s">
        <v>1655</v>
      </c>
      <c r="C371" s="9">
        <v>27371</v>
      </c>
      <c r="D371" s="9">
        <v>60</v>
      </c>
      <c r="E371" s="9">
        <v>22256</v>
      </c>
      <c r="F371" s="9">
        <v>25986</v>
      </c>
      <c r="G371" s="9">
        <v>5</v>
      </c>
      <c r="H371" s="9">
        <v>4984.4859999999999</v>
      </c>
      <c r="I371" s="22">
        <f t="shared" si="6"/>
        <v>996.8972</v>
      </c>
      <c r="J371" s="23">
        <f t="shared" si="7"/>
        <v>1.8267509407767345E-4</v>
      </c>
      <c r="K371" s="24">
        <f t="shared" si="8"/>
        <v>83.074766666666662</v>
      </c>
      <c r="L371" s="24">
        <f t="shared" si="9"/>
        <v>182.10828979576922</v>
      </c>
      <c r="M371" s="23">
        <f t="shared" si="10"/>
        <v>0.21921011289320813</v>
      </c>
      <c r="N371" s="25">
        <f t="shared" si="11"/>
        <v>81.312337875853999</v>
      </c>
    </row>
    <row r="372" spans="1:14" ht="14.4">
      <c r="A372" s="3" t="s">
        <v>1735</v>
      </c>
      <c r="B372" s="3" t="s">
        <v>1655</v>
      </c>
      <c r="C372" s="9">
        <v>21903</v>
      </c>
      <c r="D372" s="9">
        <v>124</v>
      </c>
      <c r="E372" s="9">
        <v>18831</v>
      </c>
      <c r="F372" s="9">
        <v>20922</v>
      </c>
      <c r="G372" s="9">
        <v>4</v>
      </c>
      <c r="H372" s="9">
        <v>1661.1679999999999</v>
      </c>
      <c r="I372" s="22">
        <f t="shared" si="6"/>
        <v>415.29199999999997</v>
      </c>
      <c r="J372" s="23">
        <f t="shared" si="7"/>
        <v>1.8262338492443957E-4</v>
      </c>
      <c r="K372" s="24">
        <f t="shared" si="8"/>
        <v>13.396516129032257</v>
      </c>
      <c r="L372" s="24">
        <f t="shared" si="9"/>
        <v>75.84203077204036</v>
      </c>
      <c r="M372" s="23">
        <f t="shared" si="10"/>
        <v>0.56613249326576276</v>
      </c>
      <c r="N372" s="25">
        <f t="shared" si="11"/>
        <v>85.97452403780305</v>
      </c>
    </row>
    <row r="373" spans="1:14" ht="14.4">
      <c r="A373" s="3" t="s">
        <v>1740</v>
      </c>
      <c r="B373" s="3" t="s">
        <v>1655</v>
      </c>
      <c r="C373" s="9">
        <v>9725</v>
      </c>
      <c r="D373" s="9">
        <v>80</v>
      </c>
      <c r="E373" s="9">
        <v>6616</v>
      </c>
      <c r="F373" s="9">
        <v>8778</v>
      </c>
      <c r="G373" s="9">
        <v>1</v>
      </c>
      <c r="H373" s="9">
        <v>4942.2839999999997</v>
      </c>
      <c r="I373" s="22">
        <f t="shared" si="6"/>
        <v>4942.2839999999997</v>
      </c>
      <c r="J373" s="23">
        <f t="shared" si="7"/>
        <v>1.0282776349614396E-4</v>
      </c>
      <c r="K373" s="24">
        <f t="shared" si="8"/>
        <v>61.778549999999996</v>
      </c>
      <c r="L373" s="24">
        <f t="shared" si="9"/>
        <v>508.20401028277627</v>
      </c>
      <c r="M373" s="23">
        <f t="shared" si="10"/>
        <v>0.82262210796915158</v>
      </c>
      <c r="N373" s="25">
        <f t="shared" si="11"/>
        <v>68.030848329048837</v>
      </c>
    </row>
    <row r="374" spans="1:14" ht="14.4">
      <c r="A374" s="3" t="s">
        <v>1740</v>
      </c>
      <c r="B374" s="3" t="s">
        <v>1655</v>
      </c>
      <c r="C374" s="9">
        <v>45965</v>
      </c>
      <c r="D374" s="9">
        <v>190</v>
      </c>
      <c r="E374" s="9">
        <v>10028</v>
      </c>
      <c r="F374" s="9">
        <v>37295</v>
      </c>
      <c r="G374" s="9">
        <v>1</v>
      </c>
      <c r="H374" s="9">
        <v>4718.8360000000002</v>
      </c>
      <c r="I374" s="22">
        <f t="shared" si="6"/>
        <v>4718.8360000000002</v>
      </c>
      <c r="J374" s="23">
        <f t="shared" si="7"/>
        <v>2.1755683672359405E-5</v>
      </c>
      <c r="K374" s="24">
        <f t="shared" si="8"/>
        <v>24.835978947368421</v>
      </c>
      <c r="L374" s="24">
        <f t="shared" si="9"/>
        <v>102.66150331774176</v>
      </c>
      <c r="M374" s="23">
        <f t="shared" si="10"/>
        <v>0.41335798977482863</v>
      </c>
      <c r="N374" s="25">
        <f t="shared" si="11"/>
        <v>21.81659958664201</v>
      </c>
    </row>
    <row r="375" spans="1:14" ht="14.4">
      <c r="A375" s="3" t="s">
        <v>1733</v>
      </c>
      <c r="B375" s="3" t="s">
        <v>1655</v>
      </c>
      <c r="C375" s="9">
        <v>8944</v>
      </c>
      <c r="D375" s="9">
        <v>45</v>
      </c>
      <c r="E375" s="9">
        <v>3002</v>
      </c>
      <c r="F375" s="9">
        <v>6361</v>
      </c>
      <c r="G375" s="9">
        <v>6</v>
      </c>
      <c r="H375" s="9">
        <v>1755.4849999999999</v>
      </c>
      <c r="I375" s="22">
        <f t="shared" si="6"/>
        <v>292.58083333333332</v>
      </c>
      <c r="J375" s="23">
        <f t="shared" si="7"/>
        <v>6.7084078711985684E-4</v>
      </c>
      <c r="K375" s="24">
        <f t="shared" si="8"/>
        <v>39.010777777777776</v>
      </c>
      <c r="L375" s="24">
        <f t="shared" si="9"/>
        <v>196.27515652951701</v>
      </c>
      <c r="M375" s="23">
        <f t="shared" si="10"/>
        <v>0.50313059033989271</v>
      </c>
      <c r="N375" s="25">
        <f t="shared" si="11"/>
        <v>33.564400715563508</v>
      </c>
    </row>
    <row r="376" spans="1:14" ht="14.4">
      <c r="A376" s="3" t="s">
        <v>1733</v>
      </c>
      <c r="B376" s="3" t="s">
        <v>1655</v>
      </c>
      <c r="C376" s="9">
        <v>14398</v>
      </c>
      <c r="D376" s="9">
        <v>30</v>
      </c>
      <c r="E376" s="9">
        <v>2807</v>
      </c>
      <c r="F376" s="9">
        <v>13393</v>
      </c>
      <c r="G376" s="9">
        <v>7</v>
      </c>
      <c r="H376" s="9">
        <v>5154.6450000000004</v>
      </c>
      <c r="I376" s="22">
        <f t="shared" si="6"/>
        <v>736.37785714285724</v>
      </c>
      <c r="J376" s="23">
        <f t="shared" si="7"/>
        <v>4.8617863592165581E-4</v>
      </c>
      <c r="K376" s="24">
        <f t="shared" si="8"/>
        <v>171.82150000000001</v>
      </c>
      <c r="L376" s="24">
        <f t="shared" si="9"/>
        <v>358.0111821086262</v>
      </c>
      <c r="M376" s="23">
        <f t="shared" si="10"/>
        <v>0.2083622725378525</v>
      </c>
      <c r="N376" s="25">
        <f t="shared" si="11"/>
        <v>19.495763300458396</v>
      </c>
    </row>
    <row r="377" spans="1:14" ht="14.4">
      <c r="A377" s="3" t="s">
        <v>1771</v>
      </c>
      <c r="B377" s="3" t="s">
        <v>1655</v>
      </c>
      <c r="C377" s="9">
        <v>117879</v>
      </c>
      <c r="D377" s="9">
        <v>390</v>
      </c>
      <c r="E377" s="9">
        <v>52098</v>
      </c>
      <c r="F377" s="9">
        <v>86127</v>
      </c>
      <c r="G377" s="9">
        <v>1</v>
      </c>
      <c r="H377" s="9">
        <v>5102.7070000000003</v>
      </c>
      <c r="I377" s="22">
        <f t="shared" si="6"/>
        <v>5102.7070000000003</v>
      </c>
      <c r="J377" s="23">
        <f t="shared" si="7"/>
        <v>8.4832752228980572E-6</v>
      </c>
      <c r="K377" s="24">
        <f t="shared" si="8"/>
        <v>13.083864102564103</v>
      </c>
      <c r="L377" s="24">
        <f t="shared" si="9"/>
        <v>43.287667862808476</v>
      </c>
      <c r="M377" s="23">
        <f t="shared" si="10"/>
        <v>0.33084773369302423</v>
      </c>
      <c r="N377" s="25">
        <f t="shared" si="11"/>
        <v>44.196167256254292</v>
      </c>
    </row>
    <row r="378" spans="1:14" ht="14.4">
      <c r="A378" s="3" t="s">
        <v>1738</v>
      </c>
      <c r="B378" s="3" t="s">
        <v>1655</v>
      </c>
      <c r="C378" s="9">
        <v>22444</v>
      </c>
      <c r="D378" s="9">
        <v>160</v>
      </c>
      <c r="E378" s="9">
        <v>12672</v>
      </c>
      <c r="F378" s="9">
        <v>21345</v>
      </c>
      <c r="G378" s="9">
        <v>5</v>
      </c>
      <c r="H378" s="9">
        <v>2539.201</v>
      </c>
      <c r="I378" s="22">
        <f t="shared" si="6"/>
        <v>507.84019999999998</v>
      </c>
      <c r="J378" s="23">
        <f t="shared" si="7"/>
        <v>2.2277668864729993E-4</v>
      </c>
      <c r="K378" s="24">
        <f t="shared" si="8"/>
        <v>15.870006249999999</v>
      </c>
      <c r="L378" s="24">
        <f t="shared" si="9"/>
        <v>113.13495811798253</v>
      </c>
      <c r="M378" s="23">
        <f t="shared" si="10"/>
        <v>0.71288540367135977</v>
      </c>
      <c r="N378" s="25">
        <f t="shared" si="11"/>
        <v>56.460523970771703</v>
      </c>
    </row>
    <row r="379" spans="1:14" ht="14.4">
      <c r="A379" s="3" t="s">
        <v>1742</v>
      </c>
      <c r="B379" s="3" t="s">
        <v>1655</v>
      </c>
      <c r="C379" s="9">
        <v>17645</v>
      </c>
      <c r="D379" s="9">
        <v>40</v>
      </c>
      <c r="E379" s="9">
        <v>9673</v>
      </c>
      <c r="F379" s="9">
        <v>15088</v>
      </c>
      <c r="G379" s="9">
        <v>15</v>
      </c>
      <c r="H379" s="9">
        <v>1591.7719999999999</v>
      </c>
      <c r="I379" s="22">
        <f t="shared" si="6"/>
        <v>106.11813333333333</v>
      </c>
      <c r="J379" s="23">
        <f t="shared" si="7"/>
        <v>8.5009917823746103E-4</v>
      </c>
      <c r="K379" s="24">
        <f t="shared" si="8"/>
        <v>39.7943</v>
      </c>
      <c r="L379" s="24">
        <f t="shared" si="9"/>
        <v>90.210937942759983</v>
      </c>
      <c r="M379" s="23">
        <f t="shared" si="10"/>
        <v>0.22669311419665628</v>
      </c>
      <c r="N379" s="25">
        <f t="shared" si="11"/>
        <v>54.820062340606398</v>
      </c>
    </row>
    <row r="380" spans="1:14" ht="14.4">
      <c r="A380" s="3" t="s">
        <v>1740</v>
      </c>
      <c r="B380" s="3" t="s">
        <v>1655</v>
      </c>
      <c r="C380" s="9">
        <v>9881</v>
      </c>
      <c r="D380" s="9">
        <v>15</v>
      </c>
      <c r="E380" s="9">
        <v>2344</v>
      </c>
      <c r="F380" s="9">
        <v>7324</v>
      </c>
      <c r="G380" s="9">
        <v>1</v>
      </c>
      <c r="H380" s="9">
        <v>1505.0119999999999</v>
      </c>
      <c r="I380" s="22">
        <f t="shared" si="6"/>
        <v>1505.0119999999999</v>
      </c>
      <c r="J380" s="23">
        <f t="shared" si="7"/>
        <v>1.0120433154539014E-4</v>
      </c>
      <c r="K380" s="24">
        <f t="shared" si="8"/>
        <v>100.33413333333333</v>
      </c>
      <c r="L380" s="24">
        <f t="shared" si="9"/>
        <v>152.31373342779071</v>
      </c>
      <c r="M380" s="23">
        <f t="shared" si="10"/>
        <v>0.15180649731808521</v>
      </c>
      <c r="N380" s="25">
        <f t="shared" si="11"/>
        <v>23.722295314239449</v>
      </c>
    </row>
    <row r="381" spans="1:14" ht="14.4">
      <c r="A381" s="3" t="s">
        <v>1762</v>
      </c>
      <c r="B381" s="3" t="s">
        <v>1655</v>
      </c>
      <c r="C381" s="9">
        <v>12148</v>
      </c>
      <c r="D381" s="9">
        <v>40</v>
      </c>
      <c r="E381" s="9">
        <v>7950</v>
      </c>
      <c r="F381" s="9">
        <v>11360</v>
      </c>
      <c r="G381" s="9">
        <v>9</v>
      </c>
      <c r="H381" s="9">
        <v>1936.008</v>
      </c>
      <c r="I381" s="22">
        <f t="shared" si="6"/>
        <v>215.11199999999999</v>
      </c>
      <c r="J381" s="23">
        <f t="shared" si="7"/>
        <v>7.4086269344748109E-4</v>
      </c>
      <c r="K381" s="24">
        <f t="shared" si="8"/>
        <v>48.400199999999998</v>
      </c>
      <c r="L381" s="24">
        <f t="shared" si="9"/>
        <v>159.36845571287455</v>
      </c>
      <c r="M381" s="23">
        <f t="shared" si="10"/>
        <v>0.32927230819888048</v>
      </c>
      <c r="N381" s="25">
        <f t="shared" si="11"/>
        <v>65.442871254527489</v>
      </c>
    </row>
    <row r="382" spans="1:14" ht="14.4">
      <c r="A382" s="3" t="s">
        <v>1733</v>
      </c>
      <c r="B382" s="3" t="s">
        <v>1655</v>
      </c>
      <c r="C382" s="9">
        <v>18771</v>
      </c>
      <c r="D382" s="9">
        <v>69</v>
      </c>
      <c r="E382" s="9">
        <v>10871</v>
      </c>
      <c r="F382" s="9">
        <v>17138</v>
      </c>
      <c r="G382" s="9">
        <v>6</v>
      </c>
      <c r="H382" s="9">
        <v>3827.366</v>
      </c>
      <c r="I382" s="22">
        <f t="shared" si="6"/>
        <v>637.89433333333329</v>
      </c>
      <c r="J382" s="23">
        <f t="shared" si="7"/>
        <v>3.19642000958926E-4</v>
      </c>
      <c r="K382" s="24">
        <f t="shared" si="8"/>
        <v>55.469072463768114</v>
      </c>
      <c r="L382" s="24">
        <f t="shared" si="9"/>
        <v>203.89782110702677</v>
      </c>
      <c r="M382" s="23">
        <f t="shared" si="10"/>
        <v>0.36758830110276486</v>
      </c>
      <c r="N382" s="25">
        <f t="shared" si="11"/>
        <v>57.913803207074743</v>
      </c>
    </row>
    <row r="383" spans="1:14" ht="14.4">
      <c r="A383" s="3" t="s">
        <v>1742</v>
      </c>
      <c r="B383" s="3" t="s">
        <v>1655</v>
      </c>
      <c r="C383" s="9">
        <v>7402</v>
      </c>
      <c r="D383" s="9">
        <v>9</v>
      </c>
      <c r="E383" s="9">
        <v>3860</v>
      </c>
      <c r="F383" s="9">
        <v>6406</v>
      </c>
      <c r="G383" s="9">
        <v>1</v>
      </c>
      <c r="H383" s="9">
        <v>1560.45</v>
      </c>
      <c r="I383" s="22">
        <f t="shared" si="6"/>
        <v>1560.45</v>
      </c>
      <c r="J383" s="23">
        <f t="shared" si="7"/>
        <v>1.3509862199405565E-4</v>
      </c>
      <c r="K383" s="24">
        <f t="shared" si="8"/>
        <v>173.38333333333333</v>
      </c>
      <c r="L383" s="24">
        <f t="shared" si="9"/>
        <v>210.81464469062416</v>
      </c>
      <c r="M383" s="23">
        <f t="shared" si="10"/>
        <v>0.1215887597946501</v>
      </c>
      <c r="N383" s="25">
        <f t="shared" si="11"/>
        <v>52.14806808970549</v>
      </c>
    </row>
    <row r="384" spans="1:14" ht="14.4">
      <c r="A384" s="3" t="s">
        <v>1740</v>
      </c>
      <c r="B384" s="3" t="s">
        <v>1655</v>
      </c>
      <c r="C384" s="9">
        <v>38735</v>
      </c>
      <c r="D384" s="9">
        <v>114</v>
      </c>
      <c r="E384" s="9">
        <v>28719</v>
      </c>
      <c r="F384" s="9">
        <v>36629</v>
      </c>
      <c r="G384" s="9">
        <v>4</v>
      </c>
      <c r="H384" s="9">
        <v>2127.8240000000001</v>
      </c>
      <c r="I384" s="22">
        <f t="shared" si="6"/>
        <v>531.95600000000002</v>
      </c>
      <c r="J384" s="23">
        <f t="shared" si="7"/>
        <v>1.032657803020524E-4</v>
      </c>
      <c r="K384" s="24">
        <f t="shared" si="8"/>
        <v>18.665122807017543</v>
      </c>
      <c r="L384" s="24">
        <f t="shared" si="9"/>
        <v>54.932851426358589</v>
      </c>
      <c r="M384" s="23">
        <f t="shared" si="10"/>
        <v>0.29430747386084938</v>
      </c>
      <c r="N384" s="25">
        <f t="shared" si="11"/>
        <v>74.142248612366075</v>
      </c>
    </row>
    <row r="385" spans="1:14" ht="14.4">
      <c r="A385" s="3" t="s">
        <v>1735</v>
      </c>
      <c r="B385" s="3" t="s">
        <v>1655</v>
      </c>
      <c r="C385" s="9">
        <v>7320</v>
      </c>
      <c r="D385" s="9">
        <v>33</v>
      </c>
      <c r="E385" s="9">
        <v>4020</v>
      </c>
      <c r="F385" s="9">
        <v>6692</v>
      </c>
      <c r="G385" s="9">
        <v>15</v>
      </c>
      <c r="H385" s="9">
        <v>1730.374</v>
      </c>
      <c r="I385" s="22">
        <f t="shared" si="6"/>
        <v>115.35826666666667</v>
      </c>
      <c r="J385" s="23">
        <f t="shared" si="7"/>
        <v>2.0491803278688526E-3</v>
      </c>
      <c r="K385" s="24">
        <f t="shared" si="8"/>
        <v>52.435575757575755</v>
      </c>
      <c r="L385" s="24">
        <f t="shared" si="9"/>
        <v>236.38989071038253</v>
      </c>
      <c r="M385" s="23">
        <f t="shared" si="10"/>
        <v>0.4508196721311476</v>
      </c>
      <c r="N385" s="25">
        <f t="shared" si="11"/>
        <v>54.918032786885249</v>
      </c>
    </row>
    <row r="386" spans="1:14" ht="14.4">
      <c r="A386" s="3" t="s">
        <v>1740</v>
      </c>
      <c r="B386" s="3" t="s">
        <v>1655</v>
      </c>
      <c r="C386" s="9">
        <v>90463</v>
      </c>
      <c r="D386" s="9">
        <v>204</v>
      </c>
      <c r="E386" s="9">
        <v>803</v>
      </c>
      <c r="F386" s="9">
        <v>2465</v>
      </c>
      <c r="G386" s="9">
        <v>9</v>
      </c>
      <c r="H386" s="9">
        <v>6120.6030000000001</v>
      </c>
      <c r="I386" s="22">
        <f t="shared" si="6"/>
        <v>680.06700000000001</v>
      </c>
      <c r="J386" s="23">
        <f t="shared" si="7"/>
        <v>9.9488188541171533E-5</v>
      </c>
      <c r="K386" s="24">
        <f t="shared" si="8"/>
        <v>30.002955882352943</v>
      </c>
      <c r="L386" s="24">
        <f t="shared" si="9"/>
        <v>67.658633916628887</v>
      </c>
      <c r="M386" s="23">
        <f t="shared" si="10"/>
        <v>0.22550656069332212</v>
      </c>
      <c r="N386" s="25">
        <f t="shared" si="11"/>
        <v>0.88765572665067494</v>
      </c>
    </row>
    <row r="387" spans="1:14" ht="14.4">
      <c r="A387" s="3" t="s">
        <v>1753</v>
      </c>
      <c r="B387" s="3" t="s">
        <v>1655</v>
      </c>
      <c r="C387" s="9">
        <v>252170</v>
      </c>
      <c r="D387" s="9">
        <v>650</v>
      </c>
      <c r="E387" s="9">
        <v>9248</v>
      </c>
      <c r="F387" s="9">
        <v>14192</v>
      </c>
      <c r="G387" s="9">
        <v>1</v>
      </c>
      <c r="H387" s="9">
        <v>5874.0050000000001</v>
      </c>
      <c r="I387" s="22">
        <f t="shared" si="6"/>
        <v>5874.0050000000001</v>
      </c>
      <c r="J387" s="23">
        <f t="shared" si="7"/>
        <v>3.9655787762223901E-6</v>
      </c>
      <c r="K387" s="24">
        <f t="shared" si="8"/>
        <v>9.0369307692307697</v>
      </c>
      <c r="L387" s="24">
        <f t="shared" si="9"/>
        <v>23.2938295594242</v>
      </c>
      <c r="M387" s="23">
        <f t="shared" si="10"/>
        <v>0.2577626204544553</v>
      </c>
      <c r="N387" s="25">
        <f t="shared" si="11"/>
        <v>3.6673672522504663</v>
      </c>
    </row>
    <row r="388" spans="1:14" ht="14.4">
      <c r="A388" s="3" t="s">
        <v>1783</v>
      </c>
      <c r="B388" s="3" t="s">
        <v>1655</v>
      </c>
      <c r="C388" s="9">
        <v>68114</v>
      </c>
      <c r="D388" s="9">
        <v>174</v>
      </c>
      <c r="E388" s="9">
        <v>569</v>
      </c>
      <c r="F388" s="9">
        <v>2059</v>
      </c>
      <c r="G388" s="9">
        <v>15</v>
      </c>
      <c r="H388" s="9">
        <v>2753.712</v>
      </c>
      <c r="I388" s="22">
        <f t="shared" si="6"/>
        <v>183.58080000000001</v>
      </c>
      <c r="J388" s="23">
        <f t="shared" si="7"/>
        <v>2.2021904454297208E-4</v>
      </c>
      <c r="K388" s="24">
        <f t="shared" si="8"/>
        <v>15.825931034482759</v>
      </c>
      <c r="L388" s="24">
        <f t="shared" si="9"/>
        <v>40.427988372434449</v>
      </c>
      <c r="M388" s="23">
        <f t="shared" si="10"/>
        <v>0.25545409166984762</v>
      </c>
      <c r="N388" s="25">
        <f t="shared" si="11"/>
        <v>0.8353642422996741</v>
      </c>
    </row>
    <row r="389" spans="1:14" ht="14.4">
      <c r="A389" s="3" t="s">
        <v>1733</v>
      </c>
      <c r="B389" s="3" t="s">
        <v>1655</v>
      </c>
      <c r="C389" s="9">
        <v>292578</v>
      </c>
      <c r="D389" s="9">
        <v>812</v>
      </c>
      <c r="E389" s="9">
        <v>6474</v>
      </c>
      <c r="F389" s="9">
        <v>12323</v>
      </c>
      <c r="G389" s="9">
        <v>4</v>
      </c>
      <c r="H389" s="9">
        <v>1826.319</v>
      </c>
      <c r="I389" s="22">
        <f t="shared" si="6"/>
        <v>456.57974999999999</v>
      </c>
      <c r="J389" s="23">
        <f t="shared" si="7"/>
        <v>1.3671567923767337E-5</v>
      </c>
      <c r="K389" s="24">
        <f t="shared" si="8"/>
        <v>2.2491613300492612</v>
      </c>
      <c r="L389" s="24">
        <f t="shared" si="9"/>
        <v>6.2421610647417101</v>
      </c>
      <c r="M389" s="23">
        <f t="shared" si="10"/>
        <v>0.27753282885247693</v>
      </c>
      <c r="N389" s="25">
        <f t="shared" si="11"/>
        <v>2.2127432684617436</v>
      </c>
    </row>
    <row r="390" spans="1:14" ht="14.4">
      <c r="A390" s="3" t="s">
        <v>1733</v>
      </c>
      <c r="B390" s="3" t="s">
        <v>1655</v>
      </c>
      <c r="C390" s="9">
        <v>39725</v>
      </c>
      <c r="D390" s="9">
        <v>144</v>
      </c>
      <c r="E390" s="9">
        <v>5402</v>
      </c>
      <c r="F390" s="9">
        <v>36080</v>
      </c>
      <c r="G390" s="9">
        <v>12</v>
      </c>
      <c r="H390" s="9">
        <v>6431.5550000000003</v>
      </c>
      <c r="I390" s="22">
        <f t="shared" si="6"/>
        <v>535.96291666666673</v>
      </c>
      <c r="J390" s="23">
        <f t="shared" si="7"/>
        <v>3.0207677784770294E-4</v>
      </c>
      <c r="K390" s="24">
        <f t="shared" si="8"/>
        <v>44.663576388888892</v>
      </c>
      <c r="L390" s="24">
        <f t="shared" si="9"/>
        <v>161.9019509125236</v>
      </c>
      <c r="M390" s="23">
        <f t="shared" si="10"/>
        <v>0.36249213341724357</v>
      </c>
      <c r="N390" s="25">
        <f t="shared" si="11"/>
        <v>13.598489616110761</v>
      </c>
    </row>
    <row r="391" spans="1:14" ht="14.4">
      <c r="A391" s="3" t="s">
        <v>1748</v>
      </c>
      <c r="B391" s="3" t="s">
        <v>1655</v>
      </c>
      <c r="C391" s="9">
        <v>25206</v>
      </c>
      <c r="D391" s="9">
        <v>75</v>
      </c>
      <c r="E391" s="9">
        <v>3588</v>
      </c>
      <c r="F391" s="9">
        <v>23556</v>
      </c>
      <c r="G391" s="9">
        <v>19</v>
      </c>
      <c r="H391" s="9">
        <v>6846.3559999999998</v>
      </c>
      <c r="I391" s="22">
        <f t="shared" si="6"/>
        <v>360.33452631578945</v>
      </c>
      <c r="J391" s="23">
        <f t="shared" si="7"/>
        <v>7.5378878044909947E-4</v>
      </c>
      <c r="K391" s="24">
        <f t="shared" si="8"/>
        <v>91.284746666666663</v>
      </c>
      <c r="L391" s="24">
        <f t="shared" si="9"/>
        <v>271.61612314528287</v>
      </c>
      <c r="M391" s="23">
        <f t="shared" si="10"/>
        <v>0.29754820280885502</v>
      </c>
      <c r="N391" s="25">
        <f t="shared" si="11"/>
        <v>14.234706022375626</v>
      </c>
    </row>
    <row r="392" spans="1:14" ht="14.4">
      <c r="A392" s="3" t="s">
        <v>1735</v>
      </c>
      <c r="B392" s="3" t="s">
        <v>1655</v>
      </c>
      <c r="C392" s="9">
        <v>7789</v>
      </c>
      <c r="D392" s="9">
        <v>30</v>
      </c>
      <c r="E392" s="9">
        <v>4655</v>
      </c>
      <c r="F392" s="9">
        <v>7434</v>
      </c>
      <c r="G392" s="9">
        <v>1</v>
      </c>
      <c r="H392" s="9">
        <v>6396.8689999999997</v>
      </c>
      <c r="I392" s="22">
        <f t="shared" si="6"/>
        <v>6396.8689999999997</v>
      </c>
      <c r="J392" s="23">
        <f t="shared" si="7"/>
        <v>1.2838618564642445E-4</v>
      </c>
      <c r="K392" s="24">
        <f t="shared" si="8"/>
        <v>213.22896666666665</v>
      </c>
      <c r="L392" s="24">
        <f t="shared" si="9"/>
        <v>821.26961098985737</v>
      </c>
      <c r="M392" s="23">
        <f t="shared" si="10"/>
        <v>0.38515855693927331</v>
      </c>
      <c r="N392" s="25">
        <f t="shared" si="11"/>
        <v>59.763769418410583</v>
      </c>
    </row>
    <row r="393" spans="1:14" ht="14.4">
      <c r="A393" s="3" t="s">
        <v>1740</v>
      </c>
      <c r="B393" s="3" t="s">
        <v>1655</v>
      </c>
      <c r="C393" s="9">
        <v>38396</v>
      </c>
      <c r="D393" s="9">
        <v>87</v>
      </c>
      <c r="E393" s="9">
        <v>6305</v>
      </c>
      <c r="F393" s="9">
        <v>35118</v>
      </c>
      <c r="G393" s="9">
        <v>9</v>
      </c>
      <c r="H393" s="9">
        <v>5740.165</v>
      </c>
      <c r="I393" s="22">
        <f t="shared" si="6"/>
        <v>637.79611111111114</v>
      </c>
      <c r="J393" s="23">
        <f t="shared" si="7"/>
        <v>2.3439941660589644E-4</v>
      </c>
      <c r="K393" s="24">
        <f t="shared" si="8"/>
        <v>65.978908045977008</v>
      </c>
      <c r="L393" s="24">
        <f t="shared" si="9"/>
        <v>149.49903635795394</v>
      </c>
      <c r="M393" s="23">
        <f t="shared" si="10"/>
        <v>0.22658610271903326</v>
      </c>
      <c r="N393" s="25">
        <f t="shared" si="11"/>
        <v>16.420981352224189</v>
      </c>
    </row>
    <row r="394" spans="1:14" ht="14.4">
      <c r="A394" s="3" t="s">
        <v>1748</v>
      </c>
      <c r="B394" s="3" t="s">
        <v>1655</v>
      </c>
      <c r="C394" s="9">
        <v>10012</v>
      </c>
      <c r="D394" s="9">
        <v>25</v>
      </c>
      <c r="E394" s="9">
        <v>5734</v>
      </c>
      <c r="F394" s="9">
        <v>9413</v>
      </c>
      <c r="G394" s="9">
        <v>4</v>
      </c>
      <c r="H394" s="9">
        <v>1805.9259999999999</v>
      </c>
      <c r="I394" s="22">
        <f t="shared" si="6"/>
        <v>451.48149999999998</v>
      </c>
      <c r="J394" s="23">
        <f t="shared" si="7"/>
        <v>3.9952057530962844E-4</v>
      </c>
      <c r="K394" s="24">
        <f t="shared" si="8"/>
        <v>72.237039999999993</v>
      </c>
      <c r="L394" s="24">
        <f t="shared" si="9"/>
        <v>180.37614862165401</v>
      </c>
      <c r="M394" s="23">
        <f t="shared" si="10"/>
        <v>0.24970035956851777</v>
      </c>
      <c r="N394" s="25">
        <f t="shared" si="11"/>
        <v>57.271274470635234</v>
      </c>
    </row>
    <row r="395" spans="1:14" ht="14.4">
      <c r="A395" s="3" t="s">
        <v>1735</v>
      </c>
      <c r="B395" s="3" t="s">
        <v>1655</v>
      </c>
      <c r="C395" s="9">
        <v>12459</v>
      </c>
      <c r="D395" s="9">
        <v>84</v>
      </c>
      <c r="E395" s="9">
        <v>7290</v>
      </c>
      <c r="F395" s="9">
        <v>11731</v>
      </c>
      <c r="G395" s="9">
        <v>14</v>
      </c>
      <c r="H395" s="9">
        <v>1593.01</v>
      </c>
      <c r="I395" s="22">
        <f t="shared" si="6"/>
        <v>113.78642857142857</v>
      </c>
      <c r="J395" s="23">
        <f t="shared" si="7"/>
        <v>1.1236856890601173E-3</v>
      </c>
      <c r="K395" s="24">
        <f t="shared" si="8"/>
        <v>18.964404761904763</v>
      </c>
      <c r="L395" s="24">
        <f t="shared" si="9"/>
        <v>127.86018139497551</v>
      </c>
      <c r="M395" s="23">
        <f t="shared" si="10"/>
        <v>0.67421141343607027</v>
      </c>
      <c r="N395" s="25">
        <f t="shared" si="11"/>
        <v>58.511919094630386</v>
      </c>
    </row>
    <row r="396" spans="1:14" ht="14.4">
      <c r="A396" s="3" t="s">
        <v>1742</v>
      </c>
      <c r="B396" s="3" t="s">
        <v>1655</v>
      </c>
      <c r="C396" s="9">
        <v>32714</v>
      </c>
      <c r="D396" s="9">
        <v>69</v>
      </c>
      <c r="E396" s="9">
        <v>3756</v>
      </c>
      <c r="F396" s="9">
        <v>30764</v>
      </c>
      <c r="G396" s="9">
        <v>15</v>
      </c>
      <c r="H396" s="9">
        <v>1506.624</v>
      </c>
      <c r="I396" s="22">
        <f t="shared" si="6"/>
        <v>100.44160000000001</v>
      </c>
      <c r="J396" s="23">
        <f t="shared" si="7"/>
        <v>4.5851928837806443E-4</v>
      </c>
      <c r="K396" s="24">
        <f t="shared" si="8"/>
        <v>21.835130434782609</v>
      </c>
      <c r="L396" s="24">
        <f t="shared" si="9"/>
        <v>46.054410955554197</v>
      </c>
      <c r="M396" s="23">
        <f t="shared" si="10"/>
        <v>0.21091887265390963</v>
      </c>
      <c r="N396" s="25">
        <f t="shared" si="11"/>
        <v>11.481322980986732</v>
      </c>
    </row>
    <row r="397" spans="1:14" ht="14.4">
      <c r="A397" s="3" t="s">
        <v>1735</v>
      </c>
      <c r="B397" s="3" t="s">
        <v>1655</v>
      </c>
      <c r="C397" s="9">
        <v>98509</v>
      </c>
      <c r="D397" s="9">
        <v>299</v>
      </c>
      <c r="E397" s="9">
        <v>30688</v>
      </c>
      <c r="F397" s="9">
        <v>109518</v>
      </c>
      <c r="G397" s="9">
        <v>15</v>
      </c>
      <c r="H397" s="9">
        <v>2059.27</v>
      </c>
      <c r="I397" s="22">
        <f t="shared" si="6"/>
        <v>137.28466666666665</v>
      </c>
      <c r="J397" s="23">
        <f t="shared" si="7"/>
        <v>1.5227035093240212E-4</v>
      </c>
      <c r="K397" s="24">
        <f t="shared" si="8"/>
        <v>6.8871906354515051</v>
      </c>
      <c r="L397" s="24">
        <f t="shared" si="9"/>
        <v>20.904384370971179</v>
      </c>
      <c r="M397" s="23">
        <f t="shared" si="10"/>
        <v>0.30352556619192156</v>
      </c>
      <c r="N397" s="25">
        <f t="shared" si="11"/>
        <v>31.152483529423709</v>
      </c>
    </row>
    <row r="398" spans="1:14" ht="14.4">
      <c r="A398" s="3" t="s">
        <v>1733</v>
      </c>
      <c r="B398" s="3" t="s">
        <v>1655</v>
      </c>
      <c r="C398" s="9">
        <v>37076</v>
      </c>
      <c r="D398" s="9">
        <v>113</v>
      </c>
      <c r="E398" s="9">
        <v>9246</v>
      </c>
      <c r="F398" s="9">
        <v>22565</v>
      </c>
      <c r="G398" s="9">
        <v>12</v>
      </c>
      <c r="H398" s="9">
        <v>1487.9960000000001</v>
      </c>
      <c r="I398" s="22">
        <f t="shared" si="6"/>
        <v>123.99966666666667</v>
      </c>
      <c r="J398" s="23">
        <f t="shared" si="7"/>
        <v>3.2365951019527455E-4</v>
      </c>
      <c r="K398" s="24">
        <f t="shared" si="8"/>
        <v>13.168106194690266</v>
      </c>
      <c r="L398" s="24">
        <f t="shared" si="9"/>
        <v>40.133671377710648</v>
      </c>
      <c r="M398" s="23">
        <f t="shared" si="10"/>
        <v>0.30477937210055023</v>
      </c>
      <c r="N398" s="25">
        <f t="shared" si="11"/>
        <v>24.937965260545905</v>
      </c>
    </row>
    <row r="399" spans="1:14" ht="14.4">
      <c r="A399" s="3" t="s">
        <v>1738</v>
      </c>
      <c r="B399" s="3" t="s">
        <v>1655</v>
      </c>
      <c r="C399" s="9">
        <v>70506</v>
      </c>
      <c r="D399" s="9">
        <v>270</v>
      </c>
      <c r="E399" s="9">
        <v>26779</v>
      </c>
      <c r="F399" s="9">
        <v>48902</v>
      </c>
      <c r="G399" s="9">
        <v>3</v>
      </c>
      <c r="H399" s="9">
        <v>1912.9670000000001</v>
      </c>
      <c r="I399" s="22">
        <f t="shared" si="6"/>
        <v>637.65566666666666</v>
      </c>
      <c r="J399" s="23">
        <f t="shared" si="7"/>
        <v>4.254957024934048E-5</v>
      </c>
      <c r="K399" s="24">
        <f t="shared" si="8"/>
        <v>7.0850629629629633</v>
      </c>
      <c r="L399" s="24">
        <f t="shared" si="9"/>
        <v>27.13197458372337</v>
      </c>
      <c r="M399" s="23">
        <f t="shared" si="10"/>
        <v>0.38294613224406432</v>
      </c>
      <c r="N399" s="25">
        <f t="shared" si="11"/>
        <v>37.981164723569627</v>
      </c>
    </row>
    <row r="400" spans="1:14" ht="14.4">
      <c r="A400" s="3" t="s">
        <v>1733</v>
      </c>
      <c r="B400" s="3" t="s">
        <v>1655</v>
      </c>
      <c r="C400" s="9">
        <v>921791</v>
      </c>
      <c r="D400" s="9">
        <v>2150</v>
      </c>
      <c r="E400" s="9">
        <v>668449</v>
      </c>
      <c r="F400" s="9">
        <v>852442</v>
      </c>
      <c r="G400" s="9">
        <v>69</v>
      </c>
      <c r="H400" s="9">
        <v>8042.8980000000001</v>
      </c>
      <c r="I400" s="22">
        <f t="shared" si="6"/>
        <v>116.56373913043478</v>
      </c>
      <c r="J400" s="23">
        <f t="shared" si="7"/>
        <v>7.4854278247455226E-5</v>
      </c>
      <c r="K400" s="24">
        <f t="shared" si="8"/>
        <v>3.7408827906976745</v>
      </c>
      <c r="L400" s="24">
        <f t="shared" si="9"/>
        <v>8.7252945624333496</v>
      </c>
      <c r="M400" s="23">
        <f t="shared" si="10"/>
        <v>0.23324159164062136</v>
      </c>
      <c r="N400" s="25">
        <f t="shared" si="11"/>
        <v>72.516329623526374</v>
      </c>
    </row>
    <row r="401" spans="1:14" ht="14.4">
      <c r="A401" s="3" t="s">
        <v>1740</v>
      </c>
      <c r="B401" s="3" t="s">
        <v>1655</v>
      </c>
      <c r="C401" s="9">
        <v>4154911</v>
      </c>
      <c r="D401" s="9">
        <v>1254</v>
      </c>
      <c r="E401" s="9">
        <v>2338732</v>
      </c>
      <c r="F401" s="9">
        <v>3445626</v>
      </c>
      <c r="G401" s="9">
        <v>154</v>
      </c>
      <c r="H401" s="9">
        <v>8038.57</v>
      </c>
      <c r="I401" s="22">
        <f t="shared" si="6"/>
        <v>52.198506493506493</v>
      </c>
      <c r="J401" s="23">
        <f t="shared" si="7"/>
        <v>3.7064572502275021E-5</v>
      </c>
      <c r="K401" s="24">
        <f t="shared" si="8"/>
        <v>6.4103429027113235</v>
      </c>
      <c r="L401" s="24">
        <f t="shared" si="9"/>
        <v>1.9347153284390446</v>
      </c>
      <c r="M401" s="23">
        <f t="shared" si="10"/>
        <v>3.0181151894709657E-2</v>
      </c>
      <c r="N401" s="25">
        <f t="shared" si="11"/>
        <v>56.288377777526399</v>
      </c>
    </row>
    <row r="402" spans="1:14" ht="14.4">
      <c r="A402" s="3" t="s">
        <v>1735</v>
      </c>
      <c r="B402" s="3" t="s">
        <v>1655</v>
      </c>
      <c r="C402" s="9">
        <v>1222302</v>
      </c>
      <c r="D402" s="9">
        <v>3142</v>
      </c>
      <c r="E402" s="9">
        <v>553773</v>
      </c>
      <c r="F402" s="9">
        <v>1120128</v>
      </c>
      <c r="G402" s="9">
        <v>42</v>
      </c>
      <c r="H402" s="9">
        <v>7880.77</v>
      </c>
      <c r="I402" s="22">
        <f t="shared" si="6"/>
        <v>187.63738095238097</v>
      </c>
      <c r="J402" s="23">
        <f t="shared" si="7"/>
        <v>3.4361393501769613E-5</v>
      </c>
      <c r="K402" s="24">
        <f t="shared" si="8"/>
        <v>2.508201782304265</v>
      </c>
      <c r="L402" s="24">
        <f t="shared" si="9"/>
        <v>6.4474818825462119</v>
      </c>
      <c r="M402" s="23">
        <f t="shared" si="10"/>
        <v>0.25705594852990504</v>
      </c>
      <c r="N402" s="25">
        <f t="shared" si="11"/>
        <v>45.305742770608248</v>
      </c>
    </row>
    <row r="403" spans="1:14" ht="14.4">
      <c r="A403" s="3" t="s">
        <v>1733</v>
      </c>
      <c r="B403" s="3" t="s">
        <v>1655</v>
      </c>
      <c r="C403" s="9">
        <v>999915</v>
      </c>
      <c r="D403" s="9">
        <v>2748</v>
      </c>
      <c r="E403" s="9">
        <v>618816</v>
      </c>
      <c r="F403" s="9">
        <v>829942</v>
      </c>
      <c r="G403" s="9">
        <v>23</v>
      </c>
      <c r="H403" s="9">
        <v>7879.317</v>
      </c>
      <c r="I403" s="22">
        <f t="shared" si="6"/>
        <v>342.57900000000001</v>
      </c>
      <c r="J403" s="23">
        <f t="shared" si="7"/>
        <v>2.3001955166189126E-5</v>
      </c>
      <c r="K403" s="24">
        <f t="shared" si="8"/>
        <v>2.8672914847161572</v>
      </c>
      <c r="L403" s="24">
        <f t="shared" si="9"/>
        <v>7.8799867988779049</v>
      </c>
      <c r="M403" s="23">
        <f t="shared" si="10"/>
        <v>0.27482335998559881</v>
      </c>
      <c r="N403" s="25">
        <f t="shared" si="11"/>
        <v>61.886860383132571</v>
      </c>
    </row>
    <row r="404" spans="1:14" ht="14.4">
      <c r="A404" s="3" t="s">
        <v>1733</v>
      </c>
      <c r="B404" s="3" t="s">
        <v>1655</v>
      </c>
      <c r="C404" s="9">
        <v>1515751</v>
      </c>
      <c r="D404" s="9">
        <v>3874</v>
      </c>
      <c r="E404" s="9">
        <v>1151776</v>
      </c>
      <c r="F404" s="9">
        <v>1396230</v>
      </c>
      <c r="G404" s="9">
        <v>49</v>
      </c>
      <c r="H404" s="9">
        <v>7850.6440000000002</v>
      </c>
      <c r="I404" s="22">
        <f t="shared" si="6"/>
        <v>160.21722448979591</v>
      </c>
      <c r="J404" s="23">
        <f t="shared" si="7"/>
        <v>3.2327209416322341E-5</v>
      </c>
      <c r="K404" s="24">
        <f t="shared" si="8"/>
        <v>2.0264956117707795</v>
      </c>
      <c r="L404" s="24">
        <f t="shared" si="9"/>
        <v>5.1793757681835606</v>
      </c>
      <c r="M404" s="23">
        <f t="shared" si="10"/>
        <v>0.25558287607925051</v>
      </c>
      <c r="N404" s="25">
        <f t="shared" si="11"/>
        <v>75.987150923865471</v>
      </c>
    </row>
    <row r="405" spans="1:14" ht="14.4">
      <c r="A405" s="3" t="s">
        <v>1733</v>
      </c>
      <c r="B405" s="3" t="s">
        <v>1655</v>
      </c>
      <c r="C405" s="9">
        <v>1575592</v>
      </c>
      <c r="D405" s="9">
        <v>3874</v>
      </c>
      <c r="E405" s="9">
        <v>1155869</v>
      </c>
      <c r="F405" s="9">
        <v>1447900</v>
      </c>
      <c r="G405" s="9">
        <v>88</v>
      </c>
      <c r="H405" s="9">
        <v>7818.6480000000001</v>
      </c>
      <c r="I405" s="22">
        <f t="shared" si="6"/>
        <v>88.848272727272729</v>
      </c>
      <c r="J405" s="23">
        <f t="shared" si="7"/>
        <v>5.5852022604836785E-5</v>
      </c>
      <c r="K405" s="24">
        <f t="shared" si="8"/>
        <v>2.0182364481156427</v>
      </c>
      <c r="L405" s="24">
        <f t="shared" si="9"/>
        <v>4.9623557367643407</v>
      </c>
      <c r="M405" s="23">
        <f t="shared" si="10"/>
        <v>0.24587583587629283</v>
      </c>
      <c r="N405" s="25">
        <f t="shared" si="11"/>
        <v>73.360933541170553</v>
      </c>
    </row>
    <row r="406" spans="1:14" ht="14.4">
      <c r="A406" s="3" t="s">
        <v>1742</v>
      </c>
      <c r="B406" s="3" t="s">
        <v>1655</v>
      </c>
      <c r="C406" s="9">
        <v>458931</v>
      </c>
      <c r="D406" s="9">
        <v>974</v>
      </c>
      <c r="E406" s="9">
        <v>264325</v>
      </c>
      <c r="F406" s="9">
        <v>378011</v>
      </c>
      <c r="G406" s="9">
        <v>30</v>
      </c>
      <c r="H406" s="9">
        <v>7462.6779999999999</v>
      </c>
      <c r="I406" s="22">
        <f t="shared" si="6"/>
        <v>248.75593333333333</v>
      </c>
      <c r="J406" s="23">
        <f t="shared" si="7"/>
        <v>6.5369303882282961E-5</v>
      </c>
      <c r="K406" s="24">
        <f t="shared" si="8"/>
        <v>7.6618870636550307</v>
      </c>
      <c r="L406" s="24">
        <f t="shared" si="9"/>
        <v>16.261002198587587</v>
      </c>
      <c r="M406" s="23">
        <f t="shared" si="10"/>
        <v>0.21223233993781201</v>
      </c>
      <c r="N406" s="25">
        <f t="shared" si="11"/>
        <v>57.595804162281475</v>
      </c>
    </row>
    <row r="407" spans="1:14" ht="14.4">
      <c r="A407" s="3" t="s">
        <v>1733</v>
      </c>
      <c r="B407" s="3" t="s">
        <v>1655</v>
      </c>
      <c r="C407" s="9">
        <v>1601933</v>
      </c>
      <c r="D407" s="9">
        <v>4265</v>
      </c>
      <c r="E407" s="9">
        <v>1135085</v>
      </c>
      <c r="F407" s="9">
        <v>1487426</v>
      </c>
      <c r="G407" s="9">
        <v>29</v>
      </c>
      <c r="H407" s="9">
        <v>6785.71</v>
      </c>
      <c r="I407" s="22">
        <f t="shared" si="6"/>
        <v>233.99</v>
      </c>
      <c r="J407" s="23">
        <f t="shared" si="7"/>
        <v>1.8103129157087094E-5</v>
      </c>
      <c r="K407" s="24">
        <f t="shared" si="8"/>
        <v>1.5910222743259086</v>
      </c>
      <c r="L407" s="24">
        <f t="shared" si="9"/>
        <v>4.2359511914668095</v>
      </c>
      <c r="M407" s="23">
        <f t="shared" si="10"/>
        <v>0.26624084777578089</v>
      </c>
      <c r="N407" s="25">
        <f t="shared" si="11"/>
        <v>70.857208135421388</v>
      </c>
    </row>
    <row r="408" spans="1:14" ht="14.4">
      <c r="A408" s="3" t="s">
        <v>1735</v>
      </c>
      <c r="B408" s="3" t="s">
        <v>1655</v>
      </c>
      <c r="C408" s="9">
        <v>26270</v>
      </c>
      <c r="D408" s="9">
        <v>63</v>
      </c>
      <c r="E408" s="9">
        <v>12813</v>
      </c>
      <c r="F408" s="9">
        <v>21893</v>
      </c>
      <c r="G408" s="9">
        <v>12</v>
      </c>
      <c r="H408" s="9">
        <v>6417.2650000000003</v>
      </c>
      <c r="I408" s="22">
        <f t="shared" si="6"/>
        <v>534.7720833333334</v>
      </c>
      <c r="J408" s="23">
        <f t="shared" si="7"/>
        <v>4.5679482299200609E-4</v>
      </c>
      <c r="K408" s="24">
        <f t="shared" si="8"/>
        <v>101.86134920634922</v>
      </c>
      <c r="L408" s="24">
        <f t="shared" si="9"/>
        <v>244.28111914731633</v>
      </c>
      <c r="M408" s="23">
        <f t="shared" si="10"/>
        <v>0.23981728207080319</v>
      </c>
      <c r="N408" s="25">
        <f t="shared" si="11"/>
        <v>48.774267224971453</v>
      </c>
    </row>
    <row r="409" spans="1:14" ht="14.4">
      <c r="A409" s="3" t="s">
        <v>1735</v>
      </c>
      <c r="B409" s="3" t="s">
        <v>1655</v>
      </c>
      <c r="C409" s="9">
        <v>12974</v>
      </c>
      <c r="D409" s="9">
        <v>84</v>
      </c>
      <c r="E409" s="9">
        <v>7521</v>
      </c>
      <c r="F409" s="9">
        <v>10959</v>
      </c>
      <c r="G409" s="9">
        <v>7</v>
      </c>
      <c r="H409" s="9">
        <v>6301.8689999999997</v>
      </c>
      <c r="I409" s="22">
        <f t="shared" si="6"/>
        <v>900.26699999999994</v>
      </c>
      <c r="J409" s="23">
        <f t="shared" si="7"/>
        <v>5.3954061970094033E-4</v>
      </c>
      <c r="K409" s="24">
        <f t="shared" si="8"/>
        <v>75.02225</v>
      </c>
      <c r="L409" s="24">
        <f t="shared" si="9"/>
        <v>485.73061507630644</v>
      </c>
      <c r="M409" s="23">
        <f t="shared" si="10"/>
        <v>0.64744874364112837</v>
      </c>
      <c r="N409" s="25">
        <f t="shared" si="11"/>
        <v>57.969785725296752</v>
      </c>
    </row>
    <row r="410" spans="1:14" ht="14.4">
      <c r="A410" s="3" t="s">
        <v>1740</v>
      </c>
      <c r="B410" s="3" t="s">
        <v>1655</v>
      </c>
      <c r="C410" s="9">
        <v>192201</v>
      </c>
      <c r="D410" s="9">
        <v>489</v>
      </c>
      <c r="E410" s="9">
        <v>113707</v>
      </c>
      <c r="F410" s="9">
        <v>157940</v>
      </c>
      <c r="G410" s="9">
        <v>3</v>
      </c>
      <c r="H410" s="9">
        <v>6176.0039999999999</v>
      </c>
      <c r="I410" s="22">
        <f t="shared" si="6"/>
        <v>2058.6680000000001</v>
      </c>
      <c r="J410" s="23">
        <f t="shared" si="7"/>
        <v>1.56086596843929E-5</v>
      </c>
      <c r="K410" s="24">
        <f t="shared" si="8"/>
        <v>12.629865030674846</v>
      </c>
      <c r="L410" s="24">
        <f t="shared" si="9"/>
        <v>32.133048215149763</v>
      </c>
      <c r="M410" s="23">
        <f t="shared" si="10"/>
        <v>0.25442115285560429</v>
      </c>
      <c r="N410" s="25">
        <f t="shared" si="11"/>
        <v>59.160462224442121</v>
      </c>
    </row>
    <row r="411" spans="1:14" ht="14.4">
      <c r="A411" s="3" t="s">
        <v>1740</v>
      </c>
      <c r="B411" s="3" t="s">
        <v>1655</v>
      </c>
      <c r="C411" s="9">
        <v>29834</v>
      </c>
      <c r="D411" s="9">
        <v>99</v>
      </c>
      <c r="E411" s="9">
        <v>14599</v>
      </c>
      <c r="F411" s="9">
        <v>24656</v>
      </c>
      <c r="G411" s="9">
        <v>14</v>
      </c>
      <c r="H411" s="9">
        <v>6032.8370000000004</v>
      </c>
      <c r="I411" s="22">
        <f t="shared" si="6"/>
        <v>430.91692857142863</v>
      </c>
      <c r="J411" s="23">
        <f t="shared" si="7"/>
        <v>4.6926325668700139E-4</v>
      </c>
      <c r="K411" s="24">
        <f t="shared" si="8"/>
        <v>60.937747474747482</v>
      </c>
      <c r="L411" s="24">
        <f t="shared" si="9"/>
        <v>202.21348126298855</v>
      </c>
      <c r="M411" s="23">
        <f t="shared" si="10"/>
        <v>0.33183616008580813</v>
      </c>
      <c r="N411" s="25">
        <f t="shared" si="11"/>
        <v>48.934102031239526</v>
      </c>
    </row>
    <row r="412" spans="1:14" ht="14.4">
      <c r="A412" s="3" t="s">
        <v>1742</v>
      </c>
      <c r="B412" s="3" t="s">
        <v>1655</v>
      </c>
      <c r="C412" s="9">
        <v>117518</v>
      </c>
      <c r="D412" s="9">
        <v>299</v>
      </c>
      <c r="E412" s="9">
        <v>66458</v>
      </c>
      <c r="F412" s="9">
        <v>86571</v>
      </c>
      <c r="G412" s="9">
        <v>1</v>
      </c>
      <c r="H412" s="9">
        <v>5999.9939999999997</v>
      </c>
      <c r="I412" s="22">
        <f t="shared" si="6"/>
        <v>5999.9939999999997</v>
      </c>
      <c r="J412" s="23">
        <f t="shared" si="7"/>
        <v>8.5093347402100102E-6</v>
      </c>
      <c r="K412" s="24">
        <f t="shared" si="8"/>
        <v>20.066869565217392</v>
      </c>
      <c r="L412" s="24">
        <f t="shared" si="9"/>
        <v>51.055957385251624</v>
      </c>
      <c r="M412" s="23">
        <f t="shared" si="10"/>
        <v>0.25442910873227931</v>
      </c>
      <c r="N412" s="25">
        <f t="shared" si="11"/>
        <v>56.551336816487684</v>
      </c>
    </row>
    <row r="413" spans="1:14" ht="14.4">
      <c r="A413" s="3" t="s">
        <v>1740</v>
      </c>
      <c r="B413" s="3" t="s">
        <v>1655</v>
      </c>
      <c r="C413" s="9">
        <v>3196231</v>
      </c>
      <c r="D413" s="9">
        <v>8745</v>
      </c>
      <c r="E413" s="9">
        <v>2013324</v>
      </c>
      <c r="F413" s="9">
        <v>2669103</v>
      </c>
      <c r="G413" s="9">
        <v>70</v>
      </c>
      <c r="H413" s="9">
        <v>5756.2709999999997</v>
      </c>
      <c r="I413" s="22">
        <f t="shared" si="6"/>
        <v>82.232442857142857</v>
      </c>
      <c r="J413" s="23">
        <f t="shared" si="7"/>
        <v>2.1900795030146443E-5</v>
      </c>
      <c r="K413" s="24">
        <f t="shared" si="8"/>
        <v>0.6582356775300171</v>
      </c>
      <c r="L413" s="24">
        <f t="shared" si="9"/>
        <v>1.8009558758425157</v>
      </c>
      <c r="M413" s="23">
        <f t="shared" si="10"/>
        <v>0.27360350362661523</v>
      </c>
      <c r="N413" s="25">
        <f t="shared" si="11"/>
        <v>62.990566076106511</v>
      </c>
    </row>
    <row r="414" spans="1:14" ht="14.4">
      <c r="A414" s="3" t="s">
        <v>1733</v>
      </c>
      <c r="B414" s="3" t="s">
        <v>1655</v>
      </c>
      <c r="C414" s="9">
        <v>109128</v>
      </c>
      <c r="D414" s="9">
        <v>470</v>
      </c>
      <c r="E414" s="9">
        <v>38487</v>
      </c>
      <c r="F414" s="9">
        <v>90615</v>
      </c>
      <c r="G414" s="9">
        <v>3</v>
      </c>
      <c r="H414" s="9">
        <v>5153.1170000000002</v>
      </c>
      <c r="I414" s="22">
        <f t="shared" si="6"/>
        <v>1717.7056666666667</v>
      </c>
      <c r="J414" s="23">
        <f t="shared" si="7"/>
        <v>2.7490653177919507E-5</v>
      </c>
      <c r="K414" s="24">
        <f t="shared" si="8"/>
        <v>10.964078723404256</v>
      </c>
      <c r="L414" s="24">
        <f t="shared" si="9"/>
        <v>47.220850744080344</v>
      </c>
      <c r="M414" s="23">
        <f t="shared" si="10"/>
        <v>0.4306868997874056</v>
      </c>
      <c r="N414" s="25">
        <f t="shared" si="11"/>
        <v>35.267758961952936</v>
      </c>
    </row>
    <row r="415" spans="1:14" ht="14.4">
      <c r="A415" s="3" t="s">
        <v>1748</v>
      </c>
      <c r="B415" s="3" t="s">
        <v>1655</v>
      </c>
      <c r="C415" s="9">
        <v>13946</v>
      </c>
      <c r="D415" s="9">
        <v>40</v>
      </c>
      <c r="E415" s="9">
        <v>3142</v>
      </c>
      <c r="F415" s="9">
        <v>8823</v>
      </c>
      <c r="G415" s="9">
        <v>8</v>
      </c>
      <c r="H415" s="9">
        <v>4920.2349999999997</v>
      </c>
      <c r="I415" s="22">
        <f t="shared" si="6"/>
        <v>615.02937499999996</v>
      </c>
      <c r="J415" s="23">
        <f t="shared" si="7"/>
        <v>5.7364118743725805E-4</v>
      </c>
      <c r="K415" s="24">
        <f t="shared" si="8"/>
        <v>123.00587499999999</v>
      </c>
      <c r="L415" s="24">
        <f t="shared" si="9"/>
        <v>352.8061809837946</v>
      </c>
      <c r="M415" s="23">
        <f t="shared" si="10"/>
        <v>0.286820593718629</v>
      </c>
      <c r="N415" s="25">
        <f t="shared" si="11"/>
        <v>22.529757636598308</v>
      </c>
    </row>
    <row r="416" spans="1:14" ht="14.4">
      <c r="A416" s="3" t="s">
        <v>1733</v>
      </c>
      <c r="B416" s="3" t="s">
        <v>1655</v>
      </c>
      <c r="C416" s="9">
        <v>335461</v>
      </c>
      <c r="D416" s="9">
        <v>963</v>
      </c>
      <c r="E416" s="9">
        <v>171464</v>
      </c>
      <c r="F416" s="9">
        <v>247450</v>
      </c>
      <c r="G416" s="9">
        <v>5</v>
      </c>
      <c r="H416" s="9">
        <v>4445.875</v>
      </c>
      <c r="I416" s="22">
        <f t="shared" si="6"/>
        <v>889.17499999999995</v>
      </c>
      <c r="J416" s="23">
        <f t="shared" si="7"/>
        <v>1.4904862264167817E-5</v>
      </c>
      <c r="K416" s="24">
        <f t="shared" si="8"/>
        <v>4.6166926272066462</v>
      </c>
      <c r="L416" s="24">
        <f t="shared" si="9"/>
        <v>13.253030903741418</v>
      </c>
      <c r="M416" s="23">
        <f t="shared" si="10"/>
        <v>0.28706764720787215</v>
      </c>
      <c r="N416" s="25">
        <f t="shared" si="11"/>
        <v>51.112946065265405</v>
      </c>
    </row>
    <row r="417" spans="1:14" ht="14.4">
      <c r="A417" s="3" t="s">
        <v>1740</v>
      </c>
      <c r="B417" s="3" t="s">
        <v>1655</v>
      </c>
      <c r="C417" s="9">
        <v>48436</v>
      </c>
      <c r="D417" s="9">
        <v>171</v>
      </c>
      <c r="E417" s="9">
        <v>16543</v>
      </c>
      <c r="F417" s="9">
        <v>42427</v>
      </c>
      <c r="G417" s="9">
        <v>6</v>
      </c>
      <c r="H417" s="9">
        <v>4386.6480000000001</v>
      </c>
      <c r="I417" s="22">
        <f t="shared" si="6"/>
        <v>731.10800000000006</v>
      </c>
      <c r="J417" s="23">
        <f t="shared" si="7"/>
        <v>1.2387480386489389E-4</v>
      </c>
      <c r="K417" s="24">
        <f t="shared" si="8"/>
        <v>25.652912280701756</v>
      </c>
      <c r="L417" s="24">
        <f t="shared" si="9"/>
        <v>90.565860104054835</v>
      </c>
      <c r="M417" s="23">
        <f t="shared" si="10"/>
        <v>0.35304319101494752</v>
      </c>
      <c r="N417" s="25">
        <f t="shared" si="11"/>
        <v>34.15434800561566</v>
      </c>
    </row>
    <row r="418" spans="1:14" ht="14.4">
      <c r="A418" s="3" t="s">
        <v>1742</v>
      </c>
      <c r="B418" s="3" t="s">
        <v>1655</v>
      </c>
      <c r="C418" s="9">
        <v>58738</v>
      </c>
      <c r="D418" s="9">
        <v>165</v>
      </c>
      <c r="E418" s="9">
        <v>33538</v>
      </c>
      <c r="F418" s="9">
        <v>47535</v>
      </c>
      <c r="G418" s="9">
        <v>14</v>
      </c>
      <c r="H418" s="9">
        <v>2801.5839999999998</v>
      </c>
      <c r="I418" s="22">
        <f t="shared" si="6"/>
        <v>200.11314285714283</v>
      </c>
      <c r="J418" s="23">
        <f t="shared" si="7"/>
        <v>2.3834655589226737E-4</v>
      </c>
      <c r="K418" s="24">
        <f t="shared" si="8"/>
        <v>16.979296969696968</v>
      </c>
      <c r="L418" s="24">
        <f t="shared" si="9"/>
        <v>47.696278388777273</v>
      </c>
      <c r="M418" s="23">
        <f t="shared" si="10"/>
        <v>0.28090844087302941</v>
      </c>
      <c r="N418" s="25">
        <f t="shared" si="11"/>
        <v>57.097619939391876</v>
      </c>
    </row>
    <row r="419" spans="1:14" ht="14.4">
      <c r="A419" s="3" t="s">
        <v>1740</v>
      </c>
      <c r="B419" s="3" t="s">
        <v>1655</v>
      </c>
      <c r="C419" s="9">
        <v>297347</v>
      </c>
      <c r="D419" s="9">
        <v>751</v>
      </c>
      <c r="E419" s="9">
        <v>166412</v>
      </c>
      <c r="F419" s="9">
        <v>251319</v>
      </c>
      <c r="G419" s="9">
        <v>4</v>
      </c>
      <c r="H419" s="9">
        <v>2255.5219999999999</v>
      </c>
      <c r="I419" s="22">
        <f t="shared" si="6"/>
        <v>563.88049999999998</v>
      </c>
      <c r="J419" s="23">
        <f t="shared" si="7"/>
        <v>1.3452296475162016E-5</v>
      </c>
      <c r="K419" s="24">
        <f t="shared" si="8"/>
        <v>3.0033581890812249</v>
      </c>
      <c r="L419" s="24">
        <f t="shared" si="9"/>
        <v>7.5854876625625955</v>
      </c>
      <c r="M419" s="23">
        <f t="shared" si="10"/>
        <v>0.25256686632116682</v>
      </c>
      <c r="N419" s="25">
        <f t="shared" si="11"/>
        <v>55.965589025616538</v>
      </c>
    </row>
    <row r="420" spans="1:14" ht="14.4">
      <c r="A420" s="3" t="s">
        <v>1740</v>
      </c>
      <c r="B420" s="3" t="s">
        <v>1655</v>
      </c>
      <c r="C420" s="9">
        <v>80456</v>
      </c>
      <c r="D420" s="9">
        <v>204</v>
      </c>
      <c r="E420" s="9">
        <v>46039</v>
      </c>
      <c r="F420" s="9">
        <v>65383</v>
      </c>
      <c r="G420" s="9">
        <v>3</v>
      </c>
      <c r="H420" s="9">
        <v>2039.8489999999999</v>
      </c>
      <c r="I420" s="22">
        <f t="shared" si="6"/>
        <v>679.94966666666664</v>
      </c>
      <c r="J420" s="23">
        <f t="shared" si="7"/>
        <v>3.7287461469623145E-5</v>
      </c>
      <c r="K420" s="24">
        <f t="shared" si="8"/>
        <v>9.9992598039215679</v>
      </c>
      <c r="L420" s="24">
        <f t="shared" si="9"/>
        <v>25.353596997116437</v>
      </c>
      <c r="M420" s="23">
        <f t="shared" si="10"/>
        <v>0.25355473799343736</v>
      </c>
      <c r="N420" s="25">
        <f t="shared" si="11"/>
        <v>57.222581286666006</v>
      </c>
    </row>
    <row r="421" spans="1:14" ht="14.4">
      <c r="A421" s="3" t="s">
        <v>1742</v>
      </c>
      <c r="B421" s="3" t="s">
        <v>1655</v>
      </c>
      <c r="C421" s="9">
        <v>60412</v>
      </c>
      <c r="D421" s="9">
        <v>169</v>
      </c>
      <c r="E421" s="9">
        <v>33457</v>
      </c>
      <c r="F421" s="9">
        <v>52172</v>
      </c>
      <c r="G421" s="9">
        <v>24</v>
      </c>
      <c r="H421" s="9">
        <v>1679.5730000000001</v>
      </c>
      <c r="I421" s="22">
        <f t="shared" si="6"/>
        <v>69.982208333333332</v>
      </c>
      <c r="J421" s="23">
        <f t="shared" si="7"/>
        <v>3.9727206515261871E-4</v>
      </c>
      <c r="K421" s="24">
        <f t="shared" si="8"/>
        <v>9.938301775147929</v>
      </c>
      <c r="L421" s="24">
        <f t="shared" si="9"/>
        <v>27.801976428524135</v>
      </c>
      <c r="M421" s="23">
        <f t="shared" si="10"/>
        <v>0.27974574587830237</v>
      </c>
      <c r="N421" s="25">
        <f t="shared" si="11"/>
        <v>55.381381182546519</v>
      </c>
    </row>
    <row r="422" spans="1:14" ht="14.4">
      <c r="A422" s="3" t="s">
        <v>1778</v>
      </c>
      <c r="B422" s="3" t="s">
        <v>1655</v>
      </c>
      <c r="C422" s="9">
        <v>171575</v>
      </c>
      <c r="D422" s="9">
        <v>499</v>
      </c>
      <c r="E422" s="9">
        <v>101487</v>
      </c>
      <c r="F422" s="9">
        <v>136036</v>
      </c>
      <c r="G422" s="9">
        <v>8</v>
      </c>
      <c r="H422" s="9">
        <v>1658.3320000000001</v>
      </c>
      <c r="I422" s="22">
        <f t="shared" si="6"/>
        <v>207.29150000000001</v>
      </c>
      <c r="J422" s="23">
        <f t="shared" si="7"/>
        <v>4.6626839574530087E-5</v>
      </c>
      <c r="K422" s="24">
        <f t="shared" si="8"/>
        <v>3.3233106212424852</v>
      </c>
      <c r="L422" s="24">
        <f t="shared" si="9"/>
        <v>9.6653475156637043</v>
      </c>
      <c r="M422" s="23">
        <f t="shared" si="10"/>
        <v>0.29083491184613142</v>
      </c>
      <c r="N422" s="25">
        <f t="shared" si="11"/>
        <v>59.150225848754189</v>
      </c>
    </row>
    <row r="423" spans="1:14" ht="14.4">
      <c r="A423" s="3" t="s">
        <v>1740</v>
      </c>
      <c r="B423" s="3" t="s">
        <v>1655</v>
      </c>
      <c r="C423" s="9">
        <v>554980</v>
      </c>
      <c r="D423" s="9">
        <v>1542</v>
      </c>
      <c r="E423" s="9">
        <v>323498</v>
      </c>
      <c r="F423" s="9">
        <v>467646</v>
      </c>
      <c r="G423" s="9">
        <v>8</v>
      </c>
      <c r="H423" s="9">
        <v>1600.77</v>
      </c>
      <c r="I423" s="22">
        <f t="shared" si="6"/>
        <v>200.09625</v>
      </c>
      <c r="J423" s="23">
        <f t="shared" si="7"/>
        <v>1.4414933871490864E-5</v>
      </c>
      <c r="K423" s="24">
        <f t="shared" si="8"/>
        <v>1.038112840466926</v>
      </c>
      <c r="L423" s="24">
        <f t="shared" si="9"/>
        <v>2.884374211683304</v>
      </c>
      <c r="M423" s="23">
        <f t="shared" si="10"/>
        <v>0.27784785037298643</v>
      </c>
      <c r="N423" s="25">
        <f t="shared" si="11"/>
        <v>58.290028469494395</v>
      </c>
    </row>
    <row r="424" spans="1:14" ht="14.4">
      <c r="A424" s="3" t="s">
        <v>1733</v>
      </c>
      <c r="B424" s="3" t="s">
        <v>1655</v>
      </c>
      <c r="C424" s="9">
        <v>321263</v>
      </c>
      <c r="D424" s="9">
        <v>852</v>
      </c>
      <c r="E424" s="9">
        <v>172887</v>
      </c>
      <c r="F424" s="9">
        <v>263424</v>
      </c>
      <c r="G424" s="9">
        <v>6</v>
      </c>
      <c r="H424" s="9">
        <v>1576.0509999999999</v>
      </c>
      <c r="I424" s="22">
        <f t="shared" si="6"/>
        <v>262.67516666666666</v>
      </c>
      <c r="J424" s="23">
        <f t="shared" si="7"/>
        <v>1.8676287029629928E-5</v>
      </c>
      <c r="K424" s="24">
        <f t="shared" si="8"/>
        <v>1.8498251173708919</v>
      </c>
      <c r="L424" s="24">
        <f t="shared" si="9"/>
        <v>4.9057968082225463</v>
      </c>
      <c r="M424" s="23">
        <f t="shared" si="10"/>
        <v>0.26520327582074499</v>
      </c>
      <c r="N424" s="25">
        <f t="shared" si="11"/>
        <v>53.814787261527165</v>
      </c>
    </row>
    <row r="425" spans="1:14" ht="14.4">
      <c r="A425" s="3" t="s">
        <v>1742</v>
      </c>
      <c r="B425" s="3" t="s">
        <v>1655</v>
      </c>
      <c r="C425" s="9">
        <v>311753</v>
      </c>
      <c r="D425" s="9">
        <v>763</v>
      </c>
      <c r="E425" s="9">
        <v>170122</v>
      </c>
      <c r="F425" s="9">
        <v>256841</v>
      </c>
      <c r="G425" s="9">
        <v>6</v>
      </c>
      <c r="H425" s="9">
        <v>1543.6130000000001</v>
      </c>
      <c r="I425" s="22">
        <f t="shared" si="6"/>
        <v>257.26883333333336</v>
      </c>
      <c r="J425" s="23">
        <f t="shared" si="7"/>
        <v>1.9246005651910328E-5</v>
      </c>
      <c r="K425" s="24">
        <f t="shared" si="8"/>
        <v>2.023083879423329</v>
      </c>
      <c r="L425" s="24">
        <f t="shared" si="9"/>
        <v>4.9513974203937092</v>
      </c>
      <c r="M425" s="23">
        <f t="shared" si="10"/>
        <v>0.24474503854012633</v>
      </c>
      <c r="N425" s="25">
        <f t="shared" si="11"/>
        <v>54.569482891904805</v>
      </c>
    </row>
    <row r="426" spans="1:14" ht="14.4">
      <c r="A426" s="3" t="s">
        <v>1740</v>
      </c>
      <c r="B426" s="3" t="s">
        <v>1655</v>
      </c>
      <c r="C426" s="9">
        <v>96031</v>
      </c>
      <c r="D426" s="9">
        <v>311</v>
      </c>
      <c r="E426" s="9">
        <v>57187</v>
      </c>
      <c r="F426" s="9">
        <v>78396</v>
      </c>
      <c r="G426" s="9">
        <v>21</v>
      </c>
      <c r="H426" s="9">
        <v>1508.9079999999999</v>
      </c>
      <c r="I426" s="22">
        <f t="shared" si="6"/>
        <v>71.852761904761905</v>
      </c>
      <c r="J426" s="23">
        <f t="shared" si="7"/>
        <v>2.1867938478199747E-4</v>
      </c>
      <c r="K426" s="24">
        <f t="shared" si="8"/>
        <v>4.8517942122186488</v>
      </c>
      <c r="L426" s="24">
        <f t="shared" si="9"/>
        <v>15.71271776822068</v>
      </c>
      <c r="M426" s="23">
        <f t="shared" si="10"/>
        <v>0.32385375555810103</v>
      </c>
      <c r="N426" s="25">
        <f t="shared" si="11"/>
        <v>59.550561797752813</v>
      </c>
    </row>
    <row r="427" spans="1:14" ht="14.4">
      <c r="A427" s="3" t="s">
        <v>1735</v>
      </c>
      <c r="B427" s="3" t="s">
        <v>1753</v>
      </c>
      <c r="C427" s="9">
        <v>47931</v>
      </c>
      <c r="D427" s="9">
        <v>170</v>
      </c>
      <c r="E427" s="9">
        <v>15989</v>
      </c>
      <c r="F427" s="9">
        <v>38916</v>
      </c>
      <c r="G427" s="9">
        <v>4</v>
      </c>
      <c r="H427" s="9">
        <v>1487.229</v>
      </c>
      <c r="I427" s="22">
        <f t="shared" si="6"/>
        <v>371.80725000000001</v>
      </c>
      <c r="J427" s="23">
        <f t="shared" si="7"/>
        <v>8.3453297448415428E-5</v>
      </c>
      <c r="K427" s="24">
        <f t="shared" si="8"/>
        <v>8.7484058823529409</v>
      </c>
      <c r="L427" s="24">
        <f t="shared" si="9"/>
        <v>31.028541027727357</v>
      </c>
      <c r="M427" s="23">
        <f t="shared" si="10"/>
        <v>0.35467651415576557</v>
      </c>
      <c r="N427" s="25">
        <f t="shared" si="11"/>
        <v>33.35836932256786</v>
      </c>
    </row>
    <row r="428" spans="1:14" ht="14.4">
      <c r="A428" s="3" t="s">
        <v>1785</v>
      </c>
      <c r="B428" s="3" t="s">
        <v>1655</v>
      </c>
      <c r="C428" s="9">
        <v>177632</v>
      </c>
      <c r="D428" s="9">
        <v>485</v>
      </c>
      <c r="E428" s="9">
        <v>70865</v>
      </c>
      <c r="F428" s="9">
        <v>95871</v>
      </c>
      <c r="G428" s="9">
        <v>5</v>
      </c>
      <c r="H428" s="9">
        <v>1483.384</v>
      </c>
      <c r="I428" s="22">
        <f t="shared" si="6"/>
        <v>296.67680000000001</v>
      </c>
      <c r="J428" s="23">
        <f t="shared" si="7"/>
        <v>2.8148081426769951E-5</v>
      </c>
      <c r="K428" s="24">
        <f t="shared" si="8"/>
        <v>3.0585237113402064</v>
      </c>
      <c r="L428" s="24">
        <f t="shared" si="9"/>
        <v>8.3508827238335446</v>
      </c>
      <c r="M428" s="23">
        <f t="shared" si="10"/>
        <v>0.27303638983966849</v>
      </c>
      <c r="N428" s="25">
        <f t="shared" si="11"/>
        <v>39.894275806161048</v>
      </c>
    </row>
    <row r="429" spans="1:14" ht="14.4">
      <c r="A429" s="3" t="s">
        <v>1735</v>
      </c>
      <c r="B429" s="3" t="s">
        <v>1655</v>
      </c>
      <c r="C429" s="9">
        <v>7470</v>
      </c>
      <c r="D429" s="9">
        <v>0</v>
      </c>
      <c r="E429" s="9">
        <v>6753</v>
      </c>
      <c r="F429" s="9">
        <v>7229</v>
      </c>
      <c r="G429" s="9">
        <v>1</v>
      </c>
      <c r="H429" s="9">
        <v>1738.9949999999999</v>
      </c>
      <c r="I429" s="22">
        <f t="shared" si="6"/>
        <v>1738.9949999999999</v>
      </c>
      <c r="J429" s="23">
        <f t="shared" si="7"/>
        <v>1.3386880856760375E-4</v>
      </c>
      <c r="K429" s="24">
        <f t="shared" si="8"/>
        <v>0</v>
      </c>
      <c r="L429" s="24">
        <f t="shared" si="9"/>
        <v>232.79718875502007</v>
      </c>
      <c r="M429" s="23">
        <f t="shared" si="10"/>
        <v>0</v>
      </c>
      <c r="N429" s="25">
        <f t="shared" si="11"/>
        <v>90.401606425702809</v>
      </c>
    </row>
    <row r="430" spans="1:14" ht="14.4">
      <c r="A430" s="3" t="s">
        <v>1738</v>
      </c>
      <c r="B430" s="3" t="s">
        <v>1655</v>
      </c>
      <c r="C430" s="9">
        <v>26784</v>
      </c>
      <c r="D430" s="9">
        <v>85</v>
      </c>
      <c r="E430" s="9">
        <v>12708</v>
      </c>
      <c r="F430" s="9">
        <v>22261</v>
      </c>
      <c r="G430" s="9">
        <v>9</v>
      </c>
      <c r="H430" s="9">
        <v>6643.1620000000003</v>
      </c>
      <c r="I430" s="22">
        <f t="shared" si="6"/>
        <v>738.12911111111111</v>
      </c>
      <c r="J430" s="23">
        <f t="shared" si="7"/>
        <v>3.3602150537634411E-4</v>
      </c>
      <c r="K430" s="24">
        <f t="shared" si="8"/>
        <v>78.154847058823535</v>
      </c>
      <c r="L430" s="24">
        <f t="shared" si="9"/>
        <v>248.02725507765834</v>
      </c>
      <c r="M430" s="23">
        <f t="shared" si="10"/>
        <v>0.31735364396654719</v>
      </c>
      <c r="N430" s="25">
        <f t="shared" si="11"/>
        <v>47.446236559139784</v>
      </c>
    </row>
    <row r="431" spans="1:14" ht="14.4">
      <c r="A431" s="3" t="s">
        <v>1740</v>
      </c>
      <c r="B431" s="3" t="s">
        <v>1655</v>
      </c>
      <c r="C431" s="9">
        <v>21028</v>
      </c>
      <c r="D431" s="9">
        <v>10</v>
      </c>
      <c r="E431" s="9">
        <v>5781</v>
      </c>
      <c r="F431" s="9">
        <v>16134</v>
      </c>
      <c r="G431" s="9">
        <v>11</v>
      </c>
      <c r="H431" s="9">
        <v>5101.3220000000001</v>
      </c>
      <c r="I431" s="22">
        <f t="shared" si="6"/>
        <v>463.75654545454546</v>
      </c>
      <c r="J431" s="23">
        <f t="shared" si="7"/>
        <v>5.23112041088073E-4</v>
      </c>
      <c r="K431" s="24">
        <f t="shared" si="8"/>
        <v>510.13220000000001</v>
      </c>
      <c r="L431" s="24">
        <f t="shared" si="9"/>
        <v>242.596633060681</v>
      </c>
      <c r="M431" s="23">
        <f t="shared" si="10"/>
        <v>4.7555640098915733E-2</v>
      </c>
      <c r="N431" s="25">
        <f t="shared" si="11"/>
        <v>27.491915541183182</v>
      </c>
    </row>
    <row r="432" spans="1:14" ht="14.4">
      <c r="A432" s="3" t="s">
        <v>1733</v>
      </c>
      <c r="B432" s="3" t="s">
        <v>1655</v>
      </c>
      <c r="C432" s="9">
        <v>9238</v>
      </c>
      <c r="D432" s="9">
        <v>84</v>
      </c>
      <c r="E432" s="9">
        <v>4626</v>
      </c>
      <c r="F432" s="9">
        <v>8264</v>
      </c>
      <c r="G432" s="9">
        <v>15</v>
      </c>
      <c r="H432" s="9">
        <v>6683.2250000000004</v>
      </c>
      <c r="I432" s="22">
        <f t="shared" si="6"/>
        <v>445.54833333333335</v>
      </c>
      <c r="J432" s="23">
        <f t="shared" si="7"/>
        <v>1.6237280796709244E-3</v>
      </c>
      <c r="K432" s="24">
        <f t="shared" si="8"/>
        <v>79.562202380952385</v>
      </c>
      <c r="L432" s="24">
        <f t="shared" si="9"/>
        <v>723.44933968391433</v>
      </c>
      <c r="M432" s="23">
        <f t="shared" si="10"/>
        <v>0.90928772461571772</v>
      </c>
      <c r="N432" s="25">
        <f t="shared" si="11"/>
        <v>50.075773977051306</v>
      </c>
    </row>
    <row r="433" spans="1:14" ht="14.4">
      <c r="A433" s="3" t="s">
        <v>1733</v>
      </c>
      <c r="B433" s="3" t="s">
        <v>1655</v>
      </c>
      <c r="C433" s="9">
        <v>39881</v>
      </c>
      <c r="D433" s="9">
        <v>125</v>
      </c>
      <c r="E433" s="9">
        <v>6331</v>
      </c>
      <c r="F433" s="9">
        <v>36245</v>
      </c>
      <c r="G433" s="9">
        <v>10</v>
      </c>
      <c r="H433" s="9">
        <v>7098.89</v>
      </c>
      <c r="I433" s="22">
        <f t="shared" si="6"/>
        <v>709.88900000000001</v>
      </c>
      <c r="J433" s="23">
        <f t="shared" si="7"/>
        <v>2.5074596925854417E-4</v>
      </c>
      <c r="K433" s="24">
        <f t="shared" si="8"/>
        <v>56.791119999999999</v>
      </c>
      <c r="L433" s="24">
        <f t="shared" si="9"/>
        <v>178.00180537097867</v>
      </c>
      <c r="M433" s="23">
        <f t="shared" si="10"/>
        <v>0.31343246157318022</v>
      </c>
      <c r="N433" s="25">
        <f t="shared" si="11"/>
        <v>15.874727313758433</v>
      </c>
    </row>
    <row r="434" spans="1:14" ht="14.4">
      <c r="A434" s="3" t="s">
        <v>1735</v>
      </c>
      <c r="B434" s="3" t="s">
        <v>1655</v>
      </c>
      <c r="C434" s="9">
        <v>10883</v>
      </c>
      <c r="D434" s="9">
        <v>46</v>
      </c>
      <c r="E434" s="9">
        <v>1652</v>
      </c>
      <c r="F434" s="9">
        <v>8869</v>
      </c>
      <c r="G434" s="9">
        <v>16</v>
      </c>
      <c r="H434" s="9">
        <v>1942.482</v>
      </c>
      <c r="I434" s="22">
        <f t="shared" si="6"/>
        <v>121.405125</v>
      </c>
      <c r="J434" s="23">
        <f t="shared" si="7"/>
        <v>1.4701828539924653E-3</v>
      </c>
      <c r="K434" s="24">
        <f t="shared" si="8"/>
        <v>42.227869565217389</v>
      </c>
      <c r="L434" s="24">
        <f t="shared" si="9"/>
        <v>178.487733161812</v>
      </c>
      <c r="M434" s="23">
        <f t="shared" si="10"/>
        <v>0.42267757052283378</v>
      </c>
      <c r="N434" s="25">
        <f t="shared" si="11"/>
        <v>15.179637967472203</v>
      </c>
    </row>
    <row r="435" spans="1:14" ht="14.4">
      <c r="A435" s="3" t="s">
        <v>1748</v>
      </c>
      <c r="B435" s="3" t="s">
        <v>1655</v>
      </c>
      <c r="C435" s="9">
        <v>50517</v>
      </c>
      <c r="D435" s="9">
        <v>270</v>
      </c>
      <c r="E435" s="9">
        <v>17179</v>
      </c>
      <c r="F435" s="9">
        <v>48389</v>
      </c>
      <c r="G435" s="9">
        <v>2</v>
      </c>
      <c r="H435" s="9">
        <v>1718.471</v>
      </c>
      <c r="I435" s="22">
        <f t="shared" si="6"/>
        <v>859.2355</v>
      </c>
      <c r="J435" s="23">
        <f t="shared" si="7"/>
        <v>3.959063285626621E-5</v>
      </c>
      <c r="K435" s="24">
        <f t="shared" si="8"/>
        <v>6.3647074074074075</v>
      </c>
      <c r="L435" s="24">
        <f t="shared" si="9"/>
        <v>34.017677217570323</v>
      </c>
      <c r="M435" s="23">
        <f t="shared" si="10"/>
        <v>0.53447354355959387</v>
      </c>
      <c r="N435" s="25">
        <f t="shared" si="11"/>
        <v>34.00637409188986</v>
      </c>
    </row>
    <row r="436" spans="1:14" ht="14.4">
      <c r="A436" s="3" t="s">
        <v>1735</v>
      </c>
      <c r="B436" s="3" t="s">
        <v>1655</v>
      </c>
      <c r="C436" s="9">
        <v>7248</v>
      </c>
      <c r="D436" s="9">
        <v>10</v>
      </c>
      <c r="E436" s="9">
        <v>3988</v>
      </c>
      <c r="F436" s="9">
        <v>6863</v>
      </c>
      <c r="G436" s="9">
        <v>7</v>
      </c>
      <c r="H436" s="9">
        <v>1247</v>
      </c>
      <c r="I436" s="22">
        <f t="shared" si="6"/>
        <v>178.14285714285714</v>
      </c>
      <c r="J436" s="23">
        <f t="shared" si="7"/>
        <v>9.657836644591612E-4</v>
      </c>
      <c r="K436" s="24">
        <f t="shared" si="8"/>
        <v>124.7</v>
      </c>
      <c r="L436" s="24">
        <f t="shared" si="9"/>
        <v>172.04746136865342</v>
      </c>
      <c r="M436" s="23">
        <f t="shared" si="10"/>
        <v>0.13796909492273732</v>
      </c>
      <c r="N436" s="25">
        <f t="shared" si="11"/>
        <v>55.022075055187635</v>
      </c>
    </row>
    <row r="437" spans="1:14" ht="14.4">
      <c r="A437" s="3" t="s">
        <v>1733</v>
      </c>
      <c r="B437" s="3" t="s">
        <v>1655</v>
      </c>
      <c r="C437" s="9">
        <v>10835</v>
      </c>
      <c r="D437" s="9">
        <v>25</v>
      </c>
      <c r="E437" s="9">
        <v>2888</v>
      </c>
      <c r="F437" s="9">
        <v>10487</v>
      </c>
      <c r="G437" s="9">
        <v>3</v>
      </c>
      <c r="H437" s="9">
        <v>4704.25</v>
      </c>
      <c r="I437" s="22">
        <f t="shared" si="6"/>
        <v>1568.0833333333333</v>
      </c>
      <c r="J437" s="23">
        <f t="shared" si="7"/>
        <v>2.7688047992616518E-4</v>
      </c>
      <c r="K437" s="24">
        <f t="shared" si="8"/>
        <v>188.17</v>
      </c>
      <c r="L437" s="24">
        <f t="shared" si="9"/>
        <v>434.17166589755425</v>
      </c>
      <c r="M437" s="23">
        <f t="shared" si="10"/>
        <v>0.23073373327180433</v>
      </c>
      <c r="N437" s="25">
        <f t="shared" si="11"/>
        <v>26.654360867558836</v>
      </c>
    </row>
    <row r="438" spans="1:14" ht="14.4">
      <c r="A438" s="3" t="s">
        <v>1733</v>
      </c>
      <c r="B438" s="3" t="s">
        <v>1655</v>
      </c>
      <c r="C438" s="9">
        <v>11476</v>
      </c>
      <c r="D438" s="9">
        <v>45</v>
      </c>
      <c r="E438" s="9">
        <v>4963</v>
      </c>
      <c r="F438" s="9">
        <v>10991</v>
      </c>
      <c r="G438" s="9">
        <v>8</v>
      </c>
      <c r="H438" s="9">
        <v>7227.4170000000004</v>
      </c>
      <c r="I438" s="22">
        <f t="shared" si="6"/>
        <v>903.42712500000005</v>
      </c>
      <c r="J438" s="23">
        <f t="shared" si="7"/>
        <v>6.9710700592540956E-4</v>
      </c>
      <c r="K438" s="24">
        <f t="shared" si="8"/>
        <v>160.60926666666668</v>
      </c>
      <c r="L438" s="24">
        <f t="shared" si="9"/>
        <v>629.78537818055065</v>
      </c>
      <c r="M438" s="23">
        <f t="shared" si="10"/>
        <v>0.39212269083304291</v>
      </c>
      <c r="N438" s="25">
        <f t="shared" si="11"/>
        <v>43.246775880097594</v>
      </c>
    </row>
    <row r="439" spans="1:14" ht="14.4">
      <c r="A439" s="3" t="s">
        <v>1748</v>
      </c>
      <c r="B439" s="3" t="s">
        <v>1655</v>
      </c>
      <c r="C439" s="9">
        <v>92764</v>
      </c>
      <c r="D439" s="9">
        <v>320</v>
      </c>
      <c r="E439" s="9">
        <v>19625</v>
      </c>
      <c r="F439" s="9">
        <v>76531</v>
      </c>
      <c r="G439" s="9">
        <v>14</v>
      </c>
      <c r="H439" s="9">
        <v>6730.0129999999999</v>
      </c>
      <c r="I439" s="22">
        <f t="shared" si="6"/>
        <v>480.7152142857143</v>
      </c>
      <c r="J439" s="23">
        <f t="shared" si="7"/>
        <v>1.5092061575611228E-4</v>
      </c>
      <c r="K439" s="24">
        <f t="shared" si="8"/>
        <v>21.031290625</v>
      </c>
      <c r="L439" s="24">
        <f t="shared" si="9"/>
        <v>72.549836143331461</v>
      </c>
      <c r="M439" s="23">
        <f t="shared" si="10"/>
        <v>0.34496140744254233</v>
      </c>
      <c r="N439" s="25">
        <f t="shared" si="11"/>
        <v>21.155836315812167</v>
      </c>
    </row>
    <row r="440" spans="1:14" ht="14.4">
      <c r="A440" s="3" t="s">
        <v>1762</v>
      </c>
      <c r="B440" s="3" t="s">
        <v>1655</v>
      </c>
      <c r="C440" s="9">
        <v>189571</v>
      </c>
      <c r="D440" s="9">
        <v>500</v>
      </c>
      <c r="E440" s="9">
        <v>130676</v>
      </c>
      <c r="F440" s="9">
        <v>183688</v>
      </c>
      <c r="G440" s="9">
        <v>39</v>
      </c>
      <c r="H440" s="9">
        <v>6335.9480000000003</v>
      </c>
      <c r="I440" s="22">
        <f t="shared" si="6"/>
        <v>162.46020512820513</v>
      </c>
      <c r="J440" s="23">
        <f t="shared" si="7"/>
        <v>2.0572766931650939E-4</v>
      </c>
      <c r="K440" s="24">
        <f t="shared" si="8"/>
        <v>12.671896</v>
      </c>
      <c r="L440" s="24">
        <f t="shared" si="9"/>
        <v>33.422559357707669</v>
      </c>
      <c r="M440" s="23">
        <f t="shared" si="10"/>
        <v>0.26375342220065301</v>
      </c>
      <c r="N440" s="25">
        <f t="shared" si="11"/>
        <v>68.932484398985068</v>
      </c>
    </row>
    <row r="441" spans="1:14" ht="14.4">
      <c r="A441" s="3" t="s">
        <v>1735</v>
      </c>
      <c r="B441" s="3" t="s">
        <v>1655</v>
      </c>
      <c r="C441" s="9">
        <v>14224</v>
      </c>
      <c r="D441" s="9">
        <v>30</v>
      </c>
      <c r="E441" s="9">
        <v>2549</v>
      </c>
      <c r="F441" s="9">
        <v>11974</v>
      </c>
      <c r="G441" s="9">
        <v>7</v>
      </c>
      <c r="H441" s="9">
        <v>5637.3029999999999</v>
      </c>
      <c r="I441" s="22">
        <f t="shared" si="6"/>
        <v>805.32899999999995</v>
      </c>
      <c r="J441" s="23">
        <f t="shared" si="7"/>
        <v>4.921259842519685E-4</v>
      </c>
      <c r="K441" s="24">
        <f t="shared" si="8"/>
        <v>187.9101</v>
      </c>
      <c r="L441" s="24">
        <f t="shared" si="9"/>
        <v>396.32332677165357</v>
      </c>
      <c r="M441" s="23">
        <f t="shared" si="10"/>
        <v>0.21091113610798651</v>
      </c>
      <c r="N441" s="25">
        <f t="shared" si="11"/>
        <v>17.920416197975253</v>
      </c>
    </row>
    <row r="442" spans="1:14" ht="14.4">
      <c r="A442" s="3" t="s">
        <v>1733</v>
      </c>
      <c r="B442" s="3" t="s">
        <v>1655</v>
      </c>
      <c r="C442" s="9">
        <v>183208</v>
      </c>
      <c r="D442" s="9">
        <v>620</v>
      </c>
      <c r="E442" s="9">
        <v>131164</v>
      </c>
      <c r="F442" s="9">
        <v>177952</v>
      </c>
      <c r="G442" s="9">
        <v>43</v>
      </c>
      <c r="H442" s="9">
        <v>2682.4369999999999</v>
      </c>
      <c r="I442" s="22">
        <f t="shared" si="6"/>
        <v>62.382255813953485</v>
      </c>
      <c r="J442" s="23">
        <f t="shared" si="7"/>
        <v>2.3470590803895028E-4</v>
      </c>
      <c r="K442" s="24">
        <f t="shared" si="8"/>
        <v>4.3265112903225802</v>
      </c>
      <c r="L442" s="24">
        <f t="shared" si="9"/>
        <v>14.641483996332038</v>
      </c>
      <c r="M442" s="23">
        <f t="shared" si="10"/>
        <v>0.33841316973057944</v>
      </c>
      <c r="N442" s="25">
        <f t="shared" si="11"/>
        <v>71.592943539583416</v>
      </c>
    </row>
    <row r="443" spans="1:14" ht="14.4">
      <c r="A443" s="3" t="s">
        <v>1748</v>
      </c>
      <c r="B443" s="3" t="s">
        <v>1655</v>
      </c>
      <c r="C443" s="9">
        <v>20486</v>
      </c>
      <c r="D443" s="9">
        <v>42</v>
      </c>
      <c r="E443" s="9">
        <v>14583</v>
      </c>
      <c r="F443" s="9">
        <v>19860</v>
      </c>
      <c r="G443" s="9">
        <v>2</v>
      </c>
      <c r="H443" s="9">
        <v>1718.5139999999999</v>
      </c>
      <c r="I443" s="22">
        <f t="shared" si="6"/>
        <v>859.25699999999995</v>
      </c>
      <c r="J443" s="23">
        <f t="shared" si="7"/>
        <v>9.7627648149956062E-5</v>
      </c>
      <c r="K443" s="24">
        <f t="shared" si="8"/>
        <v>40.916999999999994</v>
      </c>
      <c r="L443" s="24">
        <f t="shared" si="9"/>
        <v>83.887240066386795</v>
      </c>
      <c r="M443" s="23">
        <f t="shared" si="10"/>
        <v>0.20501806111490775</v>
      </c>
      <c r="N443" s="25">
        <f t="shared" si="11"/>
        <v>71.185199648540461</v>
      </c>
    </row>
    <row r="444" spans="1:14" ht="14.4">
      <c r="A444" s="3" t="s">
        <v>1740</v>
      </c>
      <c r="B444" s="3" t="s">
        <v>1655</v>
      </c>
      <c r="C444" s="9">
        <v>15047</v>
      </c>
      <c r="D444" s="9">
        <v>84</v>
      </c>
      <c r="E444" s="9">
        <v>5653</v>
      </c>
      <c r="F444" s="9">
        <v>14459</v>
      </c>
      <c r="G444" s="9">
        <v>4</v>
      </c>
      <c r="H444" s="9">
        <v>2127.4960000000001</v>
      </c>
      <c r="I444" s="22">
        <f t="shared" si="6"/>
        <v>531.87400000000002</v>
      </c>
      <c r="J444" s="23">
        <f t="shared" si="7"/>
        <v>2.6583372100750981E-4</v>
      </c>
      <c r="K444" s="24">
        <f t="shared" si="8"/>
        <v>25.327333333333335</v>
      </c>
      <c r="L444" s="24">
        <f t="shared" si="9"/>
        <v>141.39004452714826</v>
      </c>
      <c r="M444" s="23">
        <f t="shared" si="10"/>
        <v>0.5582508141157706</v>
      </c>
      <c r="N444" s="25">
        <f t="shared" si="11"/>
        <v>37.568950621386321</v>
      </c>
    </row>
    <row r="445" spans="1:14" ht="14.4">
      <c r="A445" s="3" t="s">
        <v>1738</v>
      </c>
      <c r="B445" s="3" t="s">
        <v>1655</v>
      </c>
      <c r="C445" s="9">
        <v>41513</v>
      </c>
      <c r="D445" s="9">
        <v>113</v>
      </c>
      <c r="E445" s="9">
        <v>20872</v>
      </c>
      <c r="F445" s="9">
        <v>39250</v>
      </c>
      <c r="G445" s="9">
        <v>9</v>
      </c>
      <c r="H445" s="9">
        <v>6789.5330000000004</v>
      </c>
      <c r="I445" s="22">
        <f t="shared" si="6"/>
        <v>754.39255555555565</v>
      </c>
      <c r="J445" s="23">
        <f t="shared" si="7"/>
        <v>2.1679955676535062E-4</v>
      </c>
      <c r="K445" s="24">
        <f t="shared" si="8"/>
        <v>60.084362831858414</v>
      </c>
      <c r="L445" s="24">
        <f t="shared" si="9"/>
        <v>163.5519716715246</v>
      </c>
      <c r="M445" s="23">
        <f t="shared" si="10"/>
        <v>0.27220388793871797</v>
      </c>
      <c r="N445" s="25">
        <f t="shared" si="11"/>
        <v>50.278226097848865</v>
      </c>
    </row>
    <row r="446" spans="1:14" ht="14.4">
      <c r="A446" s="3" t="s">
        <v>1740</v>
      </c>
      <c r="B446" s="3" t="s">
        <v>1655</v>
      </c>
      <c r="C446" s="9">
        <v>16503</v>
      </c>
      <c r="D446" s="9">
        <v>69</v>
      </c>
      <c r="E446" s="9">
        <v>8595</v>
      </c>
      <c r="F446" s="9">
        <v>14466</v>
      </c>
      <c r="G446" s="9">
        <v>7</v>
      </c>
      <c r="H446" s="9">
        <v>5714.5240000000003</v>
      </c>
      <c r="I446" s="22">
        <f t="shared" si="6"/>
        <v>816.36057142857146</v>
      </c>
      <c r="J446" s="23">
        <f t="shared" si="7"/>
        <v>4.2416530327819184E-4</v>
      </c>
      <c r="K446" s="24">
        <f t="shared" si="8"/>
        <v>82.819188405797107</v>
      </c>
      <c r="L446" s="24">
        <f t="shared" si="9"/>
        <v>346.27182936435804</v>
      </c>
      <c r="M446" s="23">
        <f t="shared" si="10"/>
        <v>0.4181057989456462</v>
      </c>
      <c r="N446" s="25">
        <f t="shared" si="11"/>
        <v>52.08143973822942</v>
      </c>
    </row>
    <row r="447" spans="1:14" ht="14.4">
      <c r="A447" s="3" t="s">
        <v>1733</v>
      </c>
      <c r="B447" s="3" t="s">
        <v>1655</v>
      </c>
      <c r="C447" s="9">
        <v>52006</v>
      </c>
      <c r="D447" s="9">
        <v>160</v>
      </c>
      <c r="E447" s="9">
        <v>24711</v>
      </c>
      <c r="F447" s="9">
        <v>48019</v>
      </c>
      <c r="G447" s="9">
        <v>12</v>
      </c>
      <c r="H447" s="9">
        <v>5200.01</v>
      </c>
      <c r="I447" s="22">
        <f t="shared" si="6"/>
        <v>433.3341666666667</v>
      </c>
      <c r="J447" s="23">
        <f t="shared" si="7"/>
        <v>2.307426066223128E-4</v>
      </c>
      <c r="K447" s="24">
        <f t="shared" si="8"/>
        <v>32.500062499999999</v>
      </c>
      <c r="L447" s="24">
        <f t="shared" si="9"/>
        <v>99.988655155174413</v>
      </c>
      <c r="M447" s="23">
        <f t="shared" si="10"/>
        <v>0.30765680882975044</v>
      </c>
      <c r="N447" s="25">
        <f t="shared" si="11"/>
        <v>47.515671268699769</v>
      </c>
    </row>
    <row r="448" spans="1:14" ht="14.4">
      <c r="A448" s="3" t="s">
        <v>1735</v>
      </c>
      <c r="B448" s="3" t="s">
        <v>1655</v>
      </c>
      <c r="C448" s="9">
        <v>8420</v>
      </c>
      <c r="D448" s="9">
        <v>80</v>
      </c>
      <c r="E448" s="9">
        <v>4430</v>
      </c>
      <c r="F448" s="9">
        <v>7869</v>
      </c>
      <c r="G448" s="9">
        <v>8</v>
      </c>
      <c r="H448" s="9">
        <v>5184.585</v>
      </c>
      <c r="I448" s="22">
        <f t="shared" si="6"/>
        <v>648.073125</v>
      </c>
      <c r="J448" s="23">
        <f t="shared" si="7"/>
        <v>9.501187648456057E-4</v>
      </c>
      <c r="K448" s="24">
        <f t="shared" si="8"/>
        <v>64.807312499999995</v>
      </c>
      <c r="L448" s="24">
        <f t="shared" si="9"/>
        <v>615.74643705463188</v>
      </c>
      <c r="M448" s="23">
        <f t="shared" si="10"/>
        <v>0.95011876484560576</v>
      </c>
      <c r="N448" s="25">
        <f t="shared" si="11"/>
        <v>52.612826603325416</v>
      </c>
    </row>
    <row r="449" spans="1:14" ht="14.4">
      <c r="A449" s="3" t="s">
        <v>1735</v>
      </c>
      <c r="B449" s="3" t="s">
        <v>1655</v>
      </c>
      <c r="C449" s="9">
        <v>63415</v>
      </c>
      <c r="D449" s="9">
        <v>185</v>
      </c>
      <c r="E449" s="9">
        <v>28161</v>
      </c>
      <c r="F449" s="9">
        <v>59169</v>
      </c>
      <c r="G449" s="9">
        <v>9</v>
      </c>
      <c r="H449" s="9">
        <v>1924.163</v>
      </c>
      <c r="I449" s="22">
        <f t="shared" si="6"/>
        <v>213.7958888888889</v>
      </c>
      <c r="J449" s="23">
        <f t="shared" si="7"/>
        <v>1.4192225814081843E-4</v>
      </c>
      <c r="K449" s="24">
        <f t="shared" si="8"/>
        <v>10.400881081081081</v>
      </c>
      <c r="L449" s="24">
        <f t="shared" si="9"/>
        <v>30.342395332334622</v>
      </c>
      <c r="M449" s="23">
        <f t="shared" si="10"/>
        <v>0.29172908617834897</v>
      </c>
      <c r="N449" s="25">
        <f t="shared" si="11"/>
        <v>44.407474572262082</v>
      </c>
    </row>
    <row r="450" spans="1:14" ht="14.4">
      <c r="A450" s="3" t="s">
        <v>1733</v>
      </c>
      <c r="B450" s="3" t="s">
        <v>1655</v>
      </c>
      <c r="C450" s="9">
        <v>73544</v>
      </c>
      <c r="D450" s="9">
        <v>223</v>
      </c>
      <c r="E450" s="9">
        <v>40405</v>
      </c>
      <c r="F450" s="9">
        <v>67406</v>
      </c>
      <c r="G450" s="9">
        <v>1</v>
      </c>
      <c r="H450" s="9">
        <v>1465.8720000000001</v>
      </c>
      <c r="I450" s="22">
        <f t="shared" si="6"/>
        <v>1465.8720000000001</v>
      </c>
      <c r="J450" s="23">
        <f t="shared" si="7"/>
        <v>1.3597302295224628E-5</v>
      </c>
      <c r="K450" s="24">
        <f t="shared" si="8"/>
        <v>6.5734170403587449</v>
      </c>
      <c r="L450" s="24">
        <f t="shared" si="9"/>
        <v>19.931904710105517</v>
      </c>
      <c r="M450" s="23">
        <f t="shared" si="10"/>
        <v>0.3032198411835092</v>
      </c>
      <c r="N450" s="25">
        <f t="shared" si="11"/>
        <v>54.939899923855108</v>
      </c>
    </row>
    <row r="451" spans="1:14" ht="14.4">
      <c r="A451" s="3" t="s">
        <v>1738</v>
      </c>
      <c r="B451" s="3" t="s">
        <v>1655</v>
      </c>
      <c r="C451" s="9">
        <v>16288</v>
      </c>
      <c r="D451" s="9">
        <v>56</v>
      </c>
      <c r="E451" s="9">
        <v>5304</v>
      </c>
      <c r="F451" s="9">
        <v>10731</v>
      </c>
      <c r="G451" s="9">
        <v>3</v>
      </c>
      <c r="H451" s="9">
        <v>2030.143</v>
      </c>
      <c r="I451" s="22">
        <f t="shared" si="6"/>
        <v>676.71433333333334</v>
      </c>
      <c r="J451" s="23">
        <f t="shared" si="7"/>
        <v>1.8418467583497053E-4</v>
      </c>
      <c r="K451" s="24">
        <f t="shared" si="8"/>
        <v>36.252553571428571</v>
      </c>
      <c r="L451" s="24">
        <f t="shared" si="9"/>
        <v>124.6404101178782</v>
      </c>
      <c r="M451" s="23">
        <f t="shared" si="10"/>
        <v>0.34381139489194501</v>
      </c>
      <c r="N451" s="25">
        <f t="shared" si="11"/>
        <v>32.563850687622789</v>
      </c>
    </row>
    <row r="452" spans="1:14" ht="14.4">
      <c r="A452" s="3" t="s">
        <v>1742</v>
      </c>
      <c r="B452" s="3" t="s">
        <v>1655</v>
      </c>
      <c r="C452" s="9">
        <v>7695</v>
      </c>
      <c r="D452" s="9">
        <v>20</v>
      </c>
      <c r="E452" s="9">
        <v>3481</v>
      </c>
      <c r="F452" s="9">
        <v>7050</v>
      </c>
      <c r="G452" s="9">
        <v>14</v>
      </c>
      <c r="H452" s="9">
        <v>6727.44</v>
      </c>
      <c r="I452" s="22">
        <f t="shared" si="6"/>
        <v>480.53142857142853</v>
      </c>
      <c r="J452" s="23">
        <f t="shared" si="7"/>
        <v>1.8193632228719948E-3</v>
      </c>
      <c r="K452" s="24">
        <f t="shared" si="8"/>
        <v>336.37199999999996</v>
      </c>
      <c r="L452" s="24">
        <f t="shared" si="9"/>
        <v>874.261208576998</v>
      </c>
      <c r="M452" s="23">
        <f t="shared" si="10"/>
        <v>0.25990903183885639</v>
      </c>
      <c r="N452" s="25">
        <f t="shared" si="11"/>
        <v>45.237166991552954</v>
      </c>
    </row>
    <row r="453" spans="1:14" ht="14.4">
      <c r="A453" s="3" t="s">
        <v>1742</v>
      </c>
      <c r="B453" s="3" t="s">
        <v>1655</v>
      </c>
      <c r="C453" s="9">
        <v>15602</v>
      </c>
      <c r="D453" s="9">
        <v>50</v>
      </c>
      <c r="E453" s="9">
        <v>7676</v>
      </c>
      <c r="F453" s="9">
        <v>13775</v>
      </c>
      <c r="G453" s="9">
        <v>1</v>
      </c>
      <c r="H453" s="9">
        <v>2600.8939999999998</v>
      </c>
      <c r="I453" s="22">
        <f t="shared" si="6"/>
        <v>2600.8939999999998</v>
      </c>
      <c r="J453" s="23">
        <f t="shared" si="7"/>
        <v>6.4094346878605307E-5</v>
      </c>
      <c r="K453" s="24">
        <f t="shared" si="8"/>
        <v>52.017879999999998</v>
      </c>
      <c r="L453" s="24">
        <f t="shared" si="9"/>
        <v>166.70260223048325</v>
      </c>
      <c r="M453" s="23">
        <f t="shared" si="10"/>
        <v>0.32047173439302656</v>
      </c>
      <c r="N453" s="25">
        <f t="shared" si="11"/>
        <v>49.198820664017433</v>
      </c>
    </row>
    <row r="454" spans="1:14" ht="14.4">
      <c r="A454" s="3" t="s">
        <v>1742</v>
      </c>
      <c r="B454" s="3" t="s">
        <v>1655</v>
      </c>
      <c r="C454" s="9">
        <v>8000</v>
      </c>
      <c r="D454" s="9">
        <v>10</v>
      </c>
      <c r="E454" s="9">
        <v>4400</v>
      </c>
      <c r="F454" s="9">
        <v>6379</v>
      </c>
      <c r="G454" s="9">
        <v>1</v>
      </c>
      <c r="H454" s="9">
        <v>6159.3670000000002</v>
      </c>
      <c r="I454" s="22">
        <f t="shared" si="6"/>
        <v>6159.3670000000002</v>
      </c>
      <c r="J454" s="23">
        <f t="shared" si="7"/>
        <v>1.25E-4</v>
      </c>
      <c r="K454" s="24">
        <f t="shared" si="8"/>
        <v>615.93669999999997</v>
      </c>
      <c r="L454" s="24">
        <f t="shared" si="9"/>
        <v>769.92087500000002</v>
      </c>
      <c r="M454" s="23">
        <f t="shared" si="10"/>
        <v>0.125</v>
      </c>
      <c r="N454" s="25">
        <f t="shared" si="11"/>
        <v>55.000000000000007</v>
      </c>
    </row>
    <row r="455" spans="1:14" ht="14.4">
      <c r="A455" s="3" t="s">
        <v>1733</v>
      </c>
      <c r="B455" s="3" t="s">
        <v>1655</v>
      </c>
      <c r="C455" s="9">
        <v>13592</v>
      </c>
      <c r="D455" s="9">
        <v>85</v>
      </c>
      <c r="E455" s="9">
        <v>7747</v>
      </c>
      <c r="F455" s="9">
        <v>10690</v>
      </c>
      <c r="G455" s="9">
        <v>1</v>
      </c>
      <c r="H455" s="9">
        <v>1555.1120000000001</v>
      </c>
      <c r="I455" s="22">
        <f t="shared" si="6"/>
        <v>1555.1120000000001</v>
      </c>
      <c r="J455" s="23">
        <f t="shared" si="7"/>
        <v>7.3572689817539725E-5</v>
      </c>
      <c r="K455" s="24">
        <f t="shared" si="8"/>
        <v>18.295435294117649</v>
      </c>
      <c r="L455" s="24">
        <f t="shared" si="9"/>
        <v>114.41377280753386</v>
      </c>
      <c r="M455" s="23">
        <f t="shared" si="10"/>
        <v>0.62536786344908768</v>
      </c>
      <c r="N455" s="25">
        <f t="shared" si="11"/>
        <v>56.996762801648025</v>
      </c>
    </row>
    <row r="456" spans="1:14" ht="14.4">
      <c r="A456" s="3" t="s">
        <v>1748</v>
      </c>
      <c r="B456" s="3" t="s">
        <v>1655</v>
      </c>
      <c r="C456" s="9">
        <v>15588</v>
      </c>
      <c r="D456" s="9">
        <v>80</v>
      </c>
      <c r="E456" s="9">
        <v>2089</v>
      </c>
      <c r="F456" s="9">
        <v>14526</v>
      </c>
      <c r="G456" s="9">
        <v>9</v>
      </c>
      <c r="H456" s="9">
        <v>3518.5329999999999</v>
      </c>
      <c r="I456" s="22">
        <f t="shared" si="6"/>
        <v>390.94811111111107</v>
      </c>
      <c r="J456" s="23">
        <f t="shared" si="7"/>
        <v>5.7736720554272516E-4</v>
      </c>
      <c r="K456" s="24">
        <f t="shared" si="8"/>
        <v>43.981662499999999</v>
      </c>
      <c r="L456" s="24">
        <f t="shared" si="9"/>
        <v>225.72061842442903</v>
      </c>
      <c r="M456" s="23">
        <f t="shared" si="10"/>
        <v>0.5132152938157557</v>
      </c>
      <c r="N456" s="25">
        <f t="shared" si="11"/>
        <v>13.401334359763922</v>
      </c>
    </row>
    <row r="457" spans="1:14" ht="14.4">
      <c r="A457" s="3" t="s">
        <v>1733</v>
      </c>
      <c r="B457" s="3" t="s">
        <v>1655</v>
      </c>
      <c r="C457" s="9">
        <v>14038</v>
      </c>
      <c r="D457" s="9">
        <v>63</v>
      </c>
      <c r="E457" s="9">
        <v>1600</v>
      </c>
      <c r="F457" s="9">
        <v>11345</v>
      </c>
      <c r="G457" s="9">
        <v>8</v>
      </c>
      <c r="H457" s="9">
        <v>6368.8630000000003</v>
      </c>
      <c r="I457" s="22">
        <f t="shared" si="6"/>
        <v>796.10787500000004</v>
      </c>
      <c r="J457" s="23">
        <f t="shared" si="7"/>
        <v>5.6988174953697106E-4</v>
      </c>
      <c r="K457" s="24">
        <f t="shared" si="8"/>
        <v>101.09306349206349</v>
      </c>
      <c r="L457" s="24">
        <f t="shared" si="9"/>
        <v>453.68734862516033</v>
      </c>
      <c r="M457" s="23">
        <f t="shared" si="10"/>
        <v>0.44878187776036477</v>
      </c>
      <c r="N457" s="25">
        <f t="shared" si="11"/>
        <v>11.397634990739421</v>
      </c>
    </row>
    <row r="458" spans="1:14" ht="14.4">
      <c r="A458" s="3" t="s">
        <v>1735</v>
      </c>
      <c r="B458" s="3" t="s">
        <v>1655</v>
      </c>
      <c r="C458" s="9">
        <v>140359</v>
      </c>
      <c r="D458" s="9">
        <v>352</v>
      </c>
      <c r="E458" s="9">
        <v>76130</v>
      </c>
      <c r="F458" s="9">
        <v>133578</v>
      </c>
      <c r="G458" s="9">
        <v>26</v>
      </c>
      <c r="H458" s="9">
        <v>6094.6670000000004</v>
      </c>
      <c r="I458" s="22">
        <f t="shared" si="6"/>
        <v>234.41026923076925</v>
      </c>
      <c r="J458" s="23">
        <f t="shared" si="7"/>
        <v>1.8523927927671186E-4</v>
      </c>
      <c r="K458" s="24">
        <f t="shared" si="8"/>
        <v>17.314394886363637</v>
      </c>
      <c r="L458" s="24">
        <f t="shared" si="9"/>
        <v>43.421989327367683</v>
      </c>
      <c r="M458" s="23">
        <f t="shared" si="10"/>
        <v>0.25078548579000992</v>
      </c>
      <c r="N458" s="25">
        <f t="shared" si="11"/>
        <v>54.239485889754135</v>
      </c>
    </row>
    <row r="459" spans="1:14" ht="14.4">
      <c r="A459" s="3" t="s">
        <v>1740</v>
      </c>
      <c r="B459" s="3" t="s">
        <v>1655</v>
      </c>
      <c r="C459" s="9">
        <v>25377</v>
      </c>
      <c r="D459" s="9">
        <v>101</v>
      </c>
      <c r="E459" s="9">
        <v>16698</v>
      </c>
      <c r="F459" s="9">
        <v>23798</v>
      </c>
      <c r="G459" s="9">
        <v>2</v>
      </c>
      <c r="H459" s="9">
        <v>5175.143</v>
      </c>
      <c r="I459" s="22">
        <f t="shared" si="6"/>
        <v>2587.5715</v>
      </c>
      <c r="J459" s="23">
        <f t="shared" si="7"/>
        <v>7.8811522244552157E-5</v>
      </c>
      <c r="K459" s="24">
        <f t="shared" si="8"/>
        <v>51.239039603960393</v>
      </c>
      <c r="L459" s="24">
        <f t="shared" si="9"/>
        <v>203.93044883161917</v>
      </c>
      <c r="M459" s="23">
        <f t="shared" si="10"/>
        <v>0.39799818733498832</v>
      </c>
      <c r="N459" s="25">
        <f t="shared" si="11"/>
        <v>65.799739921976595</v>
      </c>
    </row>
    <row r="460" spans="1:14" ht="14.4">
      <c r="A460" s="3" t="s">
        <v>1735</v>
      </c>
      <c r="B460" s="3" t="s">
        <v>1655</v>
      </c>
      <c r="C460" s="9">
        <v>29092</v>
      </c>
      <c r="D460" s="9">
        <v>75</v>
      </c>
      <c r="E460" s="9">
        <v>16986</v>
      </c>
      <c r="F460" s="9">
        <v>26606</v>
      </c>
      <c r="G460" s="9">
        <v>15</v>
      </c>
      <c r="H460" s="9">
        <v>1801.058</v>
      </c>
      <c r="I460" s="22">
        <f t="shared" si="6"/>
        <v>120.07053333333333</v>
      </c>
      <c r="J460" s="23">
        <f t="shared" si="7"/>
        <v>5.1560566478757051E-4</v>
      </c>
      <c r="K460" s="24">
        <f t="shared" si="8"/>
        <v>24.014106666666667</v>
      </c>
      <c r="L460" s="24">
        <f t="shared" si="9"/>
        <v>61.909047160731468</v>
      </c>
      <c r="M460" s="23">
        <f t="shared" si="10"/>
        <v>0.25780283239378521</v>
      </c>
      <c r="N460" s="25">
        <f t="shared" si="11"/>
        <v>58.387185480544481</v>
      </c>
    </row>
    <row r="461" spans="1:14" ht="14.4">
      <c r="A461" s="3" t="s">
        <v>1735</v>
      </c>
      <c r="B461" s="3" t="s">
        <v>1655</v>
      </c>
      <c r="C461" s="9">
        <v>73567</v>
      </c>
      <c r="D461" s="9">
        <v>197</v>
      </c>
      <c r="E461" s="9">
        <v>28800</v>
      </c>
      <c r="F461" s="9">
        <v>68566</v>
      </c>
      <c r="G461" s="9">
        <v>2</v>
      </c>
      <c r="H461" s="9">
        <v>1567.366</v>
      </c>
      <c r="I461" s="22">
        <f t="shared" si="6"/>
        <v>783.68299999999999</v>
      </c>
      <c r="J461" s="23">
        <f t="shared" si="7"/>
        <v>2.7186102464420189E-5</v>
      </c>
      <c r="K461" s="24">
        <f t="shared" si="8"/>
        <v>7.9561725888324872</v>
      </c>
      <c r="L461" s="24">
        <f t="shared" si="9"/>
        <v>21.305286337624207</v>
      </c>
      <c r="M461" s="23">
        <f t="shared" si="10"/>
        <v>0.26778310927453886</v>
      </c>
      <c r="N461" s="25">
        <f t="shared" si="11"/>
        <v>39.147987548765073</v>
      </c>
    </row>
    <row r="462" spans="1:14" ht="14.4">
      <c r="A462" s="3" t="s">
        <v>1740</v>
      </c>
      <c r="B462" s="3" t="s">
        <v>1655</v>
      </c>
      <c r="C462" s="9">
        <v>152881</v>
      </c>
      <c r="D462" s="9">
        <v>426</v>
      </c>
      <c r="E462" s="9">
        <v>94895</v>
      </c>
      <c r="F462" s="9">
        <v>145113</v>
      </c>
      <c r="G462" s="9">
        <v>11</v>
      </c>
      <c r="H462" s="9">
        <v>1496.6690000000001</v>
      </c>
      <c r="I462" s="22">
        <f t="shared" si="6"/>
        <v>136.06081818181818</v>
      </c>
      <c r="J462" s="23">
        <f t="shared" si="7"/>
        <v>7.1951387026510818E-5</v>
      </c>
      <c r="K462" s="24">
        <f t="shared" si="8"/>
        <v>3.5133075117370893</v>
      </c>
      <c r="L462" s="24">
        <f t="shared" si="9"/>
        <v>9.7897645881437203</v>
      </c>
      <c r="M462" s="23">
        <f t="shared" si="10"/>
        <v>0.27864809884812369</v>
      </c>
      <c r="N462" s="25">
        <f t="shared" si="11"/>
        <v>62.071153380734032</v>
      </c>
    </row>
    <row r="463" spans="1:14" ht="14.4">
      <c r="A463" s="3" t="s">
        <v>1740</v>
      </c>
      <c r="B463" s="3" t="s">
        <v>1655</v>
      </c>
      <c r="C463" s="9">
        <v>16239</v>
      </c>
      <c r="D463" s="9">
        <v>78</v>
      </c>
      <c r="E463" s="9">
        <v>9375</v>
      </c>
      <c r="F463" s="9">
        <v>15562</v>
      </c>
      <c r="G463" s="9">
        <v>5</v>
      </c>
      <c r="H463" s="9">
        <v>2387.6860000000001</v>
      </c>
      <c r="I463" s="22">
        <f t="shared" si="6"/>
        <v>477.53720000000004</v>
      </c>
      <c r="J463" s="23">
        <f t="shared" si="7"/>
        <v>3.0790073280374407E-4</v>
      </c>
      <c r="K463" s="24">
        <f t="shared" si="8"/>
        <v>30.611358974358975</v>
      </c>
      <c r="L463" s="24">
        <f t="shared" si="9"/>
        <v>147.0340538210481</v>
      </c>
      <c r="M463" s="23">
        <f t="shared" si="10"/>
        <v>0.48032514317384079</v>
      </c>
      <c r="N463" s="25">
        <f t="shared" si="11"/>
        <v>57.731387400702019</v>
      </c>
    </row>
    <row r="464" spans="1:14" ht="14.4">
      <c r="A464" s="3" t="s">
        <v>1740</v>
      </c>
      <c r="B464" s="3" t="s">
        <v>1655</v>
      </c>
      <c r="C464" s="9">
        <v>14932</v>
      </c>
      <c r="D464" s="9">
        <v>90</v>
      </c>
      <c r="E464" s="9">
        <v>8947</v>
      </c>
      <c r="F464" s="9">
        <v>14256</v>
      </c>
      <c r="G464" s="9">
        <v>3</v>
      </c>
      <c r="H464" s="9">
        <v>1724.4179999999999</v>
      </c>
      <c r="I464" s="22">
        <f t="shared" si="6"/>
        <v>574.80599999999993</v>
      </c>
      <c r="J464" s="23">
        <f t="shared" si="7"/>
        <v>2.0091079560675059E-4</v>
      </c>
      <c r="K464" s="24">
        <f t="shared" si="8"/>
        <v>19.1602</v>
      </c>
      <c r="L464" s="24">
        <f t="shared" si="9"/>
        <v>115.48473077953388</v>
      </c>
      <c r="M464" s="23">
        <f t="shared" si="10"/>
        <v>0.60273238682025176</v>
      </c>
      <c r="N464" s="25">
        <f t="shared" si="11"/>
        <v>59.918296276453255</v>
      </c>
    </row>
    <row r="465" spans="1:14" ht="14.4">
      <c r="A465" s="3" t="s">
        <v>1735</v>
      </c>
      <c r="B465" s="3" t="s">
        <v>1655</v>
      </c>
      <c r="C465" s="9">
        <v>13823</v>
      </c>
      <c r="D465" s="9">
        <v>58</v>
      </c>
      <c r="E465" s="9">
        <v>10671</v>
      </c>
      <c r="F465" s="9">
        <v>12937</v>
      </c>
      <c r="G465" s="9">
        <v>3</v>
      </c>
      <c r="H465" s="9">
        <v>1574.71</v>
      </c>
      <c r="I465" s="22">
        <f t="shared" si="6"/>
        <v>524.90333333333331</v>
      </c>
      <c r="J465" s="23">
        <f t="shared" si="7"/>
        <v>2.1702958836721407E-4</v>
      </c>
      <c r="K465" s="24">
        <f t="shared" si="8"/>
        <v>27.150172413793104</v>
      </c>
      <c r="L465" s="24">
        <f t="shared" si="9"/>
        <v>113.91955436591189</v>
      </c>
      <c r="M465" s="23">
        <f t="shared" si="10"/>
        <v>0.41959053750994724</v>
      </c>
      <c r="N465" s="25">
        <f t="shared" si="11"/>
        <v>77.197424582218048</v>
      </c>
    </row>
    <row r="466" spans="1:14" ht="14.4">
      <c r="A466" s="3" t="s">
        <v>1738</v>
      </c>
      <c r="B466" s="3" t="s">
        <v>1655</v>
      </c>
      <c r="C466" s="9">
        <v>11214</v>
      </c>
      <c r="D466" s="9">
        <v>49</v>
      </c>
      <c r="E466" s="9">
        <v>5523</v>
      </c>
      <c r="F466" s="9">
        <v>10267</v>
      </c>
      <c r="G466" s="9">
        <v>2</v>
      </c>
      <c r="H466" s="9">
        <v>1554.3889999999999</v>
      </c>
      <c r="I466" s="22">
        <f t="shared" si="6"/>
        <v>777.19449999999995</v>
      </c>
      <c r="J466" s="23">
        <f t="shared" si="7"/>
        <v>1.7834849295523451E-4</v>
      </c>
      <c r="K466" s="24">
        <f t="shared" si="8"/>
        <v>31.722224489795916</v>
      </c>
      <c r="L466" s="24">
        <f t="shared" si="9"/>
        <v>138.61146780809702</v>
      </c>
      <c r="M466" s="23">
        <f t="shared" si="10"/>
        <v>0.43695380774032461</v>
      </c>
      <c r="N466" s="25">
        <f t="shared" si="11"/>
        <v>49.250936329588015</v>
      </c>
    </row>
    <row r="467" spans="1:14" ht="14.4">
      <c r="A467" s="3" t="s">
        <v>1778</v>
      </c>
      <c r="B467" s="3" t="s">
        <v>1655</v>
      </c>
      <c r="C467" s="9">
        <v>19829</v>
      </c>
      <c r="D467" s="9">
        <v>42</v>
      </c>
      <c r="E467" s="9">
        <v>15071</v>
      </c>
      <c r="F467" s="9">
        <v>19095</v>
      </c>
      <c r="G467" s="9">
        <v>2</v>
      </c>
      <c r="H467" s="9">
        <v>1952.4639999999999</v>
      </c>
      <c r="I467" s="22">
        <f t="shared" si="6"/>
        <v>976.23199999999997</v>
      </c>
      <c r="J467" s="23">
        <f t="shared" si="7"/>
        <v>1.0086237329164355E-4</v>
      </c>
      <c r="K467" s="24">
        <f t="shared" si="8"/>
        <v>46.487238095238091</v>
      </c>
      <c r="L467" s="24">
        <f t="shared" si="9"/>
        <v>98.465076403247764</v>
      </c>
      <c r="M467" s="23">
        <f t="shared" si="10"/>
        <v>0.21181098391245146</v>
      </c>
      <c r="N467" s="25">
        <f t="shared" si="11"/>
        <v>76.004841393917999</v>
      </c>
    </row>
    <row r="468" spans="1:14" ht="14.4">
      <c r="A468" s="3" t="s">
        <v>1742</v>
      </c>
      <c r="B468" s="3" t="s">
        <v>1655</v>
      </c>
      <c r="C468" s="9">
        <v>183230</v>
      </c>
      <c r="D468" s="9">
        <v>666</v>
      </c>
      <c r="E468" s="9">
        <v>155260</v>
      </c>
      <c r="F468" s="9">
        <v>169583</v>
      </c>
      <c r="G468" s="9">
        <v>34</v>
      </c>
      <c r="H468" s="9">
        <v>7863.47</v>
      </c>
      <c r="I468" s="22">
        <f t="shared" si="6"/>
        <v>231.27852941176471</v>
      </c>
      <c r="J468" s="23">
        <f t="shared" si="7"/>
        <v>1.8555913332969493E-4</v>
      </c>
      <c r="K468" s="24">
        <f t="shared" si="8"/>
        <v>11.807012012012013</v>
      </c>
      <c r="L468" s="24">
        <f t="shared" si="9"/>
        <v>42.915843475413418</v>
      </c>
      <c r="M468" s="23">
        <f t="shared" si="10"/>
        <v>0.36347759646346123</v>
      </c>
      <c r="N468" s="25">
        <f t="shared" si="11"/>
        <v>84.735032472848332</v>
      </c>
    </row>
    <row r="469" spans="1:14" ht="14.4">
      <c r="A469" s="3" t="s">
        <v>1735</v>
      </c>
      <c r="B469" s="3" t="s">
        <v>1655</v>
      </c>
      <c r="C469" s="9">
        <v>113262</v>
      </c>
      <c r="D469" s="9">
        <v>380</v>
      </c>
      <c r="E469" s="9">
        <v>95762</v>
      </c>
      <c r="F469" s="9">
        <v>104612</v>
      </c>
      <c r="G469" s="9">
        <v>4</v>
      </c>
      <c r="H469" s="9">
        <v>7443.4830000000002</v>
      </c>
      <c r="I469" s="22">
        <f t="shared" si="6"/>
        <v>1860.87075</v>
      </c>
      <c r="J469" s="23">
        <f t="shared" si="7"/>
        <v>3.5316346170825165E-5</v>
      </c>
      <c r="K469" s="24">
        <f t="shared" si="8"/>
        <v>19.588113157894739</v>
      </c>
      <c r="L469" s="24">
        <f t="shared" si="9"/>
        <v>65.719155586163069</v>
      </c>
      <c r="M469" s="23">
        <f t="shared" si="10"/>
        <v>0.33550528862283907</v>
      </c>
      <c r="N469" s="25">
        <f t="shared" si="11"/>
        <v>84.549098550263992</v>
      </c>
    </row>
    <row r="470" spans="1:14" ht="14.4">
      <c r="A470" s="3" t="s">
        <v>1733</v>
      </c>
      <c r="B470" s="3" t="s">
        <v>1655</v>
      </c>
      <c r="C470" s="9">
        <v>75531</v>
      </c>
      <c r="D470" s="9">
        <v>200</v>
      </c>
      <c r="E470" s="9">
        <v>63816</v>
      </c>
      <c r="F470" s="9">
        <v>70011</v>
      </c>
      <c r="G470" s="9">
        <v>9</v>
      </c>
      <c r="H470" s="9">
        <v>7261.8649999999998</v>
      </c>
      <c r="I470" s="22">
        <f t="shared" si="6"/>
        <v>806.87388888888881</v>
      </c>
      <c r="J470" s="23">
        <f t="shared" si="7"/>
        <v>1.1915637288000954E-4</v>
      </c>
      <c r="K470" s="24">
        <f t="shared" si="8"/>
        <v>36.309325000000001</v>
      </c>
      <c r="L470" s="24">
        <f t="shared" si="9"/>
        <v>96.144165971587825</v>
      </c>
      <c r="M470" s="23">
        <f t="shared" si="10"/>
        <v>0.26479193973335452</v>
      </c>
      <c r="N470" s="25">
        <f t="shared" si="11"/>
        <v>84.489812130118764</v>
      </c>
    </row>
    <row r="471" spans="1:14" ht="14.4">
      <c r="A471" s="3" t="s">
        <v>1733</v>
      </c>
      <c r="B471" s="3" t="s">
        <v>1655</v>
      </c>
      <c r="C471" s="9">
        <v>102958</v>
      </c>
      <c r="D471" s="9">
        <v>320</v>
      </c>
      <c r="E471" s="9">
        <v>86884</v>
      </c>
      <c r="F471" s="9">
        <v>94687</v>
      </c>
      <c r="G471" s="9">
        <v>12</v>
      </c>
      <c r="H471" s="9">
        <v>6624.2209999999995</v>
      </c>
      <c r="I471" s="22">
        <f t="shared" si="6"/>
        <v>552.01841666666667</v>
      </c>
      <c r="J471" s="23">
        <f t="shared" si="7"/>
        <v>1.165523805823734E-4</v>
      </c>
      <c r="K471" s="24">
        <f t="shared" si="8"/>
        <v>20.700690625</v>
      </c>
      <c r="L471" s="24">
        <f t="shared" si="9"/>
        <v>64.339060587812497</v>
      </c>
      <c r="M471" s="23">
        <f t="shared" si="10"/>
        <v>0.31080634821966235</v>
      </c>
      <c r="N471" s="25">
        <f t="shared" si="11"/>
        <v>84.38780862099108</v>
      </c>
    </row>
    <row r="472" spans="1:14" ht="14.4">
      <c r="A472" s="3" t="s">
        <v>1740</v>
      </c>
      <c r="B472" s="3" t="s">
        <v>1655</v>
      </c>
      <c r="C472" s="9">
        <v>42755</v>
      </c>
      <c r="D472" s="9">
        <v>117</v>
      </c>
      <c r="E472" s="9">
        <v>36503</v>
      </c>
      <c r="F472" s="9">
        <v>40051</v>
      </c>
      <c r="G472" s="9">
        <v>12</v>
      </c>
      <c r="H472" s="9">
        <v>6550.3029999999999</v>
      </c>
      <c r="I472" s="22">
        <f t="shared" si="6"/>
        <v>545.85858333333329</v>
      </c>
      <c r="J472" s="23">
        <f t="shared" si="7"/>
        <v>2.8066892761080574E-4</v>
      </c>
      <c r="K472" s="24">
        <f t="shared" si="8"/>
        <v>55.985495726495728</v>
      </c>
      <c r="L472" s="24">
        <f t="shared" si="9"/>
        <v>153.20554321132033</v>
      </c>
      <c r="M472" s="23">
        <f t="shared" si="10"/>
        <v>0.27365220442053562</v>
      </c>
      <c r="N472" s="25">
        <f t="shared" si="11"/>
        <v>85.377148871477019</v>
      </c>
    </row>
    <row r="473" spans="1:14" ht="14.4">
      <c r="A473" s="3" t="s">
        <v>1735</v>
      </c>
      <c r="B473" s="3" t="s">
        <v>1655</v>
      </c>
      <c r="C473" s="9">
        <v>264580</v>
      </c>
      <c r="D473" s="9">
        <v>691</v>
      </c>
      <c r="E473" s="9">
        <v>217526</v>
      </c>
      <c r="F473" s="9">
        <v>240731</v>
      </c>
      <c r="G473" s="9">
        <v>9</v>
      </c>
      <c r="H473" s="9">
        <v>4874.652</v>
      </c>
      <c r="I473" s="22">
        <f t="shared" si="6"/>
        <v>541.62800000000004</v>
      </c>
      <c r="J473" s="23">
        <f t="shared" si="7"/>
        <v>3.4016176581752212E-5</v>
      </c>
      <c r="K473" s="24">
        <f t="shared" si="8"/>
        <v>7.0544891461649781</v>
      </c>
      <c r="L473" s="24">
        <f t="shared" si="9"/>
        <v>18.424113689621286</v>
      </c>
      <c r="M473" s="23">
        <f t="shared" si="10"/>
        <v>0.26116864464434197</v>
      </c>
      <c r="N473" s="25">
        <f t="shared" si="11"/>
        <v>82.215586968024795</v>
      </c>
    </row>
    <row r="474" spans="1:14" ht="14.4">
      <c r="A474" s="3" t="s">
        <v>1738</v>
      </c>
      <c r="B474" s="3" t="s">
        <v>1655</v>
      </c>
      <c r="C474" s="9">
        <v>42833</v>
      </c>
      <c r="D474" s="9">
        <v>120</v>
      </c>
      <c r="E474" s="9">
        <v>37438</v>
      </c>
      <c r="F474" s="9">
        <v>40447</v>
      </c>
      <c r="G474" s="9">
        <v>9</v>
      </c>
      <c r="H474" s="9">
        <v>2040.9349999999999</v>
      </c>
      <c r="I474" s="22">
        <f t="shared" si="6"/>
        <v>226.77055555555555</v>
      </c>
      <c r="J474" s="23">
        <f t="shared" si="7"/>
        <v>2.1011836667989635E-4</v>
      </c>
      <c r="K474" s="24">
        <f t="shared" si="8"/>
        <v>17.007791666666666</v>
      </c>
      <c r="L474" s="24">
        <f t="shared" si="9"/>
        <v>47.648658744426022</v>
      </c>
      <c r="M474" s="23">
        <f t="shared" si="10"/>
        <v>0.2801578222398618</v>
      </c>
      <c r="N474" s="25">
        <f t="shared" si="11"/>
        <v>87.404571241799545</v>
      </c>
    </row>
    <row r="475" spans="1:14" ht="14.4">
      <c r="A475" s="3" t="s">
        <v>1742</v>
      </c>
      <c r="B475" s="3" t="s">
        <v>1655</v>
      </c>
      <c r="C475" s="9">
        <v>481526</v>
      </c>
      <c r="D475" s="9">
        <v>1235</v>
      </c>
      <c r="E475" s="9">
        <v>396802</v>
      </c>
      <c r="F475" s="9">
        <v>437639</v>
      </c>
      <c r="G475" s="9">
        <v>23</v>
      </c>
      <c r="H475" s="9">
        <v>2037.866</v>
      </c>
      <c r="I475" s="22">
        <f t="shared" si="6"/>
        <v>88.602869565217389</v>
      </c>
      <c r="J475" s="23">
        <f t="shared" si="7"/>
        <v>4.7764814361010618E-5</v>
      </c>
      <c r="K475" s="24">
        <f t="shared" si="8"/>
        <v>1.650093927125506</v>
      </c>
      <c r="L475" s="24">
        <f t="shared" si="9"/>
        <v>4.2320996166354465</v>
      </c>
      <c r="M475" s="23">
        <f t="shared" si="10"/>
        <v>0.25647628580803528</v>
      </c>
      <c r="N475" s="25">
        <f t="shared" si="11"/>
        <v>82.405103774251032</v>
      </c>
    </row>
    <row r="476" spans="1:14" ht="14.4">
      <c r="A476" s="3" t="s">
        <v>1748</v>
      </c>
      <c r="B476" s="3" t="s">
        <v>1655</v>
      </c>
      <c r="C476" s="9">
        <v>50183</v>
      </c>
      <c r="D476" s="9">
        <v>199</v>
      </c>
      <c r="E476" s="9">
        <v>41506</v>
      </c>
      <c r="F476" s="9">
        <v>46163</v>
      </c>
      <c r="G476" s="9">
        <v>15</v>
      </c>
      <c r="H476" s="9">
        <v>1628.883</v>
      </c>
      <c r="I476" s="22">
        <f t="shared" si="6"/>
        <v>108.59220000000001</v>
      </c>
      <c r="J476" s="23">
        <f t="shared" si="7"/>
        <v>2.9890600402526752E-4</v>
      </c>
      <c r="K476" s="24">
        <f t="shared" si="8"/>
        <v>8.1853417085427136</v>
      </c>
      <c r="L476" s="24">
        <f t="shared" si="9"/>
        <v>32.458860570312659</v>
      </c>
      <c r="M476" s="23">
        <f t="shared" si="10"/>
        <v>0.39654863200685486</v>
      </c>
      <c r="N476" s="25">
        <f t="shared" si="11"/>
        <v>82.709284020485029</v>
      </c>
    </row>
    <row r="477" spans="1:14" ht="14.4">
      <c r="A477" s="3" t="s">
        <v>1733</v>
      </c>
      <c r="B477" s="3" t="s">
        <v>1655</v>
      </c>
      <c r="C477" s="9">
        <v>21088</v>
      </c>
      <c r="D477" s="9">
        <v>60</v>
      </c>
      <c r="E477" s="9">
        <v>17930</v>
      </c>
      <c r="F477" s="9">
        <v>19822</v>
      </c>
      <c r="G477" s="9">
        <v>4</v>
      </c>
      <c r="H477" s="9">
        <v>1623.682</v>
      </c>
      <c r="I477" s="22">
        <f t="shared" si="6"/>
        <v>405.9205</v>
      </c>
      <c r="J477" s="23">
        <f t="shared" si="7"/>
        <v>1.8968133535660092E-4</v>
      </c>
      <c r="K477" s="24">
        <f t="shared" si="8"/>
        <v>27.061366666666668</v>
      </c>
      <c r="L477" s="24">
        <f t="shared" si="9"/>
        <v>76.995542488619122</v>
      </c>
      <c r="M477" s="23">
        <f t="shared" si="10"/>
        <v>0.28452200303490133</v>
      </c>
      <c r="N477" s="25">
        <f t="shared" si="11"/>
        <v>85.024658573596355</v>
      </c>
    </row>
    <row r="478" spans="1:14" ht="14.4">
      <c r="A478" s="3" t="s">
        <v>1733</v>
      </c>
      <c r="B478" s="3" t="s">
        <v>1655</v>
      </c>
      <c r="C478" s="9">
        <v>284783</v>
      </c>
      <c r="D478" s="9">
        <v>756</v>
      </c>
      <c r="E478" s="9">
        <v>239363</v>
      </c>
      <c r="F478" s="9">
        <v>261467</v>
      </c>
      <c r="G478" s="9">
        <v>9</v>
      </c>
      <c r="H478" s="9">
        <v>1605.538</v>
      </c>
      <c r="I478" s="22">
        <f t="shared" si="6"/>
        <v>178.39311111111112</v>
      </c>
      <c r="J478" s="23">
        <f t="shared" si="7"/>
        <v>3.1603010011131283E-5</v>
      </c>
      <c r="K478" s="24">
        <f t="shared" si="8"/>
        <v>2.1237275132275131</v>
      </c>
      <c r="L478" s="24">
        <f t="shared" si="9"/>
        <v>5.6377592763612991</v>
      </c>
      <c r="M478" s="23">
        <f t="shared" si="10"/>
        <v>0.26546528409350278</v>
      </c>
      <c r="N478" s="25">
        <f t="shared" si="11"/>
        <v>84.051014281049078</v>
      </c>
    </row>
    <row r="479" spans="1:14" ht="14.4">
      <c r="A479" s="3" t="s">
        <v>1781</v>
      </c>
      <c r="B479" s="3" t="s">
        <v>1655</v>
      </c>
      <c r="C479" s="9">
        <v>21229</v>
      </c>
      <c r="D479" s="9">
        <v>80</v>
      </c>
      <c r="E479" s="9">
        <v>18073</v>
      </c>
      <c r="F479" s="9">
        <v>19655</v>
      </c>
      <c r="G479" s="9">
        <v>10</v>
      </c>
      <c r="H479" s="9">
        <v>1550.077</v>
      </c>
      <c r="I479" s="22">
        <f t="shared" si="6"/>
        <v>155.0077</v>
      </c>
      <c r="J479" s="23">
        <f t="shared" si="7"/>
        <v>4.7105374723255923E-4</v>
      </c>
      <c r="K479" s="24">
        <f t="shared" si="8"/>
        <v>19.3759625</v>
      </c>
      <c r="L479" s="24">
        <f t="shared" si="9"/>
        <v>73.016957934900375</v>
      </c>
      <c r="M479" s="23">
        <f t="shared" si="10"/>
        <v>0.37684299778604741</v>
      </c>
      <c r="N479" s="25">
        <f t="shared" si="11"/>
        <v>85.133543737340432</v>
      </c>
    </row>
    <row r="480" spans="1:14" ht="14.4">
      <c r="A480" s="3" t="s">
        <v>1771</v>
      </c>
      <c r="B480" s="3" t="s">
        <v>1655</v>
      </c>
      <c r="C480" s="9">
        <v>55274</v>
      </c>
      <c r="D480" s="9">
        <v>219</v>
      </c>
      <c r="E480" s="9">
        <v>47583</v>
      </c>
      <c r="F480" s="9">
        <v>51275</v>
      </c>
      <c r="G480" s="9">
        <v>3</v>
      </c>
      <c r="H480" s="9">
        <v>1532.758</v>
      </c>
      <c r="I480" s="22">
        <f t="shared" si="6"/>
        <v>510.91933333333333</v>
      </c>
      <c r="J480" s="23">
        <f t="shared" si="7"/>
        <v>5.4275066034663677E-5</v>
      </c>
      <c r="K480" s="24">
        <f t="shared" si="8"/>
        <v>6.9988949771689501</v>
      </c>
      <c r="L480" s="24">
        <f t="shared" si="9"/>
        <v>27.73018055505301</v>
      </c>
      <c r="M480" s="23">
        <f t="shared" si="10"/>
        <v>0.39620798205304486</v>
      </c>
      <c r="N480" s="25">
        <f t="shared" si="11"/>
        <v>86.085682237580059</v>
      </c>
    </row>
    <row r="481" spans="1:14" ht="14.4">
      <c r="A481" s="3" t="s">
        <v>1735</v>
      </c>
      <c r="B481" s="3" t="s">
        <v>1655</v>
      </c>
      <c r="C481" s="9">
        <v>8278</v>
      </c>
      <c r="D481" s="9">
        <v>40</v>
      </c>
      <c r="E481" s="9">
        <v>6758</v>
      </c>
      <c r="F481" s="9">
        <v>7537</v>
      </c>
      <c r="G481" s="9">
        <v>1</v>
      </c>
      <c r="H481" s="9">
        <v>1526.297</v>
      </c>
      <c r="I481" s="22">
        <f t="shared" si="6"/>
        <v>1526.297</v>
      </c>
      <c r="J481" s="23">
        <f t="shared" si="7"/>
        <v>1.2080212611741966E-4</v>
      </c>
      <c r="K481" s="24">
        <f t="shared" si="8"/>
        <v>38.157425000000003</v>
      </c>
      <c r="L481" s="24">
        <f t="shared" si="9"/>
        <v>184.37992268663928</v>
      </c>
      <c r="M481" s="23">
        <f t="shared" si="10"/>
        <v>0.48320850446967867</v>
      </c>
      <c r="N481" s="25">
        <f t="shared" si="11"/>
        <v>81.638076830152201</v>
      </c>
    </row>
    <row r="482" spans="1:14" ht="14.4">
      <c r="A482" s="3" t="s">
        <v>1733</v>
      </c>
      <c r="B482" s="3" t="s">
        <v>1655</v>
      </c>
      <c r="C482" s="9">
        <v>87245</v>
      </c>
      <c r="D482" s="9">
        <v>350</v>
      </c>
      <c r="E482" s="9">
        <v>71903</v>
      </c>
      <c r="F482" s="9">
        <v>80390</v>
      </c>
      <c r="G482" s="9">
        <v>2</v>
      </c>
      <c r="H482" s="9">
        <v>1500.8389999999999</v>
      </c>
      <c r="I482" s="22">
        <f t="shared" si="6"/>
        <v>750.41949999999997</v>
      </c>
      <c r="J482" s="23">
        <f t="shared" si="7"/>
        <v>2.2923949796549946E-5</v>
      </c>
      <c r="K482" s="24">
        <f t="shared" si="8"/>
        <v>4.2881114285714288</v>
      </c>
      <c r="L482" s="24">
        <f t="shared" si="9"/>
        <v>17.202578944352108</v>
      </c>
      <c r="M482" s="23">
        <f t="shared" si="10"/>
        <v>0.40116912143962408</v>
      </c>
      <c r="N482" s="25">
        <f t="shared" si="11"/>
        <v>82.415038111066536</v>
      </c>
    </row>
    <row r="483" spans="1:14" ht="14.4">
      <c r="A483" s="3" t="s">
        <v>1740</v>
      </c>
      <c r="B483" s="3" t="s">
        <v>1655</v>
      </c>
      <c r="C483" s="9">
        <v>24962</v>
      </c>
      <c r="D483" s="9">
        <v>75</v>
      </c>
      <c r="E483" s="9">
        <v>18450</v>
      </c>
      <c r="F483" s="9">
        <v>24128</v>
      </c>
      <c r="G483" s="9">
        <v>16</v>
      </c>
      <c r="H483" s="9">
        <v>6809.0559999999996</v>
      </c>
      <c r="I483" s="22">
        <f t="shared" si="6"/>
        <v>425.56599999999997</v>
      </c>
      <c r="J483" s="23">
        <f t="shared" si="7"/>
        <v>6.4097428090697866E-4</v>
      </c>
      <c r="K483" s="24">
        <f t="shared" si="8"/>
        <v>90.787413333333333</v>
      </c>
      <c r="L483" s="24">
        <f t="shared" si="9"/>
        <v>272.77686082845923</v>
      </c>
      <c r="M483" s="23">
        <f t="shared" si="10"/>
        <v>0.3004566941751462</v>
      </c>
      <c r="N483" s="25">
        <f t="shared" si="11"/>
        <v>73.912346767085964</v>
      </c>
    </row>
    <row r="484" spans="1:14" ht="14.4">
      <c r="A484" s="3" t="s">
        <v>1735</v>
      </c>
      <c r="B484" s="3" t="s">
        <v>1655</v>
      </c>
      <c r="C484" s="9">
        <v>57168</v>
      </c>
      <c r="D484" s="9">
        <v>160</v>
      </c>
      <c r="E484" s="9">
        <v>43261</v>
      </c>
      <c r="F484" s="9">
        <v>55261</v>
      </c>
      <c r="G484" s="9">
        <v>12</v>
      </c>
      <c r="H484" s="9">
        <v>5841.1509999999998</v>
      </c>
      <c r="I484" s="22">
        <f t="shared" si="6"/>
        <v>486.76258333333334</v>
      </c>
      <c r="J484" s="23">
        <f t="shared" si="7"/>
        <v>2.0990764063811922E-4</v>
      </c>
      <c r="K484" s="24">
        <f t="shared" si="8"/>
        <v>36.507193749999999</v>
      </c>
      <c r="L484" s="24">
        <f t="shared" si="9"/>
        <v>102.17518541841591</v>
      </c>
      <c r="M484" s="23">
        <f t="shared" si="10"/>
        <v>0.27987685418415897</v>
      </c>
      <c r="N484" s="25">
        <f t="shared" si="11"/>
        <v>75.673453680380632</v>
      </c>
    </row>
    <row r="485" spans="1:14" ht="14.4">
      <c r="A485" s="3" t="s">
        <v>1735</v>
      </c>
      <c r="B485" s="3" t="s">
        <v>1655</v>
      </c>
      <c r="C485" s="9">
        <v>58477</v>
      </c>
      <c r="D485" s="9">
        <v>135</v>
      </c>
      <c r="E485" s="9">
        <v>43554</v>
      </c>
      <c r="F485" s="9">
        <v>56558</v>
      </c>
      <c r="G485" s="9">
        <v>19</v>
      </c>
      <c r="H485" s="9">
        <v>5247.6239999999998</v>
      </c>
      <c r="I485" s="22">
        <f t="shared" si="6"/>
        <v>276.19073684210525</v>
      </c>
      <c r="J485" s="23">
        <f t="shared" si="7"/>
        <v>3.2491406877917814E-4</v>
      </c>
      <c r="K485" s="24">
        <f t="shared" si="8"/>
        <v>38.871288888888884</v>
      </c>
      <c r="L485" s="24">
        <f t="shared" si="9"/>
        <v>89.738256066487679</v>
      </c>
      <c r="M485" s="23">
        <f t="shared" si="10"/>
        <v>0.23085999623783712</v>
      </c>
      <c r="N485" s="25">
        <f t="shared" si="11"/>
        <v>74.480565008464879</v>
      </c>
    </row>
    <row r="486" spans="1:14" ht="14.4">
      <c r="A486" s="3" t="s">
        <v>1755</v>
      </c>
      <c r="B486" s="3" t="s">
        <v>1735</v>
      </c>
      <c r="C486" s="9">
        <v>13202</v>
      </c>
      <c r="D486" s="9">
        <v>101</v>
      </c>
      <c r="E486" s="9">
        <v>10871</v>
      </c>
      <c r="F486" s="9">
        <v>12885</v>
      </c>
      <c r="G486" s="9">
        <v>3</v>
      </c>
      <c r="H486" s="9">
        <v>1699.0609999999999</v>
      </c>
      <c r="I486" s="22">
        <f t="shared" si="6"/>
        <v>566.35366666666664</v>
      </c>
      <c r="J486" s="23">
        <f t="shared" si="7"/>
        <v>2.2723829722769278E-4</v>
      </c>
      <c r="K486" s="24">
        <f t="shared" si="8"/>
        <v>16.822386138613862</v>
      </c>
      <c r="L486" s="24">
        <f t="shared" si="9"/>
        <v>128.69724284199364</v>
      </c>
      <c r="M486" s="23">
        <f t="shared" si="10"/>
        <v>0.76503560066656562</v>
      </c>
      <c r="N486" s="25">
        <f t="shared" si="11"/>
        <v>82.343584305408271</v>
      </c>
    </row>
    <row r="487" spans="1:14" ht="14.4">
      <c r="A487" s="3" t="s">
        <v>1735</v>
      </c>
      <c r="B487" s="3" t="s">
        <v>1655</v>
      </c>
      <c r="C487" s="9">
        <v>8187</v>
      </c>
      <c r="D487" s="9">
        <v>20</v>
      </c>
      <c r="E487" s="9">
        <v>4888</v>
      </c>
      <c r="F487" s="9">
        <v>7510</v>
      </c>
      <c r="G487" s="9">
        <v>3</v>
      </c>
      <c r="H487" s="9">
        <v>6980.2290000000003</v>
      </c>
      <c r="I487" s="22">
        <f t="shared" si="6"/>
        <v>2326.7429999999999</v>
      </c>
      <c r="J487" s="23">
        <f t="shared" si="7"/>
        <v>3.6643459142543056E-4</v>
      </c>
      <c r="K487" s="24">
        <f t="shared" si="8"/>
        <v>349.01145000000002</v>
      </c>
      <c r="L487" s="24">
        <f t="shared" si="9"/>
        <v>852.59912055698067</v>
      </c>
      <c r="M487" s="23">
        <f t="shared" si="10"/>
        <v>0.24428972761695372</v>
      </c>
      <c r="N487" s="25">
        <f t="shared" si="11"/>
        <v>59.704409429583485</v>
      </c>
    </row>
    <row r="488" spans="1:14" ht="14.4">
      <c r="A488" s="3" t="s">
        <v>1735</v>
      </c>
      <c r="B488" s="3" t="s">
        <v>1655</v>
      </c>
      <c r="C488" s="9">
        <v>21280</v>
      </c>
      <c r="D488" s="9">
        <v>70</v>
      </c>
      <c r="E488" s="9">
        <v>15309</v>
      </c>
      <c r="F488" s="9">
        <v>20244</v>
      </c>
      <c r="G488" s="9">
        <v>6</v>
      </c>
      <c r="H488" s="9">
        <v>6837.5110000000004</v>
      </c>
      <c r="I488" s="22">
        <f t="shared" si="6"/>
        <v>1139.5851666666667</v>
      </c>
      <c r="J488" s="23">
        <f t="shared" si="7"/>
        <v>2.8195488721804513E-4</v>
      </c>
      <c r="K488" s="24">
        <f t="shared" si="8"/>
        <v>97.678728571428579</v>
      </c>
      <c r="L488" s="24">
        <f t="shared" si="9"/>
        <v>321.31160714285716</v>
      </c>
      <c r="M488" s="23">
        <f t="shared" si="10"/>
        <v>0.3289473684210526</v>
      </c>
      <c r="N488" s="25">
        <f t="shared" si="11"/>
        <v>71.940789473684205</v>
      </c>
    </row>
    <row r="489" spans="1:14" ht="14.4">
      <c r="A489" s="3" t="s">
        <v>1753</v>
      </c>
      <c r="B489" s="3" t="s">
        <v>1655</v>
      </c>
      <c r="C489" s="9">
        <v>81567</v>
      </c>
      <c r="D489" s="9">
        <v>440</v>
      </c>
      <c r="E489" s="9">
        <v>53264</v>
      </c>
      <c r="F489" s="9">
        <v>68123</v>
      </c>
      <c r="G489" s="9">
        <v>4</v>
      </c>
      <c r="H489" s="9">
        <v>6392.4719999999998</v>
      </c>
      <c r="I489" s="22">
        <f t="shared" si="6"/>
        <v>1598.1179999999999</v>
      </c>
      <c r="J489" s="23">
        <f t="shared" si="7"/>
        <v>4.9039439969595549E-5</v>
      </c>
      <c r="K489" s="24">
        <f t="shared" si="8"/>
        <v>14.528345454545454</v>
      </c>
      <c r="L489" s="24">
        <f t="shared" si="9"/>
        <v>78.3708117253301</v>
      </c>
      <c r="M489" s="23">
        <f t="shared" si="10"/>
        <v>0.53943383966555103</v>
      </c>
      <c r="N489" s="25">
        <f t="shared" si="11"/>
        <v>65.300918263513424</v>
      </c>
    </row>
    <row r="490" spans="1:14" ht="14.4">
      <c r="A490" s="3" t="s">
        <v>1740</v>
      </c>
      <c r="B490" s="3" t="s">
        <v>1655</v>
      </c>
      <c r="C490" s="9">
        <v>17620</v>
      </c>
      <c r="D490" s="9">
        <v>52</v>
      </c>
      <c r="E490" s="9">
        <v>11197</v>
      </c>
      <c r="F490" s="9">
        <v>16687</v>
      </c>
      <c r="G490" s="9">
        <v>9</v>
      </c>
      <c r="H490" s="9">
        <v>2407.7939999999999</v>
      </c>
      <c r="I490" s="22">
        <f t="shared" si="6"/>
        <v>267.53266666666667</v>
      </c>
      <c r="J490" s="23">
        <f t="shared" si="7"/>
        <v>5.1078320090805907E-4</v>
      </c>
      <c r="K490" s="24">
        <f t="shared" si="8"/>
        <v>46.303730769230768</v>
      </c>
      <c r="L490" s="24">
        <f t="shared" si="9"/>
        <v>136.65119182746878</v>
      </c>
      <c r="M490" s="23">
        <f t="shared" si="10"/>
        <v>0.29511918274687854</v>
      </c>
      <c r="N490" s="25">
        <f t="shared" si="11"/>
        <v>63.547105561861514</v>
      </c>
    </row>
    <row r="491" spans="1:14" ht="14.4">
      <c r="A491" s="3" t="s">
        <v>1733</v>
      </c>
      <c r="B491" s="3" t="s">
        <v>1655</v>
      </c>
      <c r="C491" s="9">
        <v>31625</v>
      </c>
      <c r="D491" s="9">
        <v>99</v>
      </c>
      <c r="E491" s="9">
        <v>23764</v>
      </c>
      <c r="F491" s="9">
        <v>29364</v>
      </c>
      <c r="G491" s="9">
        <v>6</v>
      </c>
      <c r="H491" s="9">
        <v>2360.5549999999998</v>
      </c>
      <c r="I491" s="22">
        <f t="shared" si="6"/>
        <v>393.42583333333329</v>
      </c>
      <c r="J491" s="23">
        <f t="shared" si="7"/>
        <v>1.8972332015810276E-4</v>
      </c>
      <c r="K491" s="24">
        <f t="shared" si="8"/>
        <v>23.843989898989896</v>
      </c>
      <c r="L491" s="24">
        <f t="shared" si="9"/>
        <v>74.642055335968379</v>
      </c>
      <c r="M491" s="23">
        <f t="shared" si="10"/>
        <v>0.31304347826086959</v>
      </c>
      <c r="N491" s="25">
        <f t="shared" si="11"/>
        <v>75.143083003952569</v>
      </c>
    </row>
    <row r="492" spans="1:14" ht="14.4">
      <c r="A492" s="3" t="s">
        <v>1735</v>
      </c>
      <c r="B492" s="3" t="s">
        <v>1655</v>
      </c>
      <c r="C492" s="9">
        <v>22175</v>
      </c>
      <c r="D492" s="9">
        <v>140</v>
      </c>
      <c r="E492" s="9">
        <v>14910</v>
      </c>
      <c r="F492" s="9">
        <v>20074</v>
      </c>
      <c r="G492" s="9">
        <v>6</v>
      </c>
      <c r="H492" s="9">
        <v>1909.277</v>
      </c>
      <c r="I492" s="22">
        <f t="shared" si="6"/>
        <v>318.21283333333332</v>
      </c>
      <c r="J492" s="23">
        <f t="shared" si="7"/>
        <v>2.7057497181510711E-4</v>
      </c>
      <c r="K492" s="24">
        <f t="shared" si="8"/>
        <v>13.637692857142858</v>
      </c>
      <c r="L492" s="24">
        <f t="shared" si="9"/>
        <v>86.100428410372047</v>
      </c>
      <c r="M492" s="23">
        <f t="shared" si="10"/>
        <v>0.6313416009019166</v>
      </c>
      <c r="N492" s="25">
        <f t="shared" si="11"/>
        <v>67.237880496054117</v>
      </c>
    </row>
    <row r="493" spans="1:14" ht="14.4">
      <c r="A493" s="3" t="s">
        <v>1740</v>
      </c>
      <c r="B493" s="3" t="s">
        <v>1655</v>
      </c>
      <c r="C493" s="9">
        <v>56927</v>
      </c>
      <c r="D493" s="9">
        <v>165</v>
      </c>
      <c r="E493" s="9">
        <v>20980</v>
      </c>
      <c r="F493" s="9">
        <v>55050</v>
      </c>
      <c r="G493" s="9">
        <v>5</v>
      </c>
      <c r="H493" s="9">
        <v>2463.8220000000001</v>
      </c>
      <c r="I493" s="22">
        <f t="shared" si="6"/>
        <v>492.76440000000002</v>
      </c>
      <c r="J493" s="23">
        <f t="shared" si="7"/>
        <v>8.7831784566198812E-5</v>
      </c>
      <c r="K493" s="24">
        <f t="shared" si="8"/>
        <v>14.932254545454546</v>
      </c>
      <c r="L493" s="24">
        <f t="shared" si="9"/>
        <v>43.280376622692216</v>
      </c>
      <c r="M493" s="23">
        <f t="shared" si="10"/>
        <v>0.28984488906845607</v>
      </c>
      <c r="N493" s="25">
        <f t="shared" si="11"/>
        <v>36.854216803977025</v>
      </c>
    </row>
    <row r="494" spans="1:14" ht="14.4">
      <c r="A494" s="3" t="s">
        <v>1735</v>
      </c>
      <c r="B494" s="3" t="s">
        <v>1655</v>
      </c>
      <c r="C494" s="9">
        <v>20165</v>
      </c>
      <c r="D494" s="9">
        <v>60</v>
      </c>
      <c r="E494" s="9">
        <v>6601</v>
      </c>
      <c r="F494" s="9">
        <v>18909</v>
      </c>
      <c r="G494" s="9">
        <v>10</v>
      </c>
      <c r="H494" s="9">
        <v>1743.079</v>
      </c>
      <c r="I494" s="22">
        <f t="shared" si="6"/>
        <v>174.30789999999999</v>
      </c>
      <c r="J494" s="23">
        <f t="shared" si="7"/>
        <v>4.9590875278948676E-4</v>
      </c>
      <c r="K494" s="24">
        <f t="shared" si="8"/>
        <v>29.051316666666665</v>
      </c>
      <c r="L494" s="24">
        <f t="shared" si="9"/>
        <v>86.440813290354583</v>
      </c>
      <c r="M494" s="23">
        <f t="shared" si="10"/>
        <v>0.29754525167369206</v>
      </c>
      <c r="N494" s="25">
        <f t="shared" si="11"/>
        <v>32.734936771634018</v>
      </c>
    </row>
    <row r="495" spans="1:14" ht="14.4">
      <c r="A495" s="3" t="s">
        <v>1735</v>
      </c>
      <c r="B495" s="3" t="s">
        <v>1655</v>
      </c>
      <c r="C495" s="9">
        <v>22501</v>
      </c>
      <c r="D495" s="9">
        <v>120</v>
      </c>
      <c r="E495" s="9">
        <v>13003</v>
      </c>
      <c r="F495" s="9">
        <v>21286</v>
      </c>
      <c r="G495" s="9">
        <v>9</v>
      </c>
      <c r="H495" s="9">
        <v>1522.518</v>
      </c>
      <c r="I495" s="22">
        <f t="shared" si="6"/>
        <v>169.16866666666667</v>
      </c>
      <c r="J495" s="23">
        <f t="shared" si="7"/>
        <v>3.9998222301231056E-4</v>
      </c>
      <c r="K495" s="24">
        <f t="shared" si="8"/>
        <v>12.68765</v>
      </c>
      <c r="L495" s="24">
        <f t="shared" si="9"/>
        <v>67.664459357361906</v>
      </c>
      <c r="M495" s="23">
        <f t="shared" si="10"/>
        <v>0.53330963068308068</v>
      </c>
      <c r="N495" s="25">
        <f t="shared" si="11"/>
        <v>57.788542731434156</v>
      </c>
    </row>
    <row r="496" spans="1:14" ht="14.4">
      <c r="A496" s="3" t="s">
        <v>1738</v>
      </c>
      <c r="B496" s="3" t="s">
        <v>1655</v>
      </c>
      <c r="C496" s="9">
        <v>123430</v>
      </c>
      <c r="D496" s="9">
        <v>360</v>
      </c>
      <c r="E496" s="9">
        <v>45294</v>
      </c>
      <c r="F496" s="9">
        <v>77646</v>
      </c>
      <c r="G496" s="9">
        <v>15</v>
      </c>
      <c r="H496" s="9">
        <v>6808.5630000000001</v>
      </c>
      <c r="I496" s="22">
        <f t="shared" si="6"/>
        <v>453.9042</v>
      </c>
      <c r="J496" s="23">
        <f t="shared" si="7"/>
        <v>1.215263712225553E-4</v>
      </c>
      <c r="K496" s="24">
        <f t="shared" si="8"/>
        <v>18.912675</v>
      </c>
      <c r="L496" s="24">
        <f t="shared" si="9"/>
        <v>55.16133030867698</v>
      </c>
      <c r="M496" s="23">
        <f t="shared" si="10"/>
        <v>0.29166329093413274</v>
      </c>
      <c r="N496" s="25">
        <f t="shared" si="11"/>
        <v>36.696103054362794</v>
      </c>
    </row>
    <row r="497" spans="1:14" ht="14.4">
      <c r="A497" s="3" t="s">
        <v>1738</v>
      </c>
      <c r="B497" s="3" t="s">
        <v>1655</v>
      </c>
      <c r="C497" s="9">
        <v>268811</v>
      </c>
      <c r="D497" s="9">
        <v>799</v>
      </c>
      <c r="E497" s="9">
        <v>95989</v>
      </c>
      <c r="F497" s="9">
        <v>173923</v>
      </c>
      <c r="G497" s="9">
        <v>4</v>
      </c>
      <c r="H497" s="9">
        <v>2549.1149999999998</v>
      </c>
      <c r="I497" s="22">
        <f t="shared" si="6"/>
        <v>637.27874999999995</v>
      </c>
      <c r="J497" s="23">
        <f t="shared" si="7"/>
        <v>1.4880343438326556E-5</v>
      </c>
      <c r="K497" s="24">
        <f t="shared" si="8"/>
        <v>3.1903817271589485</v>
      </c>
      <c r="L497" s="24">
        <f t="shared" si="9"/>
        <v>9.4829266659474492</v>
      </c>
      <c r="M497" s="23">
        <f t="shared" si="10"/>
        <v>0.29723486018057294</v>
      </c>
      <c r="N497" s="25">
        <f t="shared" si="11"/>
        <v>35.708732157538201</v>
      </c>
    </row>
    <row r="498" spans="1:14" ht="14.4">
      <c r="A498" s="3" t="s">
        <v>1753</v>
      </c>
      <c r="B498" s="3" t="s">
        <v>1655</v>
      </c>
      <c r="C498" s="9">
        <v>16669</v>
      </c>
      <c r="D498" s="9">
        <v>26</v>
      </c>
      <c r="E498" s="9">
        <v>10961</v>
      </c>
      <c r="F498" s="9">
        <v>15451</v>
      </c>
      <c r="G498" s="9">
        <v>5</v>
      </c>
      <c r="H498" s="9">
        <v>1658.3589999999999</v>
      </c>
      <c r="I498" s="22">
        <f t="shared" si="6"/>
        <v>331.67179999999996</v>
      </c>
      <c r="J498" s="23">
        <f t="shared" si="7"/>
        <v>2.9995800587917694E-4</v>
      </c>
      <c r="K498" s="24">
        <f t="shared" si="8"/>
        <v>63.78303846153846</v>
      </c>
      <c r="L498" s="24">
        <f t="shared" si="9"/>
        <v>99.487611734357188</v>
      </c>
      <c r="M498" s="23">
        <f t="shared" si="10"/>
        <v>0.15597816305717199</v>
      </c>
      <c r="N498" s="25">
        <f t="shared" si="11"/>
        <v>65.756794048833171</v>
      </c>
    </row>
    <row r="499" spans="1:14" ht="14.4">
      <c r="A499" s="3" t="s">
        <v>1738</v>
      </c>
      <c r="B499" s="3" t="s">
        <v>1655</v>
      </c>
      <c r="C499" s="9">
        <v>9130</v>
      </c>
      <c r="D499" s="9">
        <v>33</v>
      </c>
      <c r="E499" s="9">
        <v>3721</v>
      </c>
      <c r="F499" s="9">
        <v>5564</v>
      </c>
      <c r="G499" s="9">
        <v>1</v>
      </c>
      <c r="H499" s="9">
        <v>1655.7929999999999</v>
      </c>
      <c r="I499" s="22">
        <f t="shared" si="6"/>
        <v>1655.7929999999999</v>
      </c>
      <c r="J499" s="23">
        <f t="shared" si="7"/>
        <v>1.095290251916758E-4</v>
      </c>
      <c r="K499" s="24">
        <f t="shared" si="8"/>
        <v>50.17554545454545</v>
      </c>
      <c r="L499" s="24">
        <f t="shared" si="9"/>
        <v>181.35739320920041</v>
      </c>
      <c r="M499" s="23">
        <f t="shared" si="10"/>
        <v>0.36144578313253012</v>
      </c>
      <c r="N499" s="25">
        <f t="shared" si="11"/>
        <v>40.755750273822564</v>
      </c>
    </row>
    <row r="500" spans="1:14" ht="14.4">
      <c r="A500" s="3" t="s">
        <v>1735</v>
      </c>
      <c r="B500" s="3" t="s">
        <v>1655</v>
      </c>
      <c r="C500" s="9">
        <v>8097</v>
      </c>
      <c r="D500" s="9">
        <v>20</v>
      </c>
      <c r="E500" s="9">
        <v>4942</v>
      </c>
      <c r="F500" s="9">
        <v>6868</v>
      </c>
      <c r="G500" s="9">
        <v>1</v>
      </c>
      <c r="H500" s="9">
        <v>6177.4650000000001</v>
      </c>
      <c r="I500" s="22">
        <f t="shared" si="6"/>
        <v>6177.4650000000001</v>
      </c>
      <c r="J500" s="23">
        <f t="shared" si="7"/>
        <v>1.2350253180190194E-4</v>
      </c>
      <c r="K500" s="24">
        <f t="shared" si="8"/>
        <v>308.87324999999998</v>
      </c>
      <c r="L500" s="24">
        <f t="shared" si="9"/>
        <v>762.93256761763621</v>
      </c>
      <c r="M500" s="23">
        <f t="shared" si="10"/>
        <v>0.24700506360380386</v>
      </c>
      <c r="N500" s="25">
        <f t="shared" si="11"/>
        <v>61.034951216499934</v>
      </c>
    </row>
    <row r="501" spans="1:14" ht="14.4">
      <c r="A501" s="3" t="s">
        <v>1733</v>
      </c>
      <c r="B501" s="3" t="s">
        <v>1655</v>
      </c>
      <c r="C501" s="9">
        <v>65243</v>
      </c>
      <c r="D501" s="9">
        <v>120</v>
      </c>
      <c r="E501" s="9">
        <v>39543</v>
      </c>
      <c r="F501" s="9">
        <v>54290</v>
      </c>
      <c r="G501" s="9">
        <v>4</v>
      </c>
      <c r="H501" s="9">
        <v>3754.6849999999999</v>
      </c>
      <c r="I501" s="22">
        <f t="shared" si="6"/>
        <v>938.67124999999999</v>
      </c>
      <c r="J501" s="23">
        <f t="shared" si="7"/>
        <v>6.1309259230875337E-5</v>
      </c>
      <c r="K501" s="24">
        <f t="shared" si="8"/>
        <v>31.289041666666666</v>
      </c>
      <c r="L501" s="24">
        <f t="shared" si="9"/>
        <v>57.549238998819796</v>
      </c>
      <c r="M501" s="23">
        <f t="shared" si="10"/>
        <v>0.18392777769262603</v>
      </c>
      <c r="N501" s="25">
        <f t="shared" si="11"/>
        <v>60.608800944162589</v>
      </c>
    </row>
    <row r="502" spans="1:14" ht="14.4">
      <c r="A502" s="3" t="s">
        <v>1742</v>
      </c>
      <c r="B502" s="3" t="s">
        <v>1655</v>
      </c>
      <c r="C502" s="9">
        <v>224877</v>
      </c>
      <c r="D502" s="9">
        <v>805</v>
      </c>
      <c r="E502" s="9">
        <v>121175</v>
      </c>
      <c r="F502" s="9">
        <v>213280</v>
      </c>
      <c r="G502" s="9">
        <v>11</v>
      </c>
      <c r="H502" s="9">
        <v>7360.9930000000004</v>
      </c>
      <c r="I502" s="22">
        <f t="shared" si="6"/>
        <v>669.18118181818181</v>
      </c>
      <c r="J502" s="23">
        <f t="shared" si="7"/>
        <v>4.8915629432978918E-5</v>
      </c>
      <c r="K502" s="24">
        <f t="shared" si="8"/>
        <v>9.1440906832298143</v>
      </c>
      <c r="L502" s="24">
        <f t="shared" si="9"/>
        <v>32.733418713341074</v>
      </c>
      <c r="M502" s="23">
        <f t="shared" si="10"/>
        <v>0.35797346994134571</v>
      </c>
      <c r="N502" s="25">
        <f t="shared" si="11"/>
        <v>53.885012695829268</v>
      </c>
    </row>
    <row r="503" spans="1:14" ht="14.4">
      <c r="A503" s="3" t="s">
        <v>1748</v>
      </c>
      <c r="B503" s="3" t="s">
        <v>1655</v>
      </c>
      <c r="C503" s="9">
        <v>109372</v>
      </c>
      <c r="D503" s="9">
        <v>364</v>
      </c>
      <c r="E503" s="9">
        <v>58336</v>
      </c>
      <c r="F503" s="9">
        <v>103569</v>
      </c>
      <c r="G503" s="9">
        <v>21</v>
      </c>
      <c r="H503" s="9">
        <v>6928.0060000000003</v>
      </c>
      <c r="I503" s="22">
        <f t="shared" si="6"/>
        <v>329.90504761904765</v>
      </c>
      <c r="J503" s="23">
        <f t="shared" si="7"/>
        <v>1.9200526643016493E-4</v>
      </c>
      <c r="K503" s="24">
        <f t="shared" si="8"/>
        <v>19.032983516483519</v>
      </c>
      <c r="L503" s="24">
        <f t="shared" si="9"/>
        <v>63.343506564751486</v>
      </c>
      <c r="M503" s="23">
        <f t="shared" si="10"/>
        <v>0.33280912847895255</v>
      </c>
      <c r="N503" s="25">
        <f t="shared" si="11"/>
        <v>53.33723439271477</v>
      </c>
    </row>
    <row r="504" spans="1:14" ht="14.4">
      <c r="A504" s="3" t="s">
        <v>1742</v>
      </c>
      <c r="B504" s="3" t="s">
        <v>1655</v>
      </c>
      <c r="C504" s="9">
        <v>44889</v>
      </c>
      <c r="D504" s="9">
        <v>125</v>
      </c>
      <c r="E504" s="9">
        <v>17477</v>
      </c>
      <c r="F504" s="9">
        <v>38621</v>
      </c>
      <c r="G504" s="9">
        <v>25</v>
      </c>
      <c r="H504" s="9">
        <v>6644.9539999999997</v>
      </c>
      <c r="I504" s="22">
        <f t="shared" si="6"/>
        <v>265.79816</v>
      </c>
      <c r="J504" s="23">
        <f t="shared" si="7"/>
        <v>5.5692931453139968E-4</v>
      </c>
      <c r="K504" s="24">
        <f t="shared" si="8"/>
        <v>53.159631999999995</v>
      </c>
      <c r="L504" s="24">
        <f t="shared" si="9"/>
        <v>148.03078705250729</v>
      </c>
      <c r="M504" s="23">
        <f t="shared" si="10"/>
        <v>0.2784646572656998</v>
      </c>
      <c r="N504" s="25">
        <f t="shared" si="11"/>
        <v>38.933814520261087</v>
      </c>
    </row>
    <row r="505" spans="1:14" ht="14.4">
      <c r="A505" s="3" t="s">
        <v>1738</v>
      </c>
      <c r="B505" s="3" t="s">
        <v>1655</v>
      </c>
      <c r="C505" s="9">
        <v>42459</v>
      </c>
      <c r="D505" s="9">
        <v>121</v>
      </c>
      <c r="E505" s="9">
        <v>15187</v>
      </c>
      <c r="F505" s="9">
        <v>37408</v>
      </c>
      <c r="G505" s="9">
        <v>11</v>
      </c>
      <c r="H505" s="9">
        <v>6321.4920000000002</v>
      </c>
      <c r="I505" s="22">
        <f t="shared" si="6"/>
        <v>574.68109090909093</v>
      </c>
      <c r="J505" s="23">
        <f t="shared" si="7"/>
        <v>2.5907345910172166E-4</v>
      </c>
      <c r="K505" s="24">
        <f t="shared" si="8"/>
        <v>52.243735537190084</v>
      </c>
      <c r="L505" s="24">
        <f t="shared" si="9"/>
        <v>148.88461810216916</v>
      </c>
      <c r="M505" s="23">
        <f t="shared" si="10"/>
        <v>0.28498080501189382</v>
      </c>
      <c r="N505" s="25">
        <f t="shared" si="11"/>
        <v>35.768623848889519</v>
      </c>
    </row>
    <row r="506" spans="1:14" ht="14.4">
      <c r="A506" s="3" t="s">
        <v>1735</v>
      </c>
      <c r="B506" s="3" t="s">
        <v>1655</v>
      </c>
      <c r="C506" s="9">
        <v>69928</v>
      </c>
      <c r="D506" s="9">
        <v>210</v>
      </c>
      <c r="E506" s="9">
        <v>30196</v>
      </c>
      <c r="F506" s="9">
        <v>62327</v>
      </c>
      <c r="G506" s="9">
        <v>9</v>
      </c>
      <c r="H506" s="9">
        <v>6318.4129999999996</v>
      </c>
      <c r="I506" s="22">
        <f t="shared" si="6"/>
        <v>702.04588888888884</v>
      </c>
      <c r="J506" s="23">
        <f t="shared" si="7"/>
        <v>1.2870380963276513E-4</v>
      </c>
      <c r="K506" s="24">
        <f t="shared" si="8"/>
        <v>30.08768095238095</v>
      </c>
      <c r="L506" s="24">
        <f t="shared" si="9"/>
        <v>90.355980437020932</v>
      </c>
      <c r="M506" s="23">
        <f t="shared" si="10"/>
        <v>0.30030888914311865</v>
      </c>
      <c r="N506" s="25">
        <f t="shared" si="11"/>
        <v>43.181558174121953</v>
      </c>
    </row>
    <row r="507" spans="1:14" ht="14.4">
      <c r="A507" s="3" t="s">
        <v>1733</v>
      </c>
      <c r="B507" s="3" t="s">
        <v>1655</v>
      </c>
      <c r="C507" s="9">
        <v>40859</v>
      </c>
      <c r="D507" s="9">
        <v>144</v>
      </c>
      <c r="E507" s="9">
        <v>17695</v>
      </c>
      <c r="F507" s="9">
        <v>37108</v>
      </c>
      <c r="G507" s="9">
        <v>4</v>
      </c>
      <c r="H507" s="9">
        <v>6130.3680000000004</v>
      </c>
      <c r="I507" s="22">
        <f t="shared" si="6"/>
        <v>1532.5920000000001</v>
      </c>
      <c r="J507" s="23">
        <f t="shared" si="7"/>
        <v>9.789764800900659E-5</v>
      </c>
      <c r="K507" s="24">
        <f t="shared" si="8"/>
        <v>42.572000000000003</v>
      </c>
      <c r="L507" s="24">
        <f t="shared" si="9"/>
        <v>150.03715215741943</v>
      </c>
      <c r="M507" s="23">
        <f t="shared" si="10"/>
        <v>0.35243153283242368</v>
      </c>
      <c r="N507" s="25">
        <f t="shared" si="11"/>
        <v>43.307472037984283</v>
      </c>
    </row>
    <row r="508" spans="1:14" ht="14.4">
      <c r="A508" s="3" t="s">
        <v>1740</v>
      </c>
      <c r="B508" s="3" t="s">
        <v>1655</v>
      </c>
      <c r="C508" s="9">
        <v>16978</v>
      </c>
      <c r="D508" s="9">
        <v>30</v>
      </c>
      <c r="E508" s="9">
        <v>8367</v>
      </c>
      <c r="F508" s="9">
        <v>15731</v>
      </c>
      <c r="G508" s="9">
        <v>9</v>
      </c>
      <c r="H508" s="9">
        <v>5886.0709999999999</v>
      </c>
      <c r="I508" s="22">
        <f t="shared" si="6"/>
        <v>654.00788888888883</v>
      </c>
      <c r="J508" s="23">
        <f t="shared" si="7"/>
        <v>5.3009777358935088E-4</v>
      </c>
      <c r="K508" s="24">
        <f t="shared" si="8"/>
        <v>196.20236666666668</v>
      </c>
      <c r="L508" s="24">
        <f t="shared" si="9"/>
        <v>346.68812580987156</v>
      </c>
      <c r="M508" s="23">
        <f t="shared" si="10"/>
        <v>0.17669925786311697</v>
      </c>
      <c r="N508" s="25">
        <f t="shared" si="11"/>
        <v>49.281423018023325</v>
      </c>
    </row>
    <row r="509" spans="1:14" ht="14.4">
      <c r="A509" s="3" t="s">
        <v>1735</v>
      </c>
      <c r="B509" s="3" t="s">
        <v>1655</v>
      </c>
      <c r="C509" s="9">
        <v>14581</v>
      </c>
      <c r="D509" s="9">
        <v>45</v>
      </c>
      <c r="E509" s="9">
        <v>3821</v>
      </c>
      <c r="F509" s="9">
        <v>12741</v>
      </c>
      <c r="G509" s="9">
        <v>6</v>
      </c>
      <c r="H509" s="9">
        <v>5296.97</v>
      </c>
      <c r="I509" s="22">
        <f t="shared" si="6"/>
        <v>882.82833333333338</v>
      </c>
      <c r="J509" s="23">
        <f t="shared" si="7"/>
        <v>4.1149441053425691E-4</v>
      </c>
      <c r="K509" s="24">
        <f t="shared" si="8"/>
        <v>117.71044444444445</v>
      </c>
      <c r="L509" s="24">
        <f t="shared" si="9"/>
        <v>363.27892462794046</v>
      </c>
      <c r="M509" s="23">
        <f t="shared" si="10"/>
        <v>0.30862080790069268</v>
      </c>
      <c r="N509" s="25">
        <f t="shared" si="11"/>
        <v>26.205335710856591</v>
      </c>
    </row>
    <row r="510" spans="1:14" ht="14.4">
      <c r="A510" s="3" t="s">
        <v>1740</v>
      </c>
      <c r="B510" s="3" t="s">
        <v>1655</v>
      </c>
      <c r="C510" s="9">
        <v>10815</v>
      </c>
      <c r="D510" s="9">
        <v>25</v>
      </c>
      <c r="E510" s="9">
        <v>4321</v>
      </c>
      <c r="F510" s="9">
        <v>9646</v>
      </c>
      <c r="G510" s="9">
        <v>2</v>
      </c>
      <c r="H510" s="9">
        <v>4921.5950000000003</v>
      </c>
      <c r="I510" s="22">
        <f t="shared" si="6"/>
        <v>2460.7975000000001</v>
      </c>
      <c r="J510" s="23">
        <f t="shared" si="7"/>
        <v>1.849283402681461E-4</v>
      </c>
      <c r="K510" s="24">
        <f t="shared" si="8"/>
        <v>196.8638</v>
      </c>
      <c r="L510" s="24">
        <f t="shared" si="9"/>
        <v>455.07119741100325</v>
      </c>
      <c r="M510" s="23">
        <f t="shared" si="10"/>
        <v>0.23116042533518261</v>
      </c>
      <c r="N510" s="25">
        <f t="shared" si="11"/>
        <v>39.953767914932961</v>
      </c>
    </row>
    <row r="511" spans="1:14" ht="14.4">
      <c r="A511" s="3" t="s">
        <v>1742</v>
      </c>
      <c r="B511" s="3" t="s">
        <v>1655</v>
      </c>
      <c r="C511" s="9">
        <v>114194</v>
      </c>
      <c r="D511" s="9">
        <v>380</v>
      </c>
      <c r="E511" s="9">
        <v>50923</v>
      </c>
      <c r="F511" s="9">
        <v>104074</v>
      </c>
      <c r="G511" s="9">
        <v>2</v>
      </c>
      <c r="H511" s="9">
        <v>4036.0889999999999</v>
      </c>
      <c r="I511" s="22">
        <f t="shared" si="6"/>
        <v>2018.0445</v>
      </c>
      <c r="J511" s="23">
        <f t="shared" si="7"/>
        <v>1.7514055029160901E-5</v>
      </c>
      <c r="K511" s="24">
        <f t="shared" si="8"/>
        <v>10.621286842105263</v>
      </c>
      <c r="L511" s="24">
        <f t="shared" si="9"/>
        <v>35.344142424295498</v>
      </c>
      <c r="M511" s="23">
        <f t="shared" si="10"/>
        <v>0.33276704555405712</v>
      </c>
      <c r="N511" s="25">
        <f t="shared" si="11"/>
        <v>44.593411212498033</v>
      </c>
    </row>
    <row r="512" spans="1:14" ht="14.4">
      <c r="A512" s="3" t="s">
        <v>1740</v>
      </c>
      <c r="B512" s="3" t="s">
        <v>1655</v>
      </c>
      <c r="C512" s="9">
        <v>15449</v>
      </c>
      <c r="D512" s="9">
        <v>50</v>
      </c>
      <c r="E512" s="9">
        <v>4595</v>
      </c>
      <c r="F512" s="9">
        <v>13765</v>
      </c>
      <c r="G512" s="9">
        <v>1</v>
      </c>
      <c r="H512" s="9">
        <v>3122.9430000000002</v>
      </c>
      <c r="I512" s="22">
        <f t="shared" ref="I512:I728" si="12">H512/G512</f>
        <v>3122.9430000000002</v>
      </c>
      <c r="J512" s="23">
        <f t="shared" ref="J512:J728" si="13">G512/C512</f>
        <v>6.4729108680173472E-5</v>
      </c>
      <c r="K512" s="24">
        <f t="shared" ref="K512:K728" si="14">IFERROR(H512/D512,0)</f>
        <v>62.458860000000001</v>
      </c>
      <c r="L512" s="24">
        <f t="shared" ref="L512:L728" si="15">H512/C512*1000</f>
        <v>202.14531684898702</v>
      </c>
      <c r="M512" s="23">
        <f t="shared" ref="M512:M728" si="16">D512/C512*100</f>
        <v>0.32364554340086737</v>
      </c>
      <c r="N512" s="25">
        <f t="shared" ref="N512:N728" si="17">E512/C512*100</f>
        <v>29.743025438539711</v>
      </c>
    </row>
    <row r="513" spans="1:14" ht="14.4">
      <c r="A513" s="3" t="s">
        <v>1748</v>
      </c>
      <c r="B513" s="3" t="s">
        <v>1655</v>
      </c>
      <c r="C513" s="9">
        <v>114267</v>
      </c>
      <c r="D513" s="9">
        <v>110</v>
      </c>
      <c r="E513" s="9">
        <v>60964</v>
      </c>
      <c r="F513" s="9">
        <v>108301</v>
      </c>
      <c r="G513" s="9">
        <v>5</v>
      </c>
      <c r="H513" s="9">
        <v>2679.154</v>
      </c>
      <c r="I513" s="22">
        <f t="shared" si="12"/>
        <v>535.83079999999995</v>
      </c>
      <c r="J513" s="23">
        <f t="shared" si="13"/>
        <v>4.3757165235807365E-5</v>
      </c>
      <c r="K513" s="24">
        <f t="shared" si="14"/>
        <v>24.355945454545456</v>
      </c>
      <c r="L513" s="24">
        <f t="shared" si="15"/>
        <v>23.446436854034847</v>
      </c>
      <c r="M513" s="23">
        <f t="shared" si="16"/>
        <v>9.6265763518776193E-2</v>
      </c>
      <c r="N513" s="25">
        <f t="shared" si="17"/>
        <v>53.352236428715202</v>
      </c>
    </row>
    <row r="514" spans="1:14" ht="14.4">
      <c r="A514" s="3" t="s">
        <v>1742</v>
      </c>
      <c r="B514" s="3" t="s">
        <v>1655</v>
      </c>
      <c r="C514" s="9">
        <v>65043</v>
      </c>
      <c r="D514" s="9">
        <v>160</v>
      </c>
      <c r="E514" s="9">
        <v>25871</v>
      </c>
      <c r="F514" s="9">
        <v>53969</v>
      </c>
      <c r="G514" s="9">
        <v>4</v>
      </c>
      <c r="H514" s="9">
        <v>2347.9189999999999</v>
      </c>
      <c r="I514" s="22">
        <f t="shared" si="12"/>
        <v>586.97974999999997</v>
      </c>
      <c r="J514" s="23">
        <f t="shared" si="13"/>
        <v>6.1497778392755563E-5</v>
      </c>
      <c r="K514" s="24">
        <f t="shared" si="14"/>
        <v>14.67449375</v>
      </c>
      <c r="L514" s="24">
        <f t="shared" si="15"/>
        <v>36.097950586535063</v>
      </c>
      <c r="M514" s="23">
        <f t="shared" si="16"/>
        <v>0.24599111357102224</v>
      </c>
      <c r="N514" s="25">
        <f t="shared" si="17"/>
        <v>39.775225619974478</v>
      </c>
    </row>
    <row r="515" spans="1:14" ht="14.4">
      <c r="A515" s="3" t="s">
        <v>1740</v>
      </c>
      <c r="B515" s="3" t="s">
        <v>1655</v>
      </c>
      <c r="C515" s="9">
        <v>85280</v>
      </c>
      <c r="D515" s="9">
        <v>211</v>
      </c>
      <c r="E515" s="9">
        <v>35860</v>
      </c>
      <c r="F515" s="9">
        <v>79837</v>
      </c>
      <c r="G515" s="9">
        <v>5</v>
      </c>
      <c r="H515" s="9">
        <v>2217.9319999999998</v>
      </c>
      <c r="I515" s="22">
        <f t="shared" si="12"/>
        <v>443.58639999999997</v>
      </c>
      <c r="J515" s="23">
        <f t="shared" si="13"/>
        <v>5.8630393996247655E-5</v>
      </c>
      <c r="K515" s="24">
        <f t="shared" si="14"/>
        <v>10.51152606635071</v>
      </c>
      <c r="L515" s="24">
        <f t="shared" si="15"/>
        <v>26.007645403377108</v>
      </c>
      <c r="M515" s="23">
        <f t="shared" si="16"/>
        <v>0.24742026266416509</v>
      </c>
      <c r="N515" s="25">
        <f t="shared" si="17"/>
        <v>42.049718574108816</v>
      </c>
    </row>
    <row r="516" spans="1:14" ht="14.4">
      <c r="A516" s="3" t="s">
        <v>1740</v>
      </c>
      <c r="B516" s="3" t="s">
        <v>1655</v>
      </c>
      <c r="C516" s="9">
        <v>51515</v>
      </c>
      <c r="D516" s="9">
        <v>144</v>
      </c>
      <c r="E516" s="9">
        <v>18304</v>
      </c>
      <c r="F516" s="9">
        <v>44891</v>
      </c>
      <c r="G516" s="9">
        <v>14</v>
      </c>
      <c r="H516" s="9">
        <v>2160.3069999999998</v>
      </c>
      <c r="I516" s="22">
        <f t="shared" si="12"/>
        <v>154.30764285714284</v>
      </c>
      <c r="J516" s="23">
        <f t="shared" si="13"/>
        <v>2.7176550519266232E-4</v>
      </c>
      <c r="K516" s="24">
        <f t="shared" si="14"/>
        <v>15.002131944444443</v>
      </c>
      <c r="L516" s="24">
        <f t="shared" si="15"/>
        <v>41.93549451616034</v>
      </c>
      <c r="M516" s="23">
        <f t="shared" si="16"/>
        <v>0.27953023391245269</v>
      </c>
      <c r="N516" s="25">
        <f t="shared" si="17"/>
        <v>35.531398621760651</v>
      </c>
    </row>
    <row r="517" spans="1:14" ht="14.4">
      <c r="A517" s="3" t="s">
        <v>1735</v>
      </c>
      <c r="B517" s="3" t="s">
        <v>1655</v>
      </c>
      <c r="C517" s="9">
        <v>43666</v>
      </c>
      <c r="D517" s="9">
        <v>133</v>
      </c>
      <c r="E517" s="9">
        <v>18513</v>
      </c>
      <c r="F517" s="9">
        <v>40506</v>
      </c>
      <c r="G517" s="9">
        <v>18</v>
      </c>
      <c r="H517" s="9">
        <v>1980.394</v>
      </c>
      <c r="I517" s="22">
        <f t="shared" si="12"/>
        <v>110.0218888888889</v>
      </c>
      <c r="J517" s="23">
        <f t="shared" si="13"/>
        <v>4.1222003389364725E-4</v>
      </c>
      <c r="K517" s="24">
        <f t="shared" si="14"/>
        <v>14.89018045112782</v>
      </c>
      <c r="L517" s="24">
        <f t="shared" si="15"/>
        <v>45.353226766820868</v>
      </c>
      <c r="M517" s="23">
        <f t="shared" si="16"/>
        <v>0.30458480282141714</v>
      </c>
      <c r="N517" s="25">
        <f t="shared" si="17"/>
        <v>42.396830485961615</v>
      </c>
    </row>
    <row r="518" spans="1:14" ht="14.4">
      <c r="A518" s="3" t="s">
        <v>1740</v>
      </c>
      <c r="B518" s="3" t="s">
        <v>1655</v>
      </c>
      <c r="C518" s="9">
        <v>48892</v>
      </c>
      <c r="D518" s="9">
        <v>110</v>
      </c>
      <c r="E518" s="9">
        <v>32060</v>
      </c>
      <c r="F518" s="9">
        <v>45251</v>
      </c>
      <c r="G518" s="9">
        <v>9</v>
      </c>
      <c r="H518" s="9">
        <v>1978.61</v>
      </c>
      <c r="I518" s="22">
        <f t="shared" si="12"/>
        <v>219.84555555555553</v>
      </c>
      <c r="J518" s="23">
        <f t="shared" si="13"/>
        <v>1.840791949603207E-4</v>
      </c>
      <c r="K518" s="24">
        <f t="shared" si="14"/>
        <v>17.987363636363636</v>
      </c>
      <c r="L518" s="24">
        <f t="shared" si="15"/>
        <v>40.468992882271124</v>
      </c>
      <c r="M518" s="23">
        <f t="shared" si="16"/>
        <v>0.22498568272928088</v>
      </c>
      <c r="N518" s="25">
        <f t="shared" si="17"/>
        <v>65.573099893643132</v>
      </c>
    </row>
    <row r="519" spans="1:14" ht="14.4">
      <c r="A519" s="3" t="s">
        <v>1735</v>
      </c>
      <c r="B519" s="3" t="s">
        <v>1655</v>
      </c>
      <c r="C519" s="9">
        <v>104814</v>
      </c>
      <c r="D519" s="9">
        <v>369</v>
      </c>
      <c r="E519" s="9">
        <v>55984</v>
      </c>
      <c r="F519" s="9">
        <v>99432</v>
      </c>
      <c r="G519" s="9">
        <v>5</v>
      </c>
      <c r="H519" s="9">
        <v>1942.848</v>
      </c>
      <c r="I519" s="22">
        <f t="shared" si="12"/>
        <v>388.56959999999998</v>
      </c>
      <c r="J519" s="23">
        <f t="shared" si="13"/>
        <v>4.7703551052340335E-5</v>
      </c>
      <c r="K519" s="24">
        <f t="shared" si="14"/>
        <v>5.2651707317073173</v>
      </c>
      <c r="L519" s="24">
        <f t="shared" si="15"/>
        <v>18.536149750987462</v>
      </c>
      <c r="M519" s="23">
        <f t="shared" si="16"/>
        <v>0.35205220676627169</v>
      </c>
      <c r="N519" s="25">
        <f t="shared" si="17"/>
        <v>53.412712042284426</v>
      </c>
    </row>
    <row r="520" spans="1:14" ht="14.4">
      <c r="A520" s="3" t="s">
        <v>1733</v>
      </c>
      <c r="B520" s="3" t="s">
        <v>1655</v>
      </c>
      <c r="C520" s="9">
        <v>64577</v>
      </c>
      <c r="D520" s="9">
        <v>240</v>
      </c>
      <c r="E520" s="9">
        <v>37732</v>
      </c>
      <c r="F520" s="9">
        <v>60357</v>
      </c>
      <c r="G520" s="9">
        <v>11</v>
      </c>
      <c r="H520" s="9">
        <v>1801.3489999999999</v>
      </c>
      <c r="I520" s="22">
        <f t="shared" si="12"/>
        <v>163.75899999999999</v>
      </c>
      <c r="J520" s="23">
        <f t="shared" si="13"/>
        <v>1.7033928488471126E-4</v>
      </c>
      <c r="K520" s="24">
        <f t="shared" si="14"/>
        <v>7.5056208333333334</v>
      </c>
      <c r="L520" s="24">
        <f t="shared" si="15"/>
        <v>27.894590953435433</v>
      </c>
      <c r="M520" s="23">
        <f t="shared" si="16"/>
        <v>0.37164934883937006</v>
      </c>
      <c r="N520" s="25">
        <f t="shared" si="17"/>
        <v>58.429471793362964</v>
      </c>
    </row>
    <row r="521" spans="1:14" ht="14.4">
      <c r="A521" s="3" t="s">
        <v>1742</v>
      </c>
      <c r="B521" s="3" t="s">
        <v>1655</v>
      </c>
      <c r="C521" s="9">
        <v>49412</v>
      </c>
      <c r="D521" s="9">
        <v>170</v>
      </c>
      <c r="E521" s="9">
        <v>22155</v>
      </c>
      <c r="F521" s="9">
        <v>43802</v>
      </c>
      <c r="G521" s="9">
        <v>3</v>
      </c>
      <c r="H521" s="9">
        <v>1595.6590000000001</v>
      </c>
      <c r="I521" s="22">
        <f t="shared" si="12"/>
        <v>531.88633333333337</v>
      </c>
      <c r="J521" s="23">
        <f t="shared" si="13"/>
        <v>6.0713996600016189E-5</v>
      </c>
      <c r="K521" s="24">
        <f t="shared" si="14"/>
        <v>9.386229411764706</v>
      </c>
      <c r="L521" s="24">
        <f t="shared" si="15"/>
        <v>32.292945033595082</v>
      </c>
      <c r="M521" s="23">
        <f t="shared" si="16"/>
        <v>0.34404598073342507</v>
      </c>
      <c r="N521" s="25">
        <f t="shared" si="17"/>
        <v>44.837286489111953</v>
      </c>
    </row>
    <row r="522" spans="1:14" ht="14.4">
      <c r="A522" s="3" t="s">
        <v>1738</v>
      </c>
      <c r="B522" s="3" t="s">
        <v>1655</v>
      </c>
      <c r="C522" s="9">
        <v>11269</v>
      </c>
      <c r="D522" s="9">
        <v>63</v>
      </c>
      <c r="E522" s="9">
        <v>4992</v>
      </c>
      <c r="F522" s="9">
        <v>10245</v>
      </c>
      <c r="G522" s="9">
        <v>3</v>
      </c>
      <c r="H522" s="9">
        <v>1576.3889999999999</v>
      </c>
      <c r="I522" s="22">
        <f t="shared" si="12"/>
        <v>525.46299999999997</v>
      </c>
      <c r="J522" s="23">
        <f t="shared" si="13"/>
        <v>2.6621705563936461E-4</v>
      </c>
      <c r="K522" s="24">
        <f t="shared" si="14"/>
        <v>25.022047619047619</v>
      </c>
      <c r="L522" s="24">
        <f t="shared" si="15"/>
        <v>139.88721270742744</v>
      </c>
      <c r="M522" s="23">
        <f t="shared" si="16"/>
        <v>0.5590558168426657</v>
      </c>
      <c r="N522" s="25">
        <f t="shared" si="17"/>
        <v>44.298518058390272</v>
      </c>
    </row>
    <row r="523" spans="1:14" ht="14.4">
      <c r="A523" s="3" t="s">
        <v>1748</v>
      </c>
      <c r="B523" s="3" t="s">
        <v>1655</v>
      </c>
      <c r="C523" s="9">
        <v>15318</v>
      </c>
      <c r="D523" s="9">
        <v>30</v>
      </c>
      <c r="E523" s="9">
        <v>5928</v>
      </c>
      <c r="F523" s="9">
        <v>13298</v>
      </c>
      <c r="G523" s="9">
        <v>19</v>
      </c>
      <c r="H523" s="9">
        <v>1570.297</v>
      </c>
      <c r="I523" s="22">
        <f t="shared" si="12"/>
        <v>82.647210526315789</v>
      </c>
      <c r="J523" s="23">
        <f t="shared" si="13"/>
        <v>1.2403708055881968E-3</v>
      </c>
      <c r="K523" s="24">
        <f t="shared" si="14"/>
        <v>52.343233333333337</v>
      </c>
      <c r="L523" s="24">
        <f t="shared" si="15"/>
        <v>102.51318710014363</v>
      </c>
      <c r="M523" s="23">
        <f t="shared" si="16"/>
        <v>0.19584802193497847</v>
      </c>
      <c r="N523" s="25">
        <f t="shared" si="17"/>
        <v>38.699569134351741</v>
      </c>
    </row>
    <row r="524" spans="1:14" ht="14.4">
      <c r="A524" s="3" t="s">
        <v>1733</v>
      </c>
      <c r="B524" s="3" t="s">
        <v>1655</v>
      </c>
      <c r="C524" s="9">
        <v>10819</v>
      </c>
      <c r="D524" s="9">
        <v>20</v>
      </c>
      <c r="E524" s="9">
        <v>4168</v>
      </c>
      <c r="F524" s="9">
        <v>9768</v>
      </c>
      <c r="G524" s="9">
        <v>2</v>
      </c>
      <c r="H524" s="9">
        <v>1504.329</v>
      </c>
      <c r="I524" s="22">
        <f t="shared" si="12"/>
        <v>752.16449999999998</v>
      </c>
      <c r="J524" s="23">
        <f t="shared" si="13"/>
        <v>1.8485996857380533E-4</v>
      </c>
      <c r="K524" s="24">
        <f t="shared" si="14"/>
        <v>75.216449999999995</v>
      </c>
      <c r="L524" s="24">
        <f t="shared" si="15"/>
        <v>139.04510583233201</v>
      </c>
      <c r="M524" s="23">
        <f t="shared" si="16"/>
        <v>0.18485996857380535</v>
      </c>
      <c r="N524" s="25">
        <f t="shared" si="17"/>
        <v>38.524817450781036</v>
      </c>
    </row>
    <row r="525" spans="1:14" ht="14.4">
      <c r="A525" s="3" t="s">
        <v>1738</v>
      </c>
      <c r="B525" s="3" t="s">
        <v>1655</v>
      </c>
      <c r="C525" s="9">
        <v>30714</v>
      </c>
      <c r="D525" s="9">
        <v>111</v>
      </c>
      <c r="E525" s="9">
        <v>12531</v>
      </c>
      <c r="F525" s="9">
        <v>28461</v>
      </c>
      <c r="G525" s="9">
        <v>9</v>
      </c>
      <c r="H525" s="9">
        <v>1503.4839999999999</v>
      </c>
      <c r="I525" s="22">
        <f t="shared" si="12"/>
        <v>167.05377777777778</v>
      </c>
      <c r="J525" s="23">
        <f t="shared" si="13"/>
        <v>2.9302598163703851E-4</v>
      </c>
      <c r="K525" s="24">
        <f t="shared" si="14"/>
        <v>13.544900900900901</v>
      </c>
      <c r="L525" s="24">
        <f t="shared" si="15"/>
        <v>48.951097219509016</v>
      </c>
      <c r="M525" s="23">
        <f t="shared" si="16"/>
        <v>0.3613987106856808</v>
      </c>
      <c r="N525" s="25">
        <f t="shared" si="17"/>
        <v>40.798984176596989</v>
      </c>
    </row>
    <row r="526" spans="1:14" ht="14.4">
      <c r="A526" s="3" t="s">
        <v>1733</v>
      </c>
      <c r="B526" s="3" t="s">
        <v>1655</v>
      </c>
      <c r="C526" s="9">
        <v>37617</v>
      </c>
      <c r="D526" s="9">
        <v>85</v>
      </c>
      <c r="E526" s="9">
        <v>5092</v>
      </c>
      <c r="F526" s="9">
        <v>34373</v>
      </c>
      <c r="G526" s="9">
        <v>6</v>
      </c>
      <c r="H526" s="9">
        <v>1608.883</v>
      </c>
      <c r="I526" s="22">
        <f t="shared" si="12"/>
        <v>268.14716666666669</v>
      </c>
      <c r="J526" s="23">
        <f t="shared" si="13"/>
        <v>1.5950235265970174E-4</v>
      </c>
      <c r="K526" s="24">
        <f t="shared" si="14"/>
        <v>18.928035294117649</v>
      </c>
      <c r="L526" s="24">
        <f t="shared" si="15"/>
        <v>42.770103942366489</v>
      </c>
      <c r="M526" s="23">
        <f t="shared" si="16"/>
        <v>0.22596166626791075</v>
      </c>
      <c r="N526" s="25">
        <f t="shared" si="17"/>
        <v>13.536432995720022</v>
      </c>
    </row>
    <row r="527" spans="1:14" ht="14.4">
      <c r="A527" s="3" t="s">
        <v>1735</v>
      </c>
      <c r="B527" s="3" t="s">
        <v>1655</v>
      </c>
      <c r="C527" s="9">
        <v>219088</v>
      </c>
      <c r="D527" s="9">
        <v>541</v>
      </c>
      <c r="E527" s="9">
        <v>75638</v>
      </c>
      <c r="F527" s="9">
        <v>153987</v>
      </c>
      <c r="G527" s="9">
        <v>17</v>
      </c>
      <c r="H527" s="9">
        <v>6761.0739999999996</v>
      </c>
      <c r="I527" s="22">
        <f t="shared" si="12"/>
        <v>397.71023529411764</v>
      </c>
      <c r="J527" s="23">
        <f t="shared" si="13"/>
        <v>7.7594391294822176E-5</v>
      </c>
      <c r="K527" s="24">
        <f t="shared" si="14"/>
        <v>12.49736414048059</v>
      </c>
      <c r="L527" s="24">
        <f t="shared" si="15"/>
        <v>30.860083619367558</v>
      </c>
      <c r="M527" s="23">
        <f t="shared" si="16"/>
        <v>0.24693273935587529</v>
      </c>
      <c r="N527" s="25">
        <f t="shared" si="17"/>
        <v>34.524026875045642</v>
      </c>
    </row>
    <row r="528" spans="1:14" ht="14.4">
      <c r="A528" s="3" t="s">
        <v>1735</v>
      </c>
      <c r="B528" s="3" t="s">
        <v>1655</v>
      </c>
      <c r="C528" s="9">
        <v>15277</v>
      </c>
      <c r="D528" s="9">
        <v>69</v>
      </c>
      <c r="E528" s="9">
        <v>3089</v>
      </c>
      <c r="F528" s="9">
        <v>13644</v>
      </c>
      <c r="G528" s="9">
        <v>4</v>
      </c>
      <c r="H528" s="9">
        <v>1904.5640000000001</v>
      </c>
      <c r="I528" s="22">
        <f t="shared" si="12"/>
        <v>476.14100000000002</v>
      </c>
      <c r="J528" s="23">
        <f t="shared" si="13"/>
        <v>2.6183151142239968E-4</v>
      </c>
      <c r="K528" s="24">
        <f t="shared" si="14"/>
        <v>27.602376811594205</v>
      </c>
      <c r="L528" s="24">
        <f t="shared" si="15"/>
        <v>124.66871768017282</v>
      </c>
      <c r="M528" s="23">
        <f t="shared" si="16"/>
        <v>0.45165935720363948</v>
      </c>
      <c r="N528" s="25">
        <f t="shared" si="17"/>
        <v>20.219938469594815</v>
      </c>
    </row>
    <row r="529" spans="1:14" ht="14.4">
      <c r="A529" s="3" t="s">
        <v>1738</v>
      </c>
      <c r="B529" s="3" t="s">
        <v>1655</v>
      </c>
      <c r="C529" s="9">
        <v>34278</v>
      </c>
      <c r="D529" s="9">
        <v>100</v>
      </c>
      <c r="E529" s="9">
        <v>3704</v>
      </c>
      <c r="F529" s="9">
        <v>30227</v>
      </c>
      <c r="G529" s="9">
        <v>6</v>
      </c>
      <c r="H529" s="9">
        <v>1689.0830000000001</v>
      </c>
      <c r="I529" s="22">
        <f t="shared" si="12"/>
        <v>281.51383333333337</v>
      </c>
      <c r="J529" s="23">
        <f t="shared" si="13"/>
        <v>1.7503938386136881E-4</v>
      </c>
      <c r="K529" s="24">
        <f t="shared" si="14"/>
        <v>16.890830000000001</v>
      </c>
      <c r="L529" s="24">
        <f t="shared" si="15"/>
        <v>49.276007935118734</v>
      </c>
      <c r="M529" s="23">
        <f t="shared" si="16"/>
        <v>0.29173230643561465</v>
      </c>
      <c r="N529" s="25">
        <f t="shared" si="17"/>
        <v>10.805764630375169</v>
      </c>
    </row>
    <row r="530" spans="1:14" ht="14.4">
      <c r="A530" s="3" t="s">
        <v>1748</v>
      </c>
      <c r="B530" s="3" t="s">
        <v>1655</v>
      </c>
      <c r="C530" s="9">
        <v>13382</v>
      </c>
      <c r="D530" s="9">
        <v>68</v>
      </c>
      <c r="E530" s="9">
        <v>3340</v>
      </c>
      <c r="F530" s="9">
        <v>11662</v>
      </c>
      <c r="G530" s="9">
        <v>1</v>
      </c>
      <c r="H530" s="9">
        <v>1447.9269999999999</v>
      </c>
      <c r="I530" s="22">
        <f t="shared" si="12"/>
        <v>1447.9269999999999</v>
      </c>
      <c r="J530" s="23">
        <f t="shared" si="13"/>
        <v>7.4727245553728885E-5</v>
      </c>
      <c r="K530" s="24">
        <f t="shared" si="14"/>
        <v>21.293044117647057</v>
      </c>
      <c r="L530" s="24">
        <f t="shared" si="15"/>
        <v>108.19959647287399</v>
      </c>
      <c r="M530" s="23">
        <f t="shared" si="16"/>
        <v>0.50814526976535646</v>
      </c>
      <c r="N530" s="25">
        <f t="shared" si="17"/>
        <v>24.958900014945449</v>
      </c>
    </row>
    <row r="531" spans="1:14" ht="14.4">
      <c r="A531" s="3" t="s">
        <v>1788</v>
      </c>
      <c r="B531" s="3" t="s">
        <v>1655</v>
      </c>
      <c r="C531" s="9">
        <v>9319</v>
      </c>
      <c r="D531" s="9">
        <v>30</v>
      </c>
      <c r="E531" s="9">
        <v>6193</v>
      </c>
      <c r="F531" s="9">
        <v>8682</v>
      </c>
      <c r="G531" s="9">
        <v>12</v>
      </c>
      <c r="H531" s="9">
        <v>4594.6040000000003</v>
      </c>
      <c r="I531" s="22">
        <f t="shared" si="12"/>
        <v>382.88366666666667</v>
      </c>
      <c r="J531" s="23">
        <f t="shared" si="13"/>
        <v>1.287691812426226E-3</v>
      </c>
      <c r="K531" s="24">
        <f t="shared" si="14"/>
        <v>153.15346666666667</v>
      </c>
      <c r="L531" s="24">
        <f t="shared" si="15"/>
        <v>493.03616267839902</v>
      </c>
      <c r="M531" s="23">
        <f t="shared" si="16"/>
        <v>0.3219229531065565</v>
      </c>
      <c r="N531" s="25">
        <f t="shared" si="17"/>
        <v>66.455628286296815</v>
      </c>
    </row>
    <row r="532" spans="1:14" ht="14.4">
      <c r="A532" s="3" t="s">
        <v>1740</v>
      </c>
      <c r="B532" s="3" t="s">
        <v>1655</v>
      </c>
      <c r="C532" s="9">
        <v>16791</v>
      </c>
      <c r="D532" s="9">
        <v>40</v>
      </c>
      <c r="E532" s="9">
        <v>11402</v>
      </c>
      <c r="F532" s="9">
        <v>14231</v>
      </c>
      <c r="G532" s="9">
        <v>3</v>
      </c>
      <c r="H532" s="9">
        <v>1522.5119999999999</v>
      </c>
      <c r="I532" s="22">
        <f t="shared" si="12"/>
        <v>507.50399999999996</v>
      </c>
      <c r="J532" s="23">
        <f t="shared" si="13"/>
        <v>1.7866714311238162E-4</v>
      </c>
      <c r="K532" s="24">
        <f t="shared" si="14"/>
        <v>38.062799999999996</v>
      </c>
      <c r="L532" s="24">
        <f t="shared" si="15"/>
        <v>90.67428979810613</v>
      </c>
      <c r="M532" s="23">
        <f t="shared" si="16"/>
        <v>0.23822285748317551</v>
      </c>
      <c r="N532" s="25">
        <f t="shared" si="17"/>
        <v>67.905425525579176</v>
      </c>
    </row>
    <row r="533" spans="1:14" ht="14.4">
      <c r="A533" s="3" t="s">
        <v>1748</v>
      </c>
      <c r="B533" s="3" t="s">
        <v>1655</v>
      </c>
      <c r="C533" s="9">
        <v>19334</v>
      </c>
      <c r="D533" s="9">
        <v>40</v>
      </c>
      <c r="E533" s="9">
        <v>8673</v>
      </c>
      <c r="F533" s="9">
        <v>18578</v>
      </c>
      <c r="G533" s="9">
        <v>11</v>
      </c>
      <c r="H533" s="9">
        <v>7292.1350000000002</v>
      </c>
      <c r="I533" s="22">
        <f t="shared" si="12"/>
        <v>662.92136363636371</v>
      </c>
      <c r="J533" s="23">
        <f t="shared" si="13"/>
        <v>5.6894589841729592E-4</v>
      </c>
      <c r="K533" s="24">
        <f t="shared" si="14"/>
        <v>182.30337500000002</v>
      </c>
      <c r="L533" s="24">
        <f t="shared" si="15"/>
        <v>377.16639081410983</v>
      </c>
      <c r="M533" s="23">
        <f t="shared" si="16"/>
        <v>0.20688941760628943</v>
      </c>
      <c r="N533" s="25">
        <f t="shared" si="17"/>
        <v>44.858797972483707</v>
      </c>
    </row>
    <row r="534" spans="1:14" ht="14.4">
      <c r="A534" s="3" t="s">
        <v>1748</v>
      </c>
      <c r="B534" s="3" t="s">
        <v>1655</v>
      </c>
      <c r="C534" s="9">
        <v>25835</v>
      </c>
      <c r="D534" s="9">
        <v>69</v>
      </c>
      <c r="E534" s="9">
        <v>3753</v>
      </c>
      <c r="F534" s="9">
        <v>20808</v>
      </c>
      <c r="G534" s="9">
        <v>11</v>
      </c>
      <c r="H534" s="9">
        <v>5751.9120000000003</v>
      </c>
      <c r="I534" s="22">
        <f t="shared" si="12"/>
        <v>522.90109090909095</v>
      </c>
      <c r="J534" s="23">
        <f t="shared" si="13"/>
        <v>4.2577898200116119E-4</v>
      </c>
      <c r="K534" s="24">
        <f t="shared" si="14"/>
        <v>83.361043478260868</v>
      </c>
      <c r="L534" s="24">
        <f t="shared" si="15"/>
        <v>222.64029417456939</v>
      </c>
      <c r="M534" s="23">
        <f t="shared" si="16"/>
        <v>0.26707954325527383</v>
      </c>
      <c r="N534" s="25">
        <f t="shared" si="17"/>
        <v>14.526804722275982</v>
      </c>
    </row>
    <row r="535" spans="1:14" ht="14.4">
      <c r="A535" s="3" t="s">
        <v>1748</v>
      </c>
      <c r="B535" s="3" t="s">
        <v>1655</v>
      </c>
      <c r="C535" s="9">
        <v>33650</v>
      </c>
      <c r="D535" s="9">
        <v>100</v>
      </c>
      <c r="E535" s="9">
        <v>15621</v>
      </c>
      <c r="F535" s="9">
        <v>32539</v>
      </c>
      <c r="G535" s="9">
        <v>9</v>
      </c>
      <c r="H535" s="9">
        <v>3844.991</v>
      </c>
      <c r="I535" s="22">
        <f t="shared" si="12"/>
        <v>427.2212222222222</v>
      </c>
      <c r="J535" s="23">
        <f t="shared" si="13"/>
        <v>2.6745913818722138E-4</v>
      </c>
      <c r="K535" s="24">
        <f t="shared" si="14"/>
        <v>38.449910000000003</v>
      </c>
      <c r="L535" s="24">
        <f t="shared" si="15"/>
        <v>114.26421991084695</v>
      </c>
      <c r="M535" s="23">
        <f t="shared" si="16"/>
        <v>0.29717682020802377</v>
      </c>
      <c r="N535" s="25">
        <f t="shared" si="17"/>
        <v>46.421991084695399</v>
      </c>
    </row>
    <row r="536" spans="1:14" ht="14.4">
      <c r="A536" s="3" t="s">
        <v>1742</v>
      </c>
      <c r="B536" s="3" t="s">
        <v>1655</v>
      </c>
      <c r="C536" s="9">
        <v>13168</v>
      </c>
      <c r="D536" s="9">
        <v>84</v>
      </c>
      <c r="E536" s="9">
        <v>8527</v>
      </c>
      <c r="F536" s="9">
        <v>12625</v>
      </c>
      <c r="G536" s="9">
        <v>4</v>
      </c>
      <c r="H536" s="9">
        <v>1639.723</v>
      </c>
      <c r="I536" s="22">
        <f t="shared" si="12"/>
        <v>409.93074999999999</v>
      </c>
      <c r="J536" s="23">
        <f t="shared" si="13"/>
        <v>3.0376670716889426E-4</v>
      </c>
      <c r="K536" s="24">
        <f t="shared" si="14"/>
        <v>19.520511904761904</v>
      </c>
      <c r="L536" s="24">
        <f t="shared" si="15"/>
        <v>124.52331409477522</v>
      </c>
      <c r="M536" s="23">
        <f t="shared" si="16"/>
        <v>0.63791008505467806</v>
      </c>
      <c r="N536" s="25">
        <f t="shared" si="17"/>
        <v>64.755467800729036</v>
      </c>
    </row>
    <row r="537" spans="1:14" ht="14.4">
      <c r="A537" s="3" t="s">
        <v>1740</v>
      </c>
      <c r="B537" s="3" t="s">
        <v>1655</v>
      </c>
      <c r="C537" s="9">
        <v>26415</v>
      </c>
      <c r="D537" s="9">
        <v>60</v>
      </c>
      <c r="E537" s="9">
        <v>13791</v>
      </c>
      <c r="F537" s="9">
        <v>25315</v>
      </c>
      <c r="G537" s="9">
        <v>11</v>
      </c>
      <c r="H537" s="9">
        <v>6450.9189999999999</v>
      </c>
      <c r="I537" s="22">
        <f t="shared" si="12"/>
        <v>586.44718181818178</v>
      </c>
      <c r="J537" s="23">
        <f t="shared" si="13"/>
        <v>4.1643005867878099E-4</v>
      </c>
      <c r="K537" s="24">
        <f t="shared" si="14"/>
        <v>107.51531666666666</v>
      </c>
      <c r="L537" s="24">
        <f t="shared" si="15"/>
        <v>244.21423433655121</v>
      </c>
      <c r="M537" s="23">
        <f t="shared" si="16"/>
        <v>0.22714366837024419</v>
      </c>
      <c r="N537" s="25">
        <f t="shared" si="17"/>
        <v>52.208972174900623</v>
      </c>
    </row>
    <row r="538" spans="1:14" ht="14.4">
      <c r="A538" s="3" t="s">
        <v>1738</v>
      </c>
      <c r="B538" s="3" t="s">
        <v>1655</v>
      </c>
      <c r="C538" s="9">
        <v>13347</v>
      </c>
      <c r="D538" s="9">
        <v>80</v>
      </c>
      <c r="E538" s="9">
        <v>8357</v>
      </c>
      <c r="F538" s="9">
        <v>11461</v>
      </c>
      <c r="G538" s="9">
        <v>10</v>
      </c>
      <c r="H538" s="9">
        <v>1543.6610000000001</v>
      </c>
      <c r="I538" s="22">
        <f t="shared" si="12"/>
        <v>154.36610000000002</v>
      </c>
      <c r="J538" s="23">
        <f t="shared" si="13"/>
        <v>7.4923203716190903E-4</v>
      </c>
      <c r="K538" s="24">
        <f t="shared" si="14"/>
        <v>19.295762500000002</v>
      </c>
      <c r="L538" s="24">
        <f t="shared" si="15"/>
        <v>115.65602757173897</v>
      </c>
      <c r="M538" s="23">
        <f t="shared" si="16"/>
        <v>0.59938562972952725</v>
      </c>
      <c r="N538" s="25">
        <f t="shared" si="17"/>
        <v>62.61332134562074</v>
      </c>
    </row>
    <row r="539" spans="1:14" ht="14.4">
      <c r="A539" s="3" t="s">
        <v>1748</v>
      </c>
      <c r="B539" s="3" t="s">
        <v>1655</v>
      </c>
      <c r="C539" s="9">
        <v>20885</v>
      </c>
      <c r="D539" s="9">
        <v>99</v>
      </c>
      <c r="E539" s="9">
        <v>9901</v>
      </c>
      <c r="F539" s="9">
        <v>16266</v>
      </c>
      <c r="G539" s="9">
        <v>15</v>
      </c>
      <c r="H539" s="9">
        <v>2496.7849999999999</v>
      </c>
      <c r="I539" s="22">
        <f t="shared" si="12"/>
        <v>166.45233333333331</v>
      </c>
      <c r="J539" s="23">
        <f t="shared" si="13"/>
        <v>7.1821881733301416E-4</v>
      </c>
      <c r="K539" s="24">
        <f t="shared" si="14"/>
        <v>25.220050505050505</v>
      </c>
      <c r="L539" s="24">
        <f t="shared" si="15"/>
        <v>119.5491979889873</v>
      </c>
      <c r="M539" s="23">
        <f t="shared" si="16"/>
        <v>0.47402441943978929</v>
      </c>
      <c r="N539" s="25">
        <f t="shared" si="17"/>
        <v>47.407230069427818</v>
      </c>
    </row>
    <row r="540" spans="1:14" ht="14.4">
      <c r="A540" s="3" t="s">
        <v>1740</v>
      </c>
      <c r="B540" s="3" t="s">
        <v>1655</v>
      </c>
      <c r="C540" s="9">
        <v>11289</v>
      </c>
      <c r="D540" s="9">
        <v>97</v>
      </c>
      <c r="E540" s="9">
        <v>1345</v>
      </c>
      <c r="F540" s="9">
        <v>8187</v>
      </c>
      <c r="G540" s="9">
        <v>3</v>
      </c>
      <c r="H540" s="9">
        <v>1665.16</v>
      </c>
      <c r="I540" s="22">
        <f t="shared" si="12"/>
        <v>555.0533333333334</v>
      </c>
      <c r="J540" s="23">
        <f t="shared" si="13"/>
        <v>2.6574541589157585E-4</v>
      </c>
      <c r="K540" s="24">
        <f t="shared" si="14"/>
        <v>17.166597938144331</v>
      </c>
      <c r="L540" s="24">
        <f t="shared" si="15"/>
        <v>147.50287890867216</v>
      </c>
      <c r="M540" s="23">
        <f t="shared" si="16"/>
        <v>0.859243511382762</v>
      </c>
      <c r="N540" s="25">
        <f t="shared" si="17"/>
        <v>11.914252812472318</v>
      </c>
    </row>
    <row r="541" spans="1:14" ht="14.4">
      <c r="A541" s="3" t="s">
        <v>1735</v>
      </c>
      <c r="B541" s="3" t="s">
        <v>1655</v>
      </c>
      <c r="C541" s="9">
        <v>10389</v>
      </c>
      <c r="D541" s="9">
        <v>55</v>
      </c>
      <c r="E541" s="9">
        <v>8161</v>
      </c>
      <c r="F541" s="9">
        <v>9951</v>
      </c>
      <c r="G541" s="9">
        <v>2</v>
      </c>
      <c r="H541" s="9">
        <v>2582.4940000000001</v>
      </c>
      <c r="I541" s="22">
        <f t="shared" si="12"/>
        <v>1291.2470000000001</v>
      </c>
      <c r="J541" s="23">
        <f t="shared" si="13"/>
        <v>1.9251131003946481E-4</v>
      </c>
      <c r="K541" s="24">
        <f t="shared" si="14"/>
        <v>46.954436363636368</v>
      </c>
      <c r="L541" s="24">
        <f t="shared" si="15"/>
        <v>248.57965155452885</v>
      </c>
      <c r="M541" s="23">
        <f t="shared" si="16"/>
        <v>0.52940610260852827</v>
      </c>
      <c r="N541" s="25">
        <f t="shared" si="17"/>
        <v>78.554240061603622</v>
      </c>
    </row>
    <row r="542" spans="1:14" ht="14.4">
      <c r="A542" s="3" t="s">
        <v>1740</v>
      </c>
      <c r="B542" s="3" t="s">
        <v>1655</v>
      </c>
      <c r="C542" s="9">
        <v>62040</v>
      </c>
      <c r="D542" s="9">
        <v>174</v>
      </c>
      <c r="E542" s="9">
        <v>43853</v>
      </c>
      <c r="F542" s="9">
        <v>58642</v>
      </c>
      <c r="G542" s="9">
        <v>15</v>
      </c>
      <c r="H542" s="9">
        <v>2139.0659999999998</v>
      </c>
      <c r="I542" s="22">
        <f t="shared" si="12"/>
        <v>142.6044</v>
      </c>
      <c r="J542" s="23">
        <f t="shared" si="13"/>
        <v>2.4177949709864604E-4</v>
      </c>
      <c r="K542" s="24">
        <f t="shared" si="14"/>
        <v>12.293482758620689</v>
      </c>
      <c r="L542" s="24">
        <f t="shared" si="15"/>
        <v>34.478820116054152</v>
      </c>
      <c r="M542" s="23">
        <f t="shared" si="16"/>
        <v>0.28046421663442939</v>
      </c>
      <c r="N542" s="25">
        <f t="shared" si="17"/>
        <v>70.685041908446166</v>
      </c>
    </row>
    <row r="543" spans="1:14" ht="14.4">
      <c r="A543" s="3" t="s">
        <v>1748</v>
      </c>
      <c r="B543" s="3" t="s">
        <v>1655</v>
      </c>
      <c r="C543" s="9">
        <v>83537</v>
      </c>
      <c r="D543" s="9">
        <v>222</v>
      </c>
      <c r="E543" s="9">
        <v>67987</v>
      </c>
      <c r="F543" s="9">
        <v>79409</v>
      </c>
      <c r="G543" s="9">
        <v>4</v>
      </c>
      <c r="H543" s="9">
        <v>1761.079</v>
      </c>
      <c r="I543" s="22">
        <f t="shared" si="12"/>
        <v>440.26974999999999</v>
      </c>
      <c r="J543" s="23">
        <f t="shared" si="13"/>
        <v>4.7882974011515858E-5</v>
      </c>
      <c r="K543" s="24">
        <f t="shared" si="14"/>
        <v>7.9327882882882879</v>
      </c>
      <c r="L543" s="24">
        <f t="shared" si="15"/>
        <v>21.081424997306584</v>
      </c>
      <c r="M543" s="23">
        <f t="shared" si="16"/>
        <v>0.26575050576391301</v>
      </c>
      <c r="N543" s="25">
        <f t="shared" si="17"/>
        <v>81.38549385302322</v>
      </c>
    </row>
    <row r="544" spans="1:14" ht="14.4">
      <c r="A544" s="3" t="s">
        <v>1735</v>
      </c>
      <c r="B544" s="3" t="s">
        <v>1655</v>
      </c>
      <c r="C544" s="9">
        <v>81054</v>
      </c>
      <c r="D544" s="9">
        <v>265</v>
      </c>
      <c r="E544" s="9">
        <v>56762</v>
      </c>
      <c r="F544" s="9">
        <v>76198</v>
      </c>
      <c r="G544" s="9">
        <v>16</v>
      </c>
      <c r="H544" s="9">
        <v>1532.3579999999999</v>
      </c>
      <c r="I544" s="22">
        <f t="shared" si="12"/>
        <v>95.772374999999997</v>
      </c>
      <c r="J544" s="23">
        <f t="shared" si="13"/>
        <v>1.9739926468773905E-4</v>
      </c>
      <c r="K544" s="24">
        <f t="shared" si="14"/>
        <v>5.7824830188679242</v>
      </c>
      <c r="L544" s="24">
        <f t="shared" si="15"/>
        <v>18.905396402398402</v>
      </c>
      <c r="M544" s="23">
        <f t="shared" si="16"/>
        <v>0.32694253213906777</v>
      </c>
      <c r="N544" s="25">
        <f t="shared" si="17"/>
        <v>70.029856638784011</v>
      </c>
    </row>
    <row r="545" spans="1:14" ht="14.4">
      <c r="A545" s="3" t="s">
        <v>1742</v>
      </c>
      <c r="B545" s="3" t="s">
        <v>1655</v>
      </c>
      <c r="C545" s="9">
        <v>35043</v>
      </c>
      <c r="D545" s="9">
        <v>140</v>
      </c>
      <c r="E545" s="9">
        <v>20942</v>
      </c>
      <c r="F545" s="9">
        <v>33479</v>
      </c>
      <c r="G545" s="9">
        <v>24</v>
      </c>
      <c r="H545" s="9">
        <v>1527.9760000000001</v>
      </c>
      <c r="I545" s="22">
        <f t="shared" si="12"/>
        <v>63.665666666666674</v>
      </c>
      <c r="J545" s="23">
        <f t="shared" si="13"/>
        <v>6.8487287047341839E-4</v>
      </c>
      <c r="K545" s="24">
        <f t="shared" si="14"/>
        <v>10.914114285714286</v>
      </c>
      <c r="L545" s="24">
        <f t="shared" si="15"/>
        <v>43.602887880603831</v>
      </c>
      <c r="M545" s="23">
        <f t="shared" si="16"/>
        <v>0.39950917444282735</v>
      </c>
      <c r="N545" s="25">
        <f t="shared" si="17"/>
        <v>59.760865222726366</v>
      </c>
    </row>
    <row r="546" spans="1:14" ht="14.4">
      <c r="A546" s="3" t="s">
        <v>1755</v>
      </c>
      <c r="B546" s="3" t="s">
        <v>1655</v>
      </c>
      <c r="C546" s="9">
        <v>14509</v>
      </c>
      <c r="D546" s="9">
        <v>90</v>
      </c>
      <c r="E546" s="9">
        <v>866</v>
      </c>
      <c r="F546" s="9">
        <v>13268</v>
      </c>
      <c r="G546" s="9">
        <v>8</v>
      </c>
      <c r="H546" s="9">
        <v>5521.1890000000003</v>
      </c>
      <c r="I546" s="22">
        <f t="shared" si="12"/>
        <v>690.14862500000004</v>
      </c>
      <c r="J546" s="23">
        <f t="shared" si="13"/>
        <v>5.5138190088910332E-4</v>
      </c>
      <c r="K546" s="24">
        <f t="shared" si="14"/>
        <v>61.346544444444447</v>
      </c>
      <c r="L546" s="24">
        <f t="shared" si="15"/>
        <v>380.53546074850095</v>
      </c>
      <c r="M546" s="23">
        <f t="shared" si="16"/>
        <v>0.6203046385002412</v>
      </c>
      <c r="N546" s="25">
        <f t="shared" si="17"/>
        <v>5.9687090771245437</v>
      </c>
    </row>
    <row r="547" spans="1:14" ht="14.4">
      <c r="A547" s="3" t="s">
        <v>1735</v>
      </c>
      <c r="B547" s="3" t="s">
        <v>1655</v>
      </c>
      <c r="C547" s="9">
        <v>16325</v>
      </c>
      <c r="D547" s="9">
        <v>78</v>
      </c>
      <c r="E547" s="9">
        <v>9558</v>
      </c>
      <c r="F547" s="9">
        <v>15426</v>
      </c>
      <c r="G547" s="9">
        <v>21</v>
      </c>
      <c r="H547" s="9">
        <v>1814.0989999999999</v>
      </c>
      <c r="I547" s="22">
        <f t="shared" si="12"/>
        <v>86.385666666666665</v>
      </c>
      <c r="J547" s="23">
        <f t="shared" si="13"/>
        <v>1.2863705972434916E-3</v>
      </c>
      <c r="K547" s="24">
        <f t="shared" si="14"/>
        <v>23.257679487179487</v>
      </c>
      <c r="L547" s="24">
        <f t="shared" si="15"/>
        <v>111.12398162327717</v>
      </c>
      <c r="M547" s="23">
        <f t="shared" si="16"/>
        <v>0.4777947932618683</v>
      </c>
      <c r="N547" s="25">
        <f t="shared" si="17"/>
        <v>58.548238897396629</v>
      </c>
    </row>
    <row r="548" spans="1:14" ht="14.4">
      <c r="A548" s="3" t="s">
        <v>1742</v>
      </c>
      <c r="B548" s="3" t="s">
        <v>1655</v>
      </c>
      <c r="C548" s="9">
        <v>10485</v>
      </c>
      <c r="D548" s="9">
        <v>84</v>
      </c>
      <c r="E548" s="9">
        <v>4255</v>
      </c>
      <c r="F548" s="9">
        <v>7669</v>
      </c>
      <c r="G548" s="9">
        <v>2</v>
      </c>
      <c r="H548" s="9">
        <v>2239.2629999999999</v>
      </c>
      <c r="I548" s="22">
        <f t="shared" si="12"/>
        <v>1119.6315</v>
      </c>
      <c r="J548" s="23">
        <f t="shared" si="13"/>
        <v>1.9074868860276584E-4</v>
      </c>
      <c r="K548" s="24">
        <f t="shared" si="14"/>
        <v>26.657892857142855</v>
      </c>
      <c r="L548" s="24">
        <f t="shared" si="15"/>
        <v>213.56824034334761</v>
      </c>
      <c r="M548" s="23">
        <f t="shared" si="16"/>
        <v>0.80114449213161654</v>
      </c>
      <c r="N548" s="25">
        <f t="shared" si="17"/>
        <v>40.581783500238437</v>
      </c>
    </row>
    <row r="549" spans="1:14" ht="14.4">
      <c r="A549" s="3" t="s">
        <v>1733</v>
      </c>
      <c r="B549" s="3" t="s">
        <v>1655</v>
      </c>
      <c r="C549" s="9">
        <v>11561</v>
      </c>
      <c r="D549" s="9">
        <v>87</v>
      </c>
      <c r="E549" s="9">
        <v>4063</v>
      </c>
      <c r="F549" s="9">
        <v>9941</v>
      </c>
      <c r="G549" s="9">
        <v>5</v>
      </c>
      <c r="H549" s="9">
        <v>1911.932</v>
      </c>
      <c r="I549" s="22">
        <f t="shared" si="12"/>
        <v>382.38639999999998</v>
      </c>
      <c r="J549" s="23">
        <f t="shared" si="13"/>
        <v>4.324885390537151E-4</v>
      </c>
      <c r="K549" s="24">
        <f t="shared" si="14"/>
        <v>21.976229885057471</v>
      </c>
      <c r="L549" s="24">
        <f t="shared" si="15"/>
        <v>165.37773549000951</v>
      </c>
      <c r="M549" s="23">
        <f t="shared" si="16"/>
        <v>0.75253005795346417</v>
      </c>
      <c r="N549" s="25">
        <f t="shared" si="17"/>
        <v>35.144018683504882</v>
      </c>
    </row>
    <row r="550" spans="1:14" ht="14.4">
      <c r="A550" s="3" t="s">
        <v>1735</v>
      </c>
      <c r="B550" s="3" t="s">
        <v>1655</v>
      </c>
      <c r="C550" s="9">
        <v>18136</v>
      </c>
      <c r="D550" s="9">
        <v>69</v>
      </c>
      <c r="E550" s="9">
        <v>10842</v>
      </c>
      <c r="F550" s="9">
        <v>14953</v>
      </c>
      <c r="G550" s="9">
        <v>9</v>
      </c>
      <c r="H550" s="9">
        <v>6860.36</v>
      </c>
      <c r="I550" s="22">
        <f t="shared" si="12"/>
        <v>762.26222222222214</v>
      </c>
      <c r="J550" s="23">
        <f t="shared" si="13"/>
        <v>4.962505513895015E-4</v>
      </c>
      <c r="K550" s="24">
        <f t="shared" si="14"/>
        <v>99.42550724637681</v>
      </c>
      <c r="L550" s="24">
        <f t="shared" si="15"/>
        <v>378.27304808116452</v>
      </c>
      <c r="M550" s="23">
        <f t="shared" si="16"/>
        <v>0.38045875606528451</v>
      </c>
      <c r="N550" s="25">
        <f t="shared" si="17"/>
        <v>59.781649757388621</v>
      </c>
    </row>
    <row r="551" spans="1:14" ht="14.4">
      <c r="A551" s="3" t="s">
        <v>1733</v>
      </c>
      <c r="B551" s="3" t="s">
        <v>1655</v>
      </c>
      <c r="C551" s="9">
        <v>8437</v>
      </c>
      <c r="D551" s="9">
        <v>63</v>
      </c>
      <c r="E551" s="9">
        <v>5271</v>
      </c>
      <c r="F551" s="9">
        <v>7065</v>
      </c>
      <c r="G551" s="9">
        <v>2</v>
      </c>
      <c r="H551" s="9">
        <v>1880.5329999999999</v>
      </c>
      <c r="I551" s="22">
        <f t="shared" si="12"/>
        <v>940.26649999999995</v>
      </c>
      <c r="J551" s="23">
        <f t="shared" si="13"/>
        <v>2.3705108450871164E-4</v>
      </c>
      <c r="K551" s="24">
        <f t="shared" si="14"/>
        <v>29.849730158730157</v>
      </c>
      <c r="L551" s="24">
        <f t="shared" si="15"/>
        <v>222.8911935522105</v>
      </c>
      <c r="M551" s="23">
        <f t="shared" si="16"/>
        <v>0.74671091620244157</v>
      </c>
      <c r="N551" s="25">
        <f t="shared" si="17"/>
        <v>62.474813322270947</v>
      </c>
    </row>
    <row r="552" spans="1:14" ht="14.4">
      <c r="A552" s="3" t="s">
        <v>1733</v>
      </c>
      <c r="B552" s="3" t="s">
        <v>1655</v>
      </c>
      <c r="C552" s="9">
        <v>7965</v>
      </c>
      <c r="D552" s="9">
        <v>50</v>
      </c>
      <c r="E552" s="9">
        <v>5230</v>
      </c>
      <c r="F552" s="9">
        <v>6923</v>
      </c>
      <c r="G552" s="9">
        <v>10</v>
      </c>
      <c r="H552" s="9">
        <v>6298.5140000000001</v>
      </c>
      <c r="I552" s="22">
        <f t="shared" si="12"/>
        <v>629.85140000000001</v>
      </c>
      <c r="J552" s="23">
        <f t="shared" si="13"/>
        <v>1.2554927809165098E-3</v>
      </c>
      <c r="K552" s="24">
        <f t="shared" si="14"/>
        <v>125.97028</v>
      </c>
      <c r="L552" s="24">
        <f t="shared" si="15"/>
        <v>790.77388575015698</v>
      </c>
      <c r="M552" s="23">
        <f t="shared" si="16"/>
        <v>0.62774639045825487</v>
      </c>
      <c r="N552" s="25">
        <f t="shared" si="17"/>
        <v>65.662272441933453</v>
      </c>
    </row>
    <row r="553" spans="1:14" ht="14.4">
      <c r="A553" s="3" t="s">
        <v>1735</v>
      </c>
      <c r="B553" s="3" t="s">
        <v>1655</v>
      </c>
      <c r="C553" s="9">
        <v>14350</v>
      </c>
      <c r="D553" s="9">
        <v>60</v>
      </c>
      <c r="E553" s="9">
        <v>8228</v>
      </c>
      <c r="F553" s="9">
        <v>13396</v>
      </c>
      <c r="G553" s="9">
        <v>6</v>
      </c>
      <c r="H553" s="9">
        <v>6114.0349999999999</v>
      </c>
      <c r="I553" s="22">
        <f t="shared" si="12"/>
        <v>1019.0058333333333</v>
      </c>
      <c r="J553" s="23">
        <f t="shared" si="13"/>
        <v>4.181184668989547E-4</v>
      </c>
      <c r="K553" s="24">
        <f t="shared" si="14"/>
        <v>101.90058333333333</v>
      </c>
      <c r="L553" s="24">
        <f t="shared" si="15"/>
        <v>426.06515679442509</v>
      </c>
      <c r="M553" s="23">
        <f t="shared" si="16"/>
        <v>0.41811846689895471</v>
      </c>
      <c r="N553" s="25">
        <f t="shared" si="17"/>
        <v>57.337979094076651</v>
      </c>
    </row>
    <row r="554" spans="1:14" ht="14.4">
      <c r="A554" s="3" t="s">
        <v>1738</v>
      </c>
      <c r="B554" s="3" t="s">
        <v>1655</v>
      </c>
      <c r="C554" s="9">
        <v>24100</v>
      </c>
      <c r="D554" s="9">
        <v>110</v>
      </c>
      <c r="E554" s="9">
        <v>11355</v>
      </c>
      <c r="F554" s="9">
        <v>21740</v>
      </c>
      <c r="G554" s="9">
        <v>5</v>
      </c>
      <c r="H554" s="9">
        <v>5912.2610000000004</v>
      </c>
      <c r="I554" s="22">
        <f t="shared" si="12"/>
        <v>1182.4522000000002</v>
      </c>
      <c r="J554" s="23">
        <f t="shared" si="13"/>
        <v>2.0746887966804979E-4</v>
      </c>
      <c r="K554" s="24">
        <f t="shared" si="14"/>
        <v>53.747827272727278</v>
      </c>
      <c r="L554" s="24">
        <f t="shared" si="15"/>
        <v>245.32203319502077</v>
      </c>
      <c r="M554" s="23">
        <f t="shared" si="16"/>
        <v>0.45643153526970959</v>
      </c>
      <c r="N554" s="25">
        <f t="shared" si="17"/>
        <v>47.116182572614107</v>
      </c>
    </row>
    <row r="555" spans="1:14" ht="14.4">
      <c r="A555" s="3" t="s">
        <v>1762</v>
      </c>
      <c r="B555" s="3" t="s">
        <v>1655</v>
      </c>
      <c r="C555" s="9">
        <v>21599</v>
      </c>
      <c r="D555" s="9">
        <v>66</v>
      </c>
      <c r="E555" s="9">
        <v>13600</v>
      </c>
      <c r="F555" s="9">
        <v>20256</v>
      </c>
      <c r="G555" s="9">
        <v>9</v>
      </c>
      <c r="H555" s="9">
        <v>5551.3869999999997</v>
      </c>
      <c r="I555" s="22">
        <f t="shared" si="12"/>
        <v>616.82077777777772</v>
      </c>
      <c r="J555" s="23">
        <f t="shared" si="13"/>
        <v>4.166859576832261E-4</v>
      </c>
      <c r="K555" s="24">
        <f t="shared" si="14"/>
        <v>84.111924242424237</v>
      </c>
      <c r="L555" s="24">
        <f t="shared" si="15"/>
        <v>257.02055650724571</v>
      </c>
      <c r="M555" s="23">
        <f t="shared" si="16"/>
        <v>0.30556970230103248</v>
      </c>
      <c r="N555" s="25">
        <f t="shared" si="17"/>
        <v>62.965878049909719</v>
      </c>
    </row>
    <row r="556" spans="1:14" ht="14.4">
      <c r="A556" s="3" t="s">
        <v>1740</v>
      </c>
      <c r="B556" s="3" t="s">
        <v>1655</v>
      </c>
      <c r="C556" s="9">
        <v>35335</v>
      </c>
      <c r="D556" s="9">
        <v>120</v>
      </c>
      <c r="E556" s="9">
        <v>22566</v>
      </c>
      <c r="F556" s="9">
        <v>30685</v>
      </c>
      <c r="G556" s="9">
        <v>15</v>
      </c>
      <c r="H556" s="9">
        <v>1866.347</v>
      </c>
      <c r="I556" s="22">
        <f t="shared" si="12"/>
        <v>124.42313333333333</v>
      </c>
      <c r="J556" s="23">
        <f t="shared" si="13"/>
        <v>4.2450827791141928E-4</v>
      </c>
      <c r="K556" s="24">
        <f t="shared" si="14"/>
        <v>15.552891666666666</v>
      </c>
      <c r="L556" s="24">
        <f t="shared" si="15"/>
        <v>52.818650063676237</v>
      </c>
      <c r="M556" s="23">
        <f t="shared" si="16"/>
        <v>0.33960662232913541</v>
      </c>
      <c r="N556" s="25">
        <f t="shared" si="17"/>
        <v>63.863025328993913</v>
      </c>
    </row>
    <row r="557" spans="1:14" ht="14.4">
      <c r="A557" s="3" t="s">
        <v>1733</v>
      </c>
      <c r="B557" s="3" t="s">
        <v>1655</v>
      </c>
      <c r="C557" s="9">
        <v>14763</v>
      </c>
      <c r="D557" s="9">
        <v>40</v>
      </c>
      <c r="E557" s="9">
        <v>8955</v>
      </c>
      <c r="F557" s="9">
        <v>13829</v>
      </c>
      <c r="G557" s="9">
        <v>2</v>
      </c>
      <c r="H557" s="9">
        <v>1531.9269999999999</v>
      </c>
      <c r="I557" s="22">
        <f t="shared" si="12"/>
        <v>765.96349999999995</v>
      </c>
      <c r="J557" s="23">
        <f t="shared" si="13"/>
        <v>1.35473819684346E-4</v>
      </c>
      <c r="K557" s="24">
        <f t="shared" si="14"/>
        <v>38.298175000000001</v>
      </c>
      <c r="L557" s="24">
        <f t="shared" si="15"/>
        <v>103.76800108379055</v>
      </c>
      <c r="M557" s="23">
        <f t="shared" si="16"/>
        <v>0.27094763936869198</v>
      </c>
      <c r="N557" s="25">
        <f t="shared" si="17"/>
        <v>60.658402763665919</v>
      </c>
    </row>
    <row r="558" spans="1:14" ht="14.4">
      <c r="A558" s="3" t="s">
        <v>1733</v>
      </c>
      <c r="B558" s="3" t="s">
        <v>1655</v>
      </c>
      <c r="C558" s="9">
        <v>47360</v>
      </c>
      <c r="D558" s="9">
        <v>126</v>
      </c>
      <c r="E558" s="9">
        <v>8047</v>
      </c>
      <c r="F558" s="9">
        <v>33641</v>
      </c>
      <c r="G558" s="9">
        <v>9</v>
      </c>
      <c r="H558" s="9">
        <v>6502.2749999999996</v>
      </c>
      <c r="I558" s="22">
        <f t="shared" si="12"/>
        <v>722.47499999999991</v>
      </c>
      <c r="J558" s="23">
        <f t="shared" si="13"/>
        <v>1.9003378378378379E-4</v>
      </c>
      <c r="K558" s="24">
        <f t="shared" si="14"/>
        <v>51.605357142857137</v>
      </c>
      <c r="L558" s="24">
        <f t="shared" si="15"/>
        <v>137.29465793918919</v>
      </c>
      <c r="M558" s="23">
        <f t="shared" si="16"/>
        <v>0.26604729729729731</v>
      </c>
      <c r="N558" s="25">
        <f t="shared" si="17"/>
        <v>16.991131756756754</v>
      </c>
    </row>
    <row r="559" spans="1:14" ht="14.4">
      <c r="A559" s="3" t="s">
        <v>1735</v>
      </c>
      <c r="B559" s="3" t="s">
        <v>1655</v>
      </c>
      <c r="C559" s="9">
        <v>19408</v>
      </c>
      <c r="D559" s="9">
        <v>58</v>
      </c>
      <c r="E559" s="9">
        <v>6596</v>
      </c>
      <c r="F559" s="9">
        <v>13880</v>
      </c>
      <c r="G559" s="9">
        <v>2</v>
      </c>
      <c r="H559" s="9">
        <v>5492.8220000000001</v>
      </c>
      <c r="I559" s="22">
        <f t="shared" si="12"/>
        <v>2746.4110000000001</v>
      </c>
      <c r="J559" s="23">
        <f t="shared" si="13"/>
        <v>1.0305028854080792E-4</v>
      </c>
      <c r="K559" s="24">
        <f t="shared" si="14"/>
        <v>94.703827586206899</v>
      </c>
      <c r="L559" s="24">
        <f t="shared" si="15"/>
        <v>283.01844600164884</v>
      </c>
      <c r="M559" s="23">
        <f t="shared" si="16"/>
        <v>0.29884583676834298</v>
      </c>
      <c r="N559" s="25">
        <f t="shared" si="17"/>
        <v>33.985985160758453</v>
      </c>
    </row>
    <row r="560" spans="1:14" ht="14.4">
      <c r="A560" s="3" t="s">
        <v>1735</v>
      </c>
      <c r="B560" s="3" t="s">
        <v>1655</v>
      </c>
      <c r="C560" s="9">
        <v>46190</v>
      </c>
      <c r="D560" s="9">
        <v>130</v>
      </c>
      <c r="E560" s="9">
        <v>8618</v>
      </c>
      <c r="F560" s="9">
        <v>41618</v>
      </c>
      <c r="G560" s="9">
        <v>1</v>
      </c>
      <c r="H560" s="9">
        <v>5464.11</v>
      </c>
      <c r="I560" s="22">
        <f t="shared" si="12"/>
        <v>5464.11</v>
      </c>
      <c r="J560" s="23">
        <f t="shared" si="13"/>
        <v>2.1649707728945658E-5</v>
      </c>
      <c r="K560" s="24">
        <f t="shared" si="14"/>
        <v>42.031615384615385</v>
      </c>
      <c r="L560" s="24">
        <f t="shared" si="15"/>
        <v>118.29638449880926</v>
      </c>
      <c r="M560" s="23">
        <f t="shared" si="16"/>
        <v>0.28144620047629354</v>
      </c>
      <c r="N560" s="25">
        <f t="shared" si="17"/>
        <v>18.65771812080537</v>
      </c>
    </row>
    <row r="561" spans="1:14" ht="14.4">
      <c r="A561" s="3" t="s">
        <v>1740</v>
      </c>
      <c r="B561" s="3" t="s">
        <v>1655</v>
      </c>
      <c r="C561" s="9">
        <v>18537</v>
      </c>
      <c r="D561" s="9">
        <v>95</v>
      </c>
      <c r="E561" s="9">
        <v>6473</v>
      </c>
      <c r="F561" s="9">
        <v>17081</v>
      </c>
      <c r="G561" s="9">
        <v>4</v>
      </c>
      <c r="H561" s="9">
        <v>5206.2389999999996</v>
      </c>
      <c r="I561" s="22">
        <f t="shared" si="12"/>
        <v>1301.5597499999999</v>
      </c>
      <c r="J561" s="23">
        <f t="shared" si="13"/>
        <v>2.1578464692237147E-4</v>
      </c>
      <c r="K561" s="24">
        <f t="shared" si="14"/>
        <v>54.802515789473681</v>
      </c>
      <c r="L561" s="24">
        <f t="shared" si="15"/>
        <v>280.85661110212004</v>
      </c>
      <c r="M561" s="23">
        <f t="shared" si="16"/>
        <v>0.5124885364406323</v>
      </c>
      <c r="N561" s="25">
        <f t="shared" si="17"/>
        <v>34.919350488212764</v>
      </c>
    </row>
    <row r="562" spans="1:14" ht="14.4">
      <c r="A562" s="3" t="s">
        <v>1742</v>
      </c>
      <c r="B562" s="3" t="s">
        <v>1655</v>
      </c>
      <c r="C562" s="9">
        <v>12488</v>
      </c>
      <c r="D562" s="9">
        <v>99</v>
      </c>
      <c r="E562" s="9">
        <v>4021</v>
      </c>
      <c r="F562" s="9">
        <v>11403</v>
      </c>
      <c r="G562" s="9">
        <v>4</v>
      </c>
      <c r="H562" s="9">
        <v>2176.6570000000002</v>
      </c>
      <c r="I562" s="22">
        <f t="shared" si="12"/>
        <v>544.16425000000004</v>
      </c>
      <c r="J562" s="23">
        <f t="shared" si="13"/>
        <v>3.2030749519538755E-4</v>
      </c>
      <c r="K562" s="24">
        <f t="shared" si="14"/>
        <v>21.986434343434343</v>
      </c>
      <c r="L562" s="24">
        <f t="shared" si="15"/>
        <v>174.29988789237669</v>
      </c>
      <c r="M562" s="23">
        <f t="shared" si="16"/>
        <v>0.79276105060858437</v>
      </c>
      <c r="N562" s="25">
        <f t="shared" si="17"/>
        <v>32.198910954516336</v>
      </c>
    </row>
    <row r="563" spans="1:14" ht="14.4">
      <c r="A563" s="3" t="s">
        <v>1740</v>
      </c>
      <c r="B563" s="3" t="s">
        <v>1655</v>
      </c>
      <c r="C563" s="9">
        <v>19212</v>
      </c>
      <c r="D563" s="9">
        <v>54</v>
      </c>
      <c r="E563" s="9">
        <v>6872</v>
      </c>
      <c r="F563" s="9">
        <v>14248</v>
      </c>
      <c r="G563" s="9">
        <v>10</v>
      </c>
      <c r="H563" s="9">
        <v>2133.0770000000002</v>
      </c>
      <c r="I563" s="22">
        <f t="shared" si="12"/>
        <v>213.30770000000001</v>
      </c>
      <c r="J563" s="23">
        <f t="shared" si="13"/>
        <v>5.2050801582344372E-4</v>
      </c>
      <c r="K563" s="24">
        <f t="shared" si="14"/>
        <v>39.501425925925929</v>
      </c>
      <c r="L563" s="24">
        <f t="shared" si="15"/>
        <v>111.0283676868624</v>
      </c>
      <c r="M563" s="23">
        <f t="shared" si="16"/>
        <v>0.28107432854465958</v>
      </c>
      <c r="N563" s="25">
        <f t="shared" si="17"/>
        <v>35.769310847387047</v>
      </c>
    </row>
    <row r="564" spans="1:14" ht="14.4">
      <c r="A564" s="3" t="s">
        <v>1742</v>
      </c>
      <c r="B564" s="3" t="s">
        <v>1655</v>
      </c>
      <c r="C564" s="9">
        <v>37554</v>
      </c>
      <c r="D564" s="9">
        <v>92</v>
      </c>
      <c r="E564" s="9">
        <v>13128</v>
      </c>
      <c r="F564" s="9">
        <v>27596</v>
      </c>
      <c r="G564" s="9">
        <v>8</v>
      </c>
      <c r="H564" s="9">
        <v>1737.8430000000001</v>
      </c>
      <c r="I564" s="22">
        <f t="shared" si="12"/>
        <v>217.23037500000001</v>
      </c>
      <c r="J564" s="23">
        <f t="shared" si="13"/>
        <v>2.1302657506523938E-4</v>
      </c>
      <c r="K564" s="24">
        <f t="shared" si="14"/>
        <v>18.889597826086959</v>
      </c>
      <c r="L564" s="24">
        <f t="shared" si="15"/>
        <v>46.275842786387607</v>
      </c>
      <c r="M564" s="23">
        <f t="shared" si="16"/>
        <v>0.2449805613250253</v>
      </c>
      <c r="N564" s="25">
        <f t="shared" si="17"/>
        <v>34.957660968205786</v>
      </c>
    </row>
    <row r="565" spans="1:14" ht="14.4">
      <c r="A565" s="3" t="s">
        <v>1735</v>
      </c>
      <c r="B565" s="3" t="s">
        <v>1655</v>
      </c>
      <c r="C565" s="9">
        <v>12510</v>
      </c>
      <c r="D565" s="9">
        <v>74</v>
      </c>
      <c r="E565" s="9">
        <v>4391</v>
      </c>
      <c r="F565" s="9">
        <v>9098</v>
      </c>
      <c r="G565" s="9">
        <v>6</v>
      </c>
      <c r="H565" s="9">
        <v>1524.471</v>
      </c>
      <c r="I565" s="22">
        <f t="shared" si="12"/>
        <v>254.07849999999999</v>
      </c>
      <c r="J565" s="23">
        <f t="shared" si="13"/>
        <v>4.7961630695443646E-4</v>
      </c>
      <c r="K565" s="24">
        <f t="shared" si="14"/>
        <v>20.60095945945946</v>
      </c>
      <c r="L565" s="24">
        <f t="shared" si="15"/>
        <v>121.86019184652278</v>
      </c>
      <c r="M565" s="23">
        <f t="shared" si="16"/>
        <v>0.59152677857713831</v>
      </c>
      <c r="N565" s="25">
        <f t="shared" si="17"/>
        <v>35.099920063948844</v>
      </c>
    </row>
    <row r="566" spans="1:14" ht="14.4">
      <c r="A566" s="3" t="s">
        <v>1733</v>
      </c>
      <c r="B566" s="3" t="s">
        <v>1655</v>
      </c>
      <c r="C566" s="9">
        <v>15475</v>
      </c>
      <c r="D566" s="9">
        <v>110</v>
      </c>
      <c r="E566" s="9">
        <v>6019</v>
      </c>
      <c r="F566" s="9">
        <v>10952</v>
      </c>
      <c r="G566" s="9">
        <v>9</v>
      </c>
      <c r="H566" s="9">
        <v>4156.7129999999997</v>
      </c>
      <c r="I566" s="22">
        <f t="shared" si="12"/>
        <v>461.85699999999997</v>
      </c>
      <c r="J566" s="23">
        <f t="shared" si="13"/>
        <v>5.8158319870759291E-4</v>
      </c>
      <c r="K566" s="24">
        <f t="shared" si="14"/>
        <v>37.7883</v>
      </c>
      <c r="L566" s="24">
        <f t="shared" si="15"/>
        <v>268.6082714054927</v>
      </c>
      <c r="M566" s="23">
        <f t="shared" si="16"/>
        <v>0.71082390953150243</v>
      </c>
      <c r="N566" s="25">
        <f t="shared" si="17"/>
        <v>38.894991922455574</v>
      </c>
    </row>
    <row r="567" spans="1:14" ht="14.4">
      <c r="A567" s="3" t="s">
        <v>1735</v>
      </c>
      <c r="B567" s="3" t="s">
        <v>1655</v>
      </c>
      <c r="C567" s="9">
        <v>20572</v>
      </c>
      <c r="D567" s="9">
        <v>90</v>
      </c>
      <c r="E567" s="9">
        <v>2226</v>
      </c>
      <c r="F567" s="9">
        <v>16510</v>
      </c>
      <c r="G567" s="9">
        <v>10</v>
      </c>
      <c r="H567" s="9">
        <v>1529.307</v>
      </c>
      <c r="I567" s="22">
        <f t="shared" si="12"/>
        <v>152.9307</v>
      </c>
      <c r="J567" s="23">
        <f t="shared" si="13"/>
        <v>4.8609760839976666E-4</v>
      </c>
      <c r="K567" s="24">
        <f t="shared" si="14"/>
        <v>16.9923</v>
      </c>
      <c r="L567" s="24">
        <f t="shared" si="15"/>
        <v>74.339247520902191</v>
      </c>
      <c r="M567" s="23">
        <f t="shared" si="16"/>
        <v>0.43748784755978998</v>
      </c>
      <c r="N567" s="25">
        <f t="shared" si="17"/>
        <v>10.820532762978806</v>
      </c>
    </row>
    <row r="568" spans="1:14" ht="14.4">
      <c r="A568" s="3" t="s">
        <v>1735</v>
      </c>
      <c r="B568" s="3" t="s">
        <v>1655</v>
      </c>
      <c r="C568" s="9">
        <v>16956</v>
      </c>
      <c r="D568" s="9">
        <v>65</v>
      </c>
      <c r="E568" s="9">
        <v>7553</v>
      </c>
      <c r="F568" s="9">
        <v>15201</v>
      </c>
      <c r="G568" s="9">
        <v>3</v>
      </c>
      <c r="H568" s="9">
        <v>1502.68</v>
      </c>
      <c r="I568" s="22">
        <f t="shared" si="12"/>
        <v>500.89333333333337</v>
      </c>
      <c r="J568" s="23">
        <f t="shared" si="13"/>
        <v>1.7692852087756547E-4</v>
      </c>
      <c r="K568" s="24">
        <f t="shared" si="14"/>
        <v>23.118153846153849</v>
      </c>
      <c r="L568" s="24">
        <f t="shared" si="15"/>
        <v>88.62231658410002</v>
      </c>
      <c r="M568" s="23">
        <f t="shared" si="16"/>
        <v>0.38334512856805847</v>
      </c>
      <c r="N568" s="25">
        <f t="shared" si="17"/>
        <v>44.544703939608397</v>
      </c>
    </row>
    <row r="569" spans="1:14" ht="14.4">
      <c r="A569" s="3" t="s">
        <v>1740</v>
      </c>
      <c r="B569" s="3" t="s">
        <v>1655</v>
      </c>
      <c r="C569" s="9">
        <v>17075</v>
      </c>
      <c r="D569" s="9">
        <v>44</v>
      </c>
      <c r="E569" s="9">
        <v>5508</v>
      </c>
      <c r="F569" s="9">
        <v>11539</v>
      </c>
      <c r="G569" s="9">
        <v>10</v>
      </c>
      <c r="H569" s="9">
        <v>5086.09</v>
      </c>
      <c r="I569" s="22">
        <f t="shared" si="12"/>
        <v>508.60900000000004</v>
      </c>
      <c r="J569" s="23">
        <f t="shared" si="13"/>
        <v>5.856515373352855E-4</v>
      </c>
      <c r="K569" s="24">
        <f t="shared" si="14"/>
        <v>115.59295454545455</v>
      </c>
      <c r="L569" s="24">
        <f t="shared" si="15"/>
        <v>297.86764275256223</v>
      </c>
      <c r="M569" s="23">
        <f t="shared" si="16"/>
        <v>0.25768667642752563</v>
      </c>
      <c r="N569" s="25">
        <f t="shared" si="17"/>
        <v>32.257686676427525</v>
      </c>
    </row>
    <row r="570" spans="1:14" ht="14.4">
      <c r="A570" s="3" t="s">
        <v>1735</v>
      </c>
      <c r="B570" s="3" t="s">
        <v>1655</v>
      </c>
      <c r="C570" s="9">
        <v>9709</v>
      </c>
      <c r="D570" s="9">
        <v>58</v>
      </c>
      <c r="E570" s="9">
        <v>3339</v>
      </c>
      <c r="F570" s="9">
        <v>7891</v>
      </c>
      <c r="G570" s="9">
        <v>3</v>
      </c>
      <c r="H570" s="9">
        <v>6994.085</v>
      </c>
      <c r="I570" s="22">
        <f t="shared" si="12"/>
        <v>2331.3616666666667</v>
      </c>
      <c r="J570" s="23">
        <f t="shared" si="13"/>
        <v>3.089916572252549E-4</v>
      </c>
      <c r="K570" s="24">
        <f t="shared" si="14"/>
        <v>120.5876724137931</v>
      </c>
      <c r="L570" s="24">
        <f t="shared" si="15"/>
        <v>720.37130497476562</v>
      </c>
      <c r="M570" s="23">
        <f t="shared" si="16"/>
        <v>0.59738387063549281</v>
      </c>
      <c r="N570" s="25">
        <f t="shared" si="17"/>
        <v>34.39077144917087</v>
      </c>
    </row>
    <row r="571" spans="1:14" ht="14.4">
      <c r="A571" s="3" t="s">
        <v>1733</v>
      </c>
      <c r="B571" s="3" t="s">
        <v>1655</v>
      </c>
      <c r="C571" s="9">
        <v>7769</v>
      </c>
      <c r="D571" s="9">
        <v>10</v>
      </c>
      <c r="E571" s="9">
        <v>3152</v>
      </c>
      <c r="F571" s="9">
        <v>6464</v>
      </c>
      <c r="G571" s="9">
        <v>1</v>
      </c>
      <c r="H571" s="9">
        <v>5603.0479999999998</v>
      </c>
      <c r="I571" s="22">
        <f t="shared" si="12"/>
        <v>5603.0479999999998</v>
      </c>
      <c r="J571" s="23">
        <f t="shared" si="13"/>
        <v>1.2871669455528383E-4</v>
      </c>
      <c r="K571" s="24">
        <f t="shared" si="14"/>
        <v>560.3048</v>
      </c>
      <c r="L571" s="24">
        <f t="shared" si="15"/>
        <v>721.20581799459387</v>
      </c>
      <c r="M571" s="23">
        <f t="shared" si="16"/>
        <v>0.12871669455528381</v>
      </c>
      <c r="N571" s="25">
        <f t="shared" si="17"/>
        <v>40.571502123825461</v>
      </c>
    </row>
    <row r="572" spans="1:14" ht="14.4">
      <c r="A572" s="3" t="s">
        <v>1733</v>
      </c>
      <c r="B572" s="3" t="s">
        <v>1655</v>
      </c>
      <c r="C572" s="9">
        <v>28888</v>
      </c>
      <c r="D572" s="9">
        <v>85</v>
      </c>
      <c r="E572" s="9">
        <v>21437</v>
      </c>
      <c r="F572" s="9">
        <v>27586</v>
      </c>
      <c r="G572" s="9">
        <v>19</v>
      </c>
      <c r="H572" s="9">
        <v>6858.5780000000004</v>
      </c>
      <c r="I572" s="22">
        <f t="shared" si="12"/>
        <v>360.97778947368425</v>
      </c>
      <c r="J572" s="23">
        <f t="shared" si="13"/>
        <v>6.577125450013847E-4</v>
      </c>
      <c r="K572" s="24">
        <f t="shared" si="14"/>
        <v>80.689152941176474</v>
      </c>
      <c r="L572" s="24">
        <f t="shared" si="15"/>
        <v>237.41962060371088</v>
      </c>
      <c r="M572" s="23">
        <f t="shared" si="16"/>
        <v>0.29423982276377736</v>
      </c>
      <c r="N572" s="25">
        <f t="shared" si="17"/>
        <v>74.207283301024646</v>
      </c>
    </row>
    <row r="573" spans="1:14" ht="14.4">
      <c r="A573" s="3" t="s">
        <v>1740</v>
      </c>
      <c r="B573" s="3" t="s">
        <v>1655</v>
      </c>
      <c r="C573" s="9">
        <v>756687</v>
      </c>
      <c r="D573" s="9">
        <v>1984</v>
      </c>
      <c r="E573" s="9">
        <v>442979</v>
      </c>
      <c r="F573" s="9">
        <v>611813</v>
      </c>
      <c r="G573" s="9">
        <v>14</v>
      </c>
      <c r="H573" s="9">
        <v>2452.998</v>
      </c>
      <c r="I573" s="22">
        <f t="shared" si="12"/>
        <v>175.21414285714286</v>
      </c>
      <c r="J573" s="23">
        <f t="shared" si="13"/>
        <v>1.8501705460778368E-5</v>
      </c>
      <c r="K573" s="24">
        <f t="shared" si="14"/>
        <v>1.2363901209677419</v>
      </c>
      <c r="L573" s="24">
        <f t="shared" si="15"/>
        <v>3.2417604637056012</v>
      </c>
      <c r="M573" s="23">
        <f t="shared" si="16"/>
        <v>0.26219559738703058</v>
      </c>
      <c r="N573" s="25">
        <f t="shared" si="17"/>
        <v>58.541907023643859</v>
      </c>
    </row>
    <row r="574" spans="1:14" ht="14.4">
      <c r="A574" s="3" t="s">
        <v>1735</v>
      </c>
      <c r="B574" s="3" t="s">
        <v>1655</v>
      </c>
      <c r="C574" s="9">
        <v>56737</v>
      </c>
      <c r="D574" s="9">
        <v>145</v>
      </c>
      <c r="E574" s="9">
        <v>41296</v>
      </c>
      <c r="F574" s="9">
        <v>53472</v>
      </c>
      <c r="G574" s="9">
        <v>5</v>
      </c>
      <c r="H574" s="9">
        <v>2028.37</v>
      </c>
      <c r="I574" s="22">
        <f t="shared" si="12"/>
        <v>405.67399999999998</v>
      </c>
      <c r="J574" s="23">
        <f t="shared" si="13"/>
        <v>8.8125914306360929E-5</v>
      </c>
      <c r="K574" s="24">
        <f t="shared" si="14"/>
        <v>13.988758620689655</v>
      </c>
      <c r="L574" s="24">
        <f t="shared" si="15"/>
        <v>35.750392160318661</v>
      </c>
      <c r="M574" s="23">
        <f t="shared" si="16"/>
        <v>0.25556515148844672</v>
      </c>
      <c r="N574" s="25">
        <f t="shared" si="17"/>
        <v>72.784955143909613</v>
      </c>
    </row>
    <row r="575" spans="1:14" ht="14.4">
      <c r="A575" s="3" t="s">
        <v>1735</v>
      </c>
      <c r="B575" s="3" t="s">
        <v>1655</v>
      </c>
      <c r="C575" s="9">
        <v>217824</v>
      </c>
      <c r="D575" s="9">
        <v>560</v>
      </c>
      <c r="E575" s="9">
        <v>75089</v>
      </c>
      <c r="F575" s="9">
        <v>179723</v>
      </c>
      <c r="G575" s="9">
        <v>16</v>
      </c>
      <c r="H575" s="9">
        <v>1451.809</v>
      </c>
      <c r="I575" s="22">
        <f t="shared" si="12"/>
        <v>90.738062499999998</v>
      </c>
      <c r="J575" s="23">
        <f t="shared" si="13"/>
        <v>7.3453797561333914E-5</v>
      </c>
      <c r="K575" s="24">
        <f t="shared" si="14"/>
        <v>2.5925160714285713</v>
      </c>
      <c r="L575" s="24">
        <f t="shared" si="15"/>
        <v>6.6650552739826647</v>
      </c>
      <c r="M575" s="23">
        <f t="shared" si="16"/>
        <v>0.25708829146466872</v>
      </c>
      <c r="N575" s="25">
        <f t="shared" si="17"/>
        <v>34.472326281768765</v>
      </c>
    </row>
    <row r="576" spans="1:14" ht="14.4">
      <c r="A576" s="3" t="s">
        <v>1740</v>
      </c>
      <c r="B576" s="3" t="s">
        <v>1655</v>
      </c>
      <c r="C576" s="9">
        <v>9153</v>
      </c>
      <c r="D576" s="9">
        <v>23</v>
      </c>
      <c r="E576" s="9">
        <v>4345</v>
      </c>
      <c r="F576" s="9">
        <v>8376</v>
      </c>
      <c r="G576" s="9">
        <v>14</v>
      </c>
      <c r="H576" s="9">
        <v>5007.5259999999998</v>
      </c>
      <c r="I576" s="22">
        <f t="shared" si="12"/>
        <v>357.68042857142854</v>
      </c>
      <c r="J576" s="23">
        <f t="shared" si="13"/>
        <v>1.529553151972031E-3</v>
      </c>
      <c r="K576" s="24">
        <f t="shared" si="14"/>
        <v>217.71852173913044</v>
      </c>
      <c r="L576" s="24">
        <f t="shared" si="15"/>
        <v>547.09122692013545</v>
      </c>
      <c r="M576" s="23">
        <f t="shared" si="16"/>
        <v>0.25128373210969079</v>
      </c>
      <c r="N576" s="25">
        <f t="shared" si="17"/>
        <v>47.470774609417674</v>
      </c>
    </row>
    <row r="577" spans="1:14" ht="14.4">
      <c r="A577" s="3" t="s">
        <v>1740</v>
      </c>
      <c r="B577" s="3" t="s">
        <v>1655</v>
      </c>
      <c r="C577" s="9">
        <v>21962</v>
      </c>
      <c r="D577" s="9">
        <v>120</v>
      </c>
      <c r="E577" s="9">
        <v>10702</v>
      </c>
      <c r="F577" s="9">
        <v>21034</v>
      </c>
      <c r="G577" s="9">
        <v>11</v>
      </c>
      <c r="H577" s="9">
        <v>6404.0029999999997</v>
      </c>
      <c r="I577" s="22">
        <f t="shared" si="12"/>
        <v>582.1820909090909</v>
      </c>
      <c r="J577" s="23">
        <f t="shared" si="13"/>
        <v>5.0086513068026595E-4</v>
      </c>
      <c r="K577" s="24">
        <f t="shared" si="14"/>
        <v>53.366691666666661</v>
      </c>
      <c r="L577" s="24">
        <f t="shared" si="15"/>
        <v>291.59470904289225</v>
      </c>
      <c r="M577" s="23">
        <f t="shared" si="16"/>
        <v>0.54639832437847191</v>
      </c>
      <c r="N577" s="25">
        <f t="shared" si="17"/>
        <v>48.729623895820055</v>
      </c>
    </row>
    <row r="578" spans="1:14" ht="14.4">
      <c r="A578" s="3" t="s">
        <v>1738</v>
      </c>
      <c r="B578" s="3" t="s">
        <v>1655</v>
      </c>
      <c r="C578" s="9">
        <v>12161</v>
      </c>
      <c r="D578" s="9">
        <v>20</v>
      </c>
      <c r="E578" s="9">
        <v>6284</v>
      </c>
      <c r="F578" s="9">
        <v>10919</v>
      </c>
      <c r="G578" s="9">
        <v>4</v>
      </c>
      <c r="H578" s="9">
        <v>7273.2659999999996</v>
      </c>
      <c r="I578" s="22">
        <f t="shared" si="12"/>
        <v>1818.3164999999999</v>
      </c>
      <c r="J578" s="23">
        <f t="shared" si="13"/>
        <v>3.2892031905270951E-4</v>
      </c>
      <c r="K578" s="24">
        <f t="shared" si="14"/>
        <v>363.66329999999999</v>
      </c>
      <c r="L578" s="24">
        <f t="shared" si="15"/>
        <v>598.08124331880595</v>
      </c>
      <c r="M578" s="23">
        <f t="shared" si="16"/>
        <v>0.16446015952635473</v>
      </c>
      <c r="N578" s="25">
        <f t="shared" si="17"/>
        <v>51.673382123180659</v>
      </c>
    </row>
    <row r="579" spans="1:14" ht="14.4">
      <c r="A579" s="3" t="s">
        <v>1733</v>
      </c>
      <c r="B579" s="3" t="s">
        <v>1655</v>
      </c>
      <c r="C579" s="9">
        <v>10653</v>
      </c>
      <c r="D579" s="9">
        <v>68</v>
      </c>
      <c r="E579" s="9">
        <v>5263</v>
      </c>
      <c r="F579" s="9">
        <v>9921</v>
      </c>
      <c r="G579" s="9">
        <v>11</v>
      </c>
      <c r="H579" s="9">
        <v>2641.4780000000001</v>
      </c>
      <c r="I579" s="22">
        <f t="shared" si="12"/>
        <v>240.13436363636364</v>
      </c>
      <c r="J579" s="23">
        <f t="shared" si="13"/>
        <v>1.0325729841359241E-3</v>
      </c>
      <c r="K579" s="24">
        <f t="shared" si="14"/>
        <v>38.845264705882357</v>
      </c>
      <c r="L579" s="24">
        <f t="shared" si="15"/>
        <v>247.95625645358115</v>
      </c>
      <c r="M579" s="23">
        <f t="shared" si="16"/>
        <v>0.63831784473857134</v>
      </c>
      <c r="N579" s="25">
        <f t="shared" si="17"/>
        <v>49.403923777339713</v>
      </c>
    </row>
    <row r="580" spans="1:14" ht="14.4">
      <c r="A580" s="3" t="s">
        <v>1740</v>
      </c>
      <c r="B580" s="3" t="s">
        <v>1655</v>
      </c>
      <c r="C580" s="9">
        <v>7691</v>
      </c>
      <c r="D580" s="9">
        <v>0</v>
      </c>
      <c r="E580" s="9">
        <v>3890</v>
      </c>
      <c r="F580" s="9">
        <v>5905</v>
      </c>
      <c r="G580" s="9">
        <v>1</v>
      </c>
      <c r="H580" s="9">
        <v>5927.8069999999998</v>
      </c>
      <c r="I580" s="22">
        <f t="shared" si="12"/>
        <v>5927.8069999999998</v>
      </c>
      <c r="J580" s="23">
        <f t="shared" si="13"/>
        <v>1.300221037576388E-4</v>
      </c>
      <c r="K580" s="24">
        <f t="shared" si="14"/>
        <v>0</v>
      </c>
      <c r="L580" s="24">
        <f t="shared" si="15"/>
        <v>770.7459368092575</v>
      </c>
      <c r="M580" s="23">
        <f t="shared" si="16"/>
        <v>0</v>
      </c>
      <c r="N580" s="25">
        <f t="shared" si="17"/>
        <v>50.578598361721497</v>
      </c>
    </row>
    <row r="581" spans="1:14" ht="14.4">
      <c r="A581" s="3" t="s">
        <v>1740</v>
      </c>
      <c r="B581" s="3" t="s">
        <v>1655</v>
      </c>
      <c r="C581" s="9">
        <v>8362</v>
      </c>
      <c r="D581" s="9">
        <v>31</v>
      </c>
      <c r="E581" s="9">
        <v>5959</v>
      </c>
      <c r="F581" s="9">
        <v>7947</v>
      </c>
      <c r="G581" s="9">
        <v>7</v>
      </c>
      <c r="H581" s="9">
        <v>6997.4690000000001</v>
      </c>
      <c r="I581" s="22">
        <f t="shared" si="12"/>
        <v>999.63842857142856</v>
      </c>
      <c r="J581" s="23">
        <f t="shared" si="13"/>
        <v>8.3712030614685484E-4</v>
      </c>
      <c r="K581" s="24">
        <f t="shared" si="14"/>
        <v>225.72480645161289</v>
      </c>
      <c r="L581" s="24">
        <f t="shared" si="15"/>
        <v>836.81762736187511</v>
      </c>
      <c r="M581" s="23">
        <f t="shared" si="16"/>
        <v>0.37072470700789284</v>
      </c>
      <c r="N581" s="25">
        <f t="shared" si="17"/>
        <v>71.26285577613011</v>
      </c>
    </row>
    <row r="582" spans="1:14" ht="14.4">
      <c r="A582" s="3" t="s">
        <v>1735</v>
      </c>
      <c r="B582" s="3" t="s">
        <v>1655</v>
      </c>
      <c r="C582" s="9">
        <v>7531</v>
      </c>
      <c r="D582" s="9">
        <v>10</v>
      </c>
      <c r="E582" s="9">
        <v>3059</v>
      </c>
      <c r="F582" s="9">
        <v>6523</v>
      </c>
      <c r="G582" s="9">
        <v>1</v>
      </c>
      <c r="H582" s="9">
        <v>1937.058</v>
      </c>
      <c r="I582" s="22">
        <f t="shared" si="12"/>
        <v>1937.058</v>
      </c>
      <c r="J582" s="23">
        <f t="shared" si="13"/>
        <v>1.3278449077147789E-4</v>
      </c>
      <c r="K582" s="24">
        <f t="shared" si="14"/>
        <v>193.70580000000001</v>
      </c>
      <c r="L582" s="24">
        <f t="shared" si="15"/>
        <v>257.21126012481744</v>
      </c>
      <c r="M582" s="23">
        <f t="shared" si="16"/>
        <v>0.13278449077147789</v>
      </c>
      <c r="N582" s="25">
        <f t="shared" si="17"/>
        <v>40.618775726995089</v>
      </c>
    </row>
    <row r="583" spans="1:14" ht="14.4">
      <c r="A583" s="3" t="s">
        <v>1740</v>
      </c>
      <c r="B583" s="3" t="s">
        <v>1655</v>
      </c>
      <c r="C583" s="9">
        <v>11417</v>
      </c>
      <c r="D583" s="9">
        <v>78</v>
      </c>
      <c r="E583" s="9">
        <v>1387</v>
      </c>
      <c r="F583" s="9">
        <v>9924</v>
      </c>
      <c r="G583" s="9">
        <v>9</v>
      </c>
      <c r="H583" s="9">
        <v>6206.6369999999997</v>
      </c>
      <c r="I583" s="22">
        <f t="shared" si="12"/>
        <v>689.62633333333326</v>
      </c>
      <c r="J583" s="23">
        <f t="shared" si="13"/>
        <v>7.8829815187877723E-4</v>
      </c>
      <c r="K583" s="24">
        <f t="shared" si="14"/>
        <v>79.572269230769223</v>
      </c>
      <c r="L583" s="24">
        <f t="shared" si="15"/>
        <v>543.63116405360427</v>
      </c>
      <c r="M583" s="23">
        <f t="shared" si="16"/>
        <v>0.68319173162827362</v>
      </c>
      <c r="N583" s="25">
        <f t="shared" si="17"/>
        <v>12.148550407287379</v>
      </c>
    </row>
    <row r="584" spans="1:14" ht="14.4">
      <c r="A584" s="3" t="s">
        <v>1733</v>
      </c>
      <c r="B584" s="3" t="s">
        <v>1655</v>
      </c>
      <c r="C584" s="9">
        <v>9157</v>
      </c>
      <c r="D584" s="9">
        <v>60</v>
      </c>
      <c r="E584" s="9">
        <v>4520</v>
      </c>
      <c r="F584" s="9">
        <v>8037</v>
      </c>
      <c r="G584" s="9">
        <v>2</v>
      </c>
      <c r="H584" s="9">
        <v>1449.1780000000001</v>
      </c>
      <c r="I584" s="22">
        <f t="shared" si="12"/>
        <v>724.58900000000006</v>
      </c>
      <c r="J584" s="23">
        <f t="shared" si="13"/>
        <v>2.1841214371519057E-4</v>
      </c>
      <c r="K584" s="24">
        <f t="shared" si="14"/>
        <v>24.152966666666668</v>
      </c>
      <c r="L584" s="24">
        <f t="shared" si="15"/>
        <v>158.25903680244625</v>
      </c>
      <c r="M584" s="23">
        <f t="shared" si="16"/>
        <v>0.65523643114557173</v>
      </c>
      <c r="N584" s="25">
        <f t="shared" si="17"/>
        <v>49.361144479633069</v>
      </c>
    </row>
    <row r="585" spans="1:14" ht="14.4">
      <c r="A585" s="3" t="s">
        <v>1740</v>
      </c>
      <c r="B585" s="3" t="s">
        <v>1655</v>
      </c>
      <c r="C585" s="9">
        <v>15547</v>
      </c>
      <c r="D585" s="9">
        <v>70</v>
      </c>
      <c r="E585" s="9">
        <v>7615</v>
      </c>
      <c r="F585" s="9">
        <v>14939</v>
      </c>
      <c r="G585" s="9">
        <v>3</v>
      </c>
      <c r="H585" s="9">
        <v>1767.4639999999999</v>
      </c>
      <c r="I585" s="22">
        <f t="shared" si="12"/>
        <v>589.15466666666669</v>
      </c>
      <c r="J585" s="23">
        <f t="shared" si="13"/>
        <v>1.9296327265710427E-4</v>
      </c>
      <c r="K585" s="24">
        <f t="shared" si="14"/>
        <v>25.249485714285715</v>
      </c>
      <c r="L585" s="24">
        <f t="shared" si="15"/>
        <v>113.68521258120536</v>
      </c>
      <c r="M585" s="23">
        <f t="shared" si="16"/>
        <v>0.45024763619990993</v>
      </c>
      <c r="N585" s="25">
        <f t="shared" si="17"/>
        <v>48.980510709461633</v>
      </c>
    </row>
    <row r="586" spans="1:14" ht="14.4">
      <c r="A586" s="3" t="s">
        <v>1748</v>
      </c>
      <c r="B586" s="3" t="s">
        <v>1655</v>
      </c>
      <c r="C586" s="9">
        <v>55445</v>
      </c>
      <c r="D586" s="9">
        <v>155</v>
      </c>
      <c r="E586" s="9">
        <v>4565</v>
      </c>
      <c r="F586" s="9">
        <v>53407</v>
      </c>
      <c r="G586" s="9">
        <v>36</v>
      </c>
      <c r="H586" s="9">
        <v>7948.4809999999998</v>
      </c>
      <c r="I586" s="22">
        <f t="shared" si="12"/>
        <v>220.7911388888889</v>
      </c>
      <c r="J586" s="23">
        <f t="shared" si="13"/>
        <v>6.4929209126161056E-4</v>
      </c>
      <c r="K586" s="24">
        <f t="shared" si="14"/>
        <v>51.280522580645162</v>
      </c>
      <c r="L586" s="24">
        <f t="shared" si="15"/>
        <v>143.35794030119939</v>
      </c>
      <c r="M586" s="23">
        <f t="shared" si="16"/>
        <v>0.27955631707097123</v>
      </c>
      <c r="N586" s="25">
        <f t="shared" si="17"/>
        <v>8.2333844350256999</v>
      </c>
    </row>
    <row r="587" spans="1:14" ht="14.4">
      <c r="A587" s="3" t="s">
        <v>1748</v>
      </c>
      <c r="B587" s="3" t="s">
        <v>1655</v>
      </c>
      <c r="C587" s="9">
        <v>18081</v>
      </c>
      <c r="D587" s="9">
        <v>44</v>
      </c>
      <c r="E587" s="9">
        <v>4545</v>
      </c>
      <c r="F587" s="9">
        <v>15617</v>
      </c>
      <c r="G587" s="9">
        <v>15</v>
      </c>
      <c r="H587" s="9">
        <v>6522.6379999999999</v>
      </c>
      <c r="I587" s="22">
        <f t="shared" si="12"/>
        <v>434.84253333333334</v>
      </c>
      <c r="J587" s="23">
        <f t="shared" si="13"/>
        <v>8.2960013273602128E-4</v>
      </c>
      <c r="K587" s="24">
        <f t="shared" si="14"/>
        <v>148.24177272727272</v>
      </c>
      <c r="L587" s="24">
        <f t="shared" si="15"/>
        <v>360.74542337260107</v>
      </c>
      <c r="M587" s="23">
        <f t="shared" si="16"/>
        <v>0.24334937226923289</v>
      </c>
      <c r="N587" s="25">
        <f t="shared" si="17"/>
        <v>25.136884021901444</v>
      </c>
    </row>
    <row r="588" spans="1:14" ht="14.4">
      <c r="A588" s="3" t="s">
        <v>1748</v>
      </c>
      <c r="B588" s="3" t="s">
        <v>1655</v>
      </c>
      <c r="C588" s="9">
        <v>95655</v>
      </c>
      <c r="D588" s="9">
        <v>275</v>
      </c>
      <c r="E588" s="9">
        <v>9202</v>
      </c>
      <c r="F588" s="9">
        <v>85273</v>
      </c>
      <c r="G588" s="9">
        <v>24</v>
      </c>
      <c r="H588" s="9">
        <v>6189.4160000000002</v>
      </c>
      <c r="I588" s="22">
        <f t="shared" si="12"/>
        <v>257.89233333333334</v>
      </c>
      <c r="J588" s="23">
        <f t="shared" si="13"/>
        <v>2.5090167790497097E-4</v>
      </c>
      <c r="K588" s="24">
        <f t="shared" si="14"/>
        <v>22.506967272727273</v>
      </c>
      <c r="L588" s="24">
        <f t="shared" si="15"/>
        <v>64.705619152161418</v>
      </c>
      <c r="M588" s="23">
        <f t="shared" si="16"/>
        <v>0.28749150593277928</v>
      </c>
      <c r="N588" s="25">
        <f t="shared" si="17"/>
        <v>9.6199885003397636</v>
      </c>
    </row>
    <row r="589" spans="1:14" ht="14.4">
      <c r="A589" s="3" t="s">
        <v>1785</v>
      </c>
      <c r="B589" s="3" t="s">
        <v>1655</v>
      </c>
      <c r="C589" s="9">
        <v>57257</v>
      </c>
      <c r="D589" s="9">
        <v>167</v>
      </c>
      <c r="E589" s="9">
        <v>3797</v>
      </c>
      <c r="F589" s="9">
        <v>51520</v>
      </c>
      <c r="G589" s="9">
        <v>1</v>
      </c>
      <c r="H589" s="9">
        <v>1841.3579999999999</v>
      </c>
      <c r="I589" s="22">
        <f t="shared" si="12"/>
        <v>1841.3579999999999</v>
      </c>
      <c r="J589" s="23">
        <f t="shared" si="13"/>
        <v>1.7465113435911766E-5</v>
      </c>
      <c r="K589" s="24">
        <f t="shared" si="14"/>
        <v>11.026095808383234</v>
      </c>
      <c r="L589" s="24">
        <f t="shared" si="15"/>
        <v>32.15952634612362</v>
      </c>
      <c r="M589" s="23">
        <f t="shared" si="16"/>
        <v>0.2916673943797265</v>
      </c>
      <c r="N589" s="25">
        <f t="shared" si="17"/>
        <v>6.6315035716156974</v>
      </c>
    </row>
    <row r="590" spans="1:14" ht="14.4">
      <c r="A590" s="3" t="s">
        <v>1742</v>
      </c>
      <c r="B590" s="3" t="s">
        <v>1655</v>
      </c>
      <c r="C590" s="9">
        <v>20417</v>
      </c>
      <c r="D590" s="9">
        <v>86</v>
      </c>
      <c r="E590" s="9">
        <v>1016</v>
      </c>
      <c r="F590" s="9">
        <v>13468</v>
      </c>
      <c r="G590" s="9">
        <v>5</v>
      </c>
      <c r="H590" s="9">
        <v>1805.6010000000001</v>
      </c>
      <c r="I590" s="22">
        <f t="shared" si="12"/>
        <v>361.12020000000001</v>
      </c>
      <c r="J590" s="23">
        <f t="shared" si="13"/>
        <v>2.4489396091492384E-4</v>
      </c>
      <c r="K590" s="24">
        <f t="shared" si="14"/>
        <v>20.995360465116281</v>
      </c>
      <c r="L590" s="24">
        <f t="shared" si="15"/>
        <v>88.436156144389486</v>
      </c>
      <c r="M590" s="23">
        <f t="shared" si="16"/>
        <v>0.42121761277366898</v>
      </c>
      <c r="N590" s="25">
        <f t="shared" si="17"/>
        <v>4.9762452857912525</v>
      </c>
    </row>
    <row r="591" spans="1:14" ht="14.4">
      <c r="A591" s="3" t="s">
        <v>1740</v>
      </c>
      <c r="B591" s="3" t="s">
        <v>1655</v>
      </c>
      <c r="C591" s="9">
        <v>57917</v>
      </c>
      <c r="D591" s="9">
        <v>212</v>
      </c>
      <c r="E591" s="9">
        <v>3650</v>
      </c>
      <c r="F591" s="9">
        <v>55128</v>
      </c>
      <c r="G591" s="9">
        <v>5</v>
      </c>
      <c r="H591" s="9">
        <v>1669.729</v>
      </c>
      <c r="I591" s="22">
        <f t="shared" si="12"/>
        <v>333.94580000000002</v>
      </c>
      <c r="J591" s="23">
        <f t="shared" si="13"/>
        <v>8.6330438385966127E-5</v>
      </c>
      <c r="K591" s="24">
        <f t="shared" si="14"/>
        <v>7.8760801886792455</v>
      </c>
      <c r="L591" s="24">
        <f t="shared" si="15"/>
        <v>28.829687311152167</v>
      </c>
      <c r="M591" s="23">
        <f t="shared" si="16"/>
        <v>0.36604105875649634</v>
      </c>
      <c r="N591" s="25">
        <f t="shared" si="17"/>
        <v>6.3021220021755271</v>
      </c>
    </row>
    <row r="592" spans="1:14" ht="14.4">
      <c r="A592" s="3" t="s">
        <v>1733</v>
      </c>
      <c r="B592" s="3" t="s">
        <v>1655</v>
      </c>
      <c r="C592" s="9">
        <v>141157</v>
      </c>
      <c r="D592" s="9">
        <v>420</v>
      </c>
      <c r="E592" s="9">
        <v>8280</v>
      </c>
      <c r="F592" s="9">
        <v>107935</v>
      </c>
      <c r="G592" s="9">
        <v>4</v>
      </c>
      <c r="H592" s="9">
        <v>1631.7829999999999</v>
      </c>
      <c r="I592" s="22">
        <f t="shared" si="12"/>
        <v>407.94574999999998</v>
      </c>
      <c r="J592" s="23">
        <f t="shared" si="13"/>
        <v>2.8337241511225091E-5</v>
      </c>
      <c r="K592" s="24">
        <f t="shared" si="14"/>
        <v>3.8851976190476187</v>
      </c>
      <c r="L592" s="24">
        <f t="shared" si="15"/>
        <v>11.560057241227852</v>
      </c>
      <c r="M592" s="23">
        <f t="shared" si="16"/>
        <v>0.29754103586786346</v>
      </c>
      <c r="N592" s="25">
        <f t="shared" si="17"/>
        <v>5.8658089928235935</v>
      </c>
    </row>
    <row r="593" spans="1:14" ht="14.4">
      <c r="A593" s="3" t="s">
        <v>1740</v>
      </c>
      <c r="B593" s="3" t="s">
        <v>1655</v>
      </c>
      <c r="C593" s="9">
        <v>247106</v>
      </c>
      <c r="D593" s="9">
        <v>750</v>
      </c>
      <c r="E593" s="9">
        <v>159618</v>
      </c>
      <c r="F593" s="9">
        <v>233150</v>
      </c>
      <c r="G593" s="9">
        <v>32</v>
      </c>
      <c r="H593" s="9">
        <v>7629.9440000000004</v>
      </c>
      <c r="I593" s="22">
        <f t="shared" si="12"/>
        <v>238.43575000000001</v>
      </c>
      <c r="J593" s="23">
        <f t="shared" si="13"/>
        <v>1.2949908136589155E-4</v>
      </c>
      <c r="K593" s="24">
        <f t="shared" si="14"/>
        <v>10.173258666666667</v>
      </c>
      <c r="L593" s="24">
        <f t="shared" si="15"/>
        <v>30.877210589787381</v>
      </c>
      <c r="M593" s="23">
        <f t="shared" si="16"/>
        <v>0.30351347195130834</v>
      </c>
      <c r="N593" s="25">
        <f t="shared" si="17"/>
        <v>64.594951154565251</v>
      </c>
    </row>
    <row r="594" spans="1:14" ht="14.4">
      <c r="A594" s="3" t="s">
        <v>1740</v>
      </c>
      <c r="B594" s="3" t="s">
        <v>1655</v>
      </c>
      <c r="C594" s="9">
        <v>357707</v>
      </c>
      <c r="D594" s="9">
        <v>951</v>
      </c>
      <c r="E594" s="9">
        <v>203987</v>
      </c>
      <c r="F594" s="9">
        <v>338107</v>
      </c>
      <c r="G594" s="9">
        <v>74</v>
      </c>
      <c r="H594" s="9">
        <v>6749.2020000000002</v>
      </c>
      <c r="I594" s="22">
        <f t="shared" si="12"/>
        <v>91.205432432432431</v>
      </c>
      <c r="J594" s="23">
        <f t="shared" si="13"/>
        <v>2.0687322305685938E-4</v>
      </c>
      <c r="K594" s="24">
        <f t="shared" si="14"/>
        <v>7.0969526813880126</v>
      </c>
      <c r="L594" s="24">
        <f t="shared" si="15"/>
        <v>18.867961767591911</v>
      </c>
      <c r="M594" s="23">
        <f t="shared" si="16"/>
        <v>0.26586004746901792</v>
      </c>
      <c r="N594" s="25">
        <f t="shared" si="17"/>
        <v>57.026281286080504</v>
      </c>
    </row>
    <row r="595" spans="1:14" ht="14.4">
      <c r="A595" s="3" t="s">
        <v>1740</v>
      </c>
      <c r="B595" s="3" t="s">
        <v>1655</v>
      </c>
      <c r="C595" s="9">
        <v>48707</v>
      </c>
      <c r="D595" s="9">
        <v>185</v>
      </c>
      <c r="E595" s="9">
        <v>25182</v>
      </c>
      <c r="F595" s="9">
        <v>44696</v>
      </c>
      <c r="G595" s="9">
        <v>13</v>
      </c>
      <c r="H595" s="9">
        <v>5600.3559999999998</v>
      </c>
      <c r="I595" s="22">
        <f t="shared" si="12"/>
        <v>430.79661538461539</v>
      </c>
      <c r="J595" s="23">
        <f t="shared" si="13"/>
        <v>2.6690208799556533E-4</v>
      </c>
      <c r="K595" s="24">
        <f t="shared" si="14"/>
        <v>30.272194594594595</v>
      </c>
      <c r="L595" s="24">
        <f t="shared" si="15"/>
        <v>114.98051614757631</v>
      </c>
      <c r="M595" s="23">
        <f t="shared" si="16"/>
        <v>0.37982220214753526</v>
      </c>
      <c r="N595" s="25">
        <f t="shared" si="17"/>
        <v>51.700987537725581</v>
      </c>
    </row>
    <row r="596" spans="1:14" ht="14.4">
      <c r="A596" s="3" t="s">
        <v>1740</v>
      </c>
      <c r="B596" s="3" t="s">
        <v>1655</v>
      </c>
      <c r="C596" s="9">
        <v>16372</v>
      </c>
      <c r="D596" s="9">
        <v>90</v>
      </c>
      <c r="E596" s="9">
        <v>4731</v>
      </c>
      <c r="F596" s="9">
        <v>15332</v>
      </c>
      <c r="G596" s="9">
        <v>9</v>
      </c>
      <c r="H596" s="9">
        <v>1704.511</v>
      </c>
      <c r="I596" s="22">
        <f t="shared" si="12"/>
        <v>189.39011111111111</v>
      </c>
      <c r="J596" s="23">
        <f t="shared" si="13"/>
        <v>5.497190324945028E-4</v>
      </c>
      <c r="K596" s="24">
        <f t="shared" si="14"/>
        <v>18.93901111111111</v>
      </c>
      <c r="L596" s="24">
        <f t="shared" si="15"/>
        <v>104.11134864402638</v>
      </c>
      <c r="M596" s="23">
        <f t="shared" si="16"/>
        <v>0.54971903249450282</v>
      </c>
      <c r="N596" s="25">
        <f t="shared" si="17"/>
        <v>28.896897141461032</v>
      </c>
    </row>
    <row r="597" spans="1:14" ht="14.4">
      <c r="A597" s="3" t="s">
        <v>1735</v>
      </c>
      <c r="B597" s="3" t="s">
        <v>1655</v>
      </c>
      <c r="C597" s="9">
        <v>14799</v>
      </c>
      <c r="D597" s="9">
        <v>59</v>
      </c>
      <c r="E597" s="9">
        <v>1403</v>
      </c>
      <c r="F597" s="9">
        <v>13410</v>
      </c>
      <c r="G597" s="9">
        <v>9</v>
      </c>
      <c r="H597" s="9">
        <v>1693.76</v>
      </c>
      <c r="I597" s="22">
        <f t="shared" si="12"/>
        <v>188.19555555555556</v>
      </c>
      <c r="J597" s="23">
        <f t="shared" si="13"/>
        <v>6.0814919927022098E-4</v>
      </c>
      <c r="K597" s="24">
        <f t="shared" si="14"/>
        <v>28.707796610169492</v>
      </c>
      <c r="L597" s="24">
        <f t="shared" si="15"/>
        <v>114.45097641732549</v>
      </c>
      <c r="M597" s="23">
        <f t="shared" si="16"/>
        <v>0.39867558618825599</v>
      </c>
      <c r="N597" s="25">
        <f t="shared" si="17"/>
        <v>9.4803702952902213</v>
      </c>
    </row>
    <row r="598" spans="1:14" ht="14.4">
      <c r="A598" s="3" t="s">
        <v>1735</v>
      </c>
      <c r="B598" s="3" t="s">
        <v>1655</v>
      </c>
      <c r="C598" s="9">
        <v>97346</v>
      </c>
      <c r="D598" s="9">
        <v>790</v>
      </c>
      <c r="E598" s="9">
        <v>44118</v>
      </c>
      <c r="F598" s="9">
        <v>91080</v>
      </c>
      <c r="G598" s="9">
        <v>19</v>
      </c>
      <c r="H598" s="9">
        <v>1657.5650000000001</v>
      </c>
      <c r="I598" s="22">
        <f t="shared" si="12"/>
        <v>87.240263157894745</v>
      </c>
      <c r="J598" s="23">
        <f t="shared" si="13"/>
        <v>1.95180079304748E-4</v>
      </c>
      <c r="K598" s="24">
        <f t="shared" si="14"/>
        <v>2.0981835443037977</v>
      </c>
      <c r="L598" s="24">
        <f t="shared" si="15"/>
        <v>17.027561481724984</v>
      </c>
      <c r="M598" s="23">
        <f t="shared" si="16"/>
        <v>0.81153822447763646</v>
      </c>
      <c r="N598" s="25">
        <f t="shared" si="17"/>
        <v>45.320814414562491</v>
      </c>
    </row>
    <row r="599" spans="1:14" ht="14.4">
      <c r="A599" s="3" t="s">
        <v>1748</v>
      </c>
      <c r="B599" s="3" t="s">
        <v>1655</v>
      </c>
      <c r="C599" s="9">
        <v>44361</v>
      </c>
      <c r="D599" s="9">
        <v>166</v>
      </c>
      <c r="E599" s="9">
        <v>36040</v>
      </c>
      <c r="F599" s="9">
        <v>40684</v>
      </c>
      <c r="G599" s="9">
        <v>17</v>
      </c>
      <c r="H599" s="9">
        <v>5048.8530000000001</v>
      </c>
      <c r="I599" s="22">
        <f t="shared" si="12"/>
        <v>296.9913529411765</v>
      </c>
      <c r="J599" s="23">
        <f t="shared" si="13"/>
        <v>3.8321949460111361E-4</v>
      </c>
      <c r="K599" s="24">
        <f t="shared" si="14"/>
        <v>30.414777108433736</v>
      </c>
      <c r="L599" s="24">
        <f t="shared" si="15"/>
        <v>113.8128761750186</v>
      </c>
      <c r="M599" s="23">
        <f t="shared" si="16"/>
        <v>0.37420256531638152</v>
      </c>
      <c r="N599" s="25">
        <f t="shared" si="17"/>
        <v>81.242532855436082</v>
      </c>
    </row>
    <row r="600" spans="1:14" ht="14.4">
      <c r="A600" s="3" t="s">
        <v>1742</v>
      </c>
      <c r="B600" s="3" t="s">
        <v>1655</v>
      </c>
      <c r="C600" s="9">
        <v>12280</v>
      </c>
      <c r="D600" s="9">
        <v>40</v>
      </c>
      <c r="E600" s="9">
        <v>9613</v>
      </c>
      <c r="F600" s="9">
        <v>11247</v>
      </c>
      <c r="G600" s="9">
        <v>4</v>
      </c>
      <c r="H600" s="9">
        <v>1765.3989999999999</v>
      </c>
      <c r="I600" s="22">
        <f t="shared" si="12"/>
        <v>441.34974999999997</v>
      </c>
      <c r="J600" s="23">
        <f t="shared" si="13"/>
        <v>3.2573289902280132E-4</v>
      </c>
      <c r="K600" s="24">
        <f t="shared" si="14"/>
        <v>44.134974999999997</v>
      </c>
      <c r="L600" s="24">
        <f t="shared" si="15"/>
        <v>143.76213355048858</v>
      </c>
      <c r="M600" s="23">
        <f t="shared" si="16"/>
        <v>0.32573289902280134</v>
      </c>
      <c r="N600" s="25">
        <f t="shared" si="17"/>
        <v>78.281758957654716</v>
      </c>
    </row>
    <row r="601" spans="1:14" ht="14.4">
      <c r="A601" s="3" t="s">
        <v>1733</v>
      </c>
      <c r="B601" s="3" t="s">
        <v>1655</v>
      </c>
      <c r="C601" s="9">
        <v>22934</v>
      </c>
      <c r="D601" s="9">
        <v>81</v>
      </c>
      <c r="E601" s="9">
        <v>18536</v>
      </c>
      <c r="F601" s="9">
        <v>21019</v>
      </c>
      <c r="G601" s="9">
        <v>5</v>
      </c>
      <c r="H601" s="9">
        <v>1711.106</v>
      </c>
      <c r="I601" s="22">
        <f t="shared" si="12"/>
        <v>342.22120000000001</v>
      </c>
      <c r="J601" s="23">
        <f t="shared" si="13"/>
        <v>2.1801691811284556E-4</v>
      </c>
      <c r="K601" s="24">
        <f t="shared" si="14"/>
        <v>21.124765432098766</v>
      </c>
      <c r="L601" s="24">
        <f t="shared" si="15"/>
        <v>74.610011336879737</v>
      </c>
      <c r="M601" s="23">
        <f t="shared" si="16"/>
        <v>0.35318740734280984</v>
      </c>
      <c r="N601" s="25">
        <f t="shared" si="17"/>
        <v>80.823231882794104</v>
      </c>
    </row>
    <row r="602" spans="1:14" ht="14.4">
      <c r="A602" s="3" t="s">
        <v>1740</v>
      </c>
      <c r="B602" s="3" t="s">
        <v>1655</v>
      </c>
      <c r="C602" s="9">
        <v>17317</v>
      </c>
      <c r="D602" s="9">
        <v>68</v>
      </c>
      <c r="E602" s="9">
        <v>8055</v>
      </c>
      <c r="F602" s="9">
        <v>12724</v>
      </c>
      <c r="G602" s="9">
        <v>12</v>
      </c>
      <c r="H602" s="9">
        <v>5668.857</v>
      </c>
      <c r="I602" s="22">
        <f t="shared" si="12"/>
        <v>472.40474999999998</v>
      </c>
      <c r="J602" s="23">
        <f t="shared" si="13"/>
        <v>6.9296067448172314E-4</v>
      </c>
      <c r="K602" s="24">
        <f t="shared" si="14"/>
        <v>83.365544117647062</v>
      </c>
      <c r="L602" s="24">
        <f t="shared" si="15"/>
        <v>327.35791418836982</v>
      </c>
      <c r="M602" s="23">
        <f t="shared" si="16"/>
        <v>0.39267771553964315</v>
      </c>
      <c r="N602" s="25">
        <f t="shared" si="17"/>
        <v>46.514985274585669</v>
      </c>
    </row>
    <row r="603" spans="1:14" ht="14.4">
      <c r="A603" s="3" t="s">
        <v>1748</v>
      </c>
      <c r="B603" s="3" t="s">
        <v>1655</v>
      </c>
      <c r="C603" s="9">
        <v>11343</v>
      </c>
      <c r="D603" s="9">
        <v>69</v>
      </c>
      <c r="E603" s="9">
        <v>5900</v>
      </c>
      <c r="F603" s="9">
        <v>10175</v>
      </c>
      <c r="G603" s="9">
        <v>3</v>
      </c>
      <c r="H603" s="9">
        <v>2178.154</v>
      </c>
      <c r="I603" s="22">
        <f t="shared" si="12"/>
        <v>726.05133333333333</v>
      </c>
      <c r="J603" s="23">
        <f t="shared" si="13"/>
        <v>2.6448029621793179E-4</v>
      </c>
      <c r="K603" s="24">
        <f t="shared" si="14"/>
        <v>31.567449275362318</v>
      </c>
      <c r="L603" s="24">
        <f t="shared" si="15"/>
        <v>192.02627170942432</v>
      </c>
      <c r="M603" s="23">
        <f t="shared" si="16"/>
        <v>0.60830468130124304</v>
      </c>
      <c r="N603" s="25">
        <f t="shared" si="17"/>
        <v>52.014458256193251</v>
      </c>
    </row>
    <row r="604" spans="1:14" ht="14.4">
      <c r="A604" s="3" t="s">
        <v>1740</v>
      </c>
      <c r="B604" s="3" t="s">
        <v>1655</v>
      </c>
      <c r="C604" s="9">
        <v>11043</v>
      </c>
      <c r="D604" s="9">
        <v>125</v>
      </c>
      <c r="E604" s="9">
        <v>4547</v>
      </c>
      <c r="F604" s="9">
        <v>9666</v>
      </c>
      <c r="G604" s="9">
        <v>13</v>
      </c>
      <c r="H604" s="9">
        <v>1858.1320000000001</v>
      </c>
      <c r="I604" s="22">
        <f t="shared" si="12"/>
        <v>142.93323076923076</v>
      </c>
      <c r="J604" s="23">
        <f t="shared" si="13"/>
        <v>1.1772163361405414E-3</v>
      </c>
      <c r="K604" s="24">
        <f t="shared" si="14"/>
        <v>14.865056000000001</v>
      </c>
      <c r="L604" s="24">
        <f t="shared" si="15"/>
        <v>168.26333423888437</v>
      </c>
      <c r="M604" s="23">
        <f t="shared" si="16"/>
        <v>1.1319387847505207</v>
      </c>
      <c r="N604" s="25">
        <f t="shared" si="17"/>
        <v>41.175405234084941</v>
      </c>
    </row>
    <row r="605" spans="1:14" ht="14.4">
      <c r="A605" s="3" t="s">
        <v>1733</v>
      </c>
      <c r="B605" s="3" t="s">
        <v>1655</v>
      </c>
      <c r="C605" s="9">
        <v>21737</v>
      </c>
      <c r="D605" s="9">
        <v>80</v>
      </c>
      <c r="E605" s="9">
        <v>11206</v>
      </c>
      <c r="F605" s="9">
        <v>19459</v>
      </c>
      <c r="G605" s="9">
        <v>4</v>
      </c>
      <c r="H605" s="9">
        <v>1521.577</v>
      </c>
      <c r="I605" s="22">
        <f t="shared" si="12"/>
        <v>380.39425</v>
      </c>
      <c r="J605" s="23">
        <f t="shared" si="13"/>
        <v>1.8401803376730919E-4</v>
      </c>
      <c r="K605" s="24">
        <f t="shared" si="14"/>
        <v>19.019712500000001</v>
      </c>
      <c r="L605" s="24">
        <f t="shared" si="15"/>
        <v>69.999401941390261</v>
      </c>
      <c r="M605" s="23">
        <f t="shared" si="16"/>
        <v>0.36803606753461843</v>
      </c>
      <c r="N605" s="25">
        <f t="shared" si="17"/>
        <v>51.552652159911673</v>
      </c>
    </row>
    <row r="606" spans="1:14" ht="14.4">
      <c r="A606" s="3" t="s">
        <v>1748</v>
      </c>
      <c r="B606" s="3" t="s">
        <v>1655</v>
      </c>
      <c r="C606" s="9">
        <v>9362</v>
      </c>
      <c r="D606" s="9">
        <v>39</v>
      </c>
      <c r="E606" s="9">
        <v>5202</v>
      </c>
      <c r="F606" s="9">
        <v>8928</v>
      </c>
      <c r="G606" s="9">
        <v>6</v>
      </c>
      <c r="H606" s="9">
        <v>7312.4930000000004</v>
      </c>
      <c r="I606" s="22">
        <f t="shared" si="12"/>
        <v>1218.7488333333333</v>
      </c>
      <c r="J606" s="23">
        <f t="shared" si="13"/>
        <v>6.4088869899594104E-4</v>
      </c>
      <c r="K606" s="24">
        <f t="shared" si="14"/>
        <v>187.49982051282052</v>
      </c>
      <c r="L606" s="24">
        <f t="shared" si="15"/>
        <v>781.08235419782102</v>
      </c>
      <c r="M606" s="23">
        <f t="shared" si="16"/>
        <v>0.41657765434736171</v>
      </c>
      <c r="N606" s="25">
        <f t="shared" si="17"/>
        <v>55.565050202948086</v>
      </c>
    </row>
    <row r="607" spans="1:14" ht="14.4">
      <c r="A607" s="3" t="s">
        <v>1742</v>
      </c>
      <c r="B607" s="3" t="s">
        <v>1655</v>
      </c>
      <c r="C607" s="9">
        <v>16628</v>
      </c>
      <c r="D607" s="9">
        <v>70</v>
      </c>
      <c r="E607" s="9">
        <v>7974</v>
      </c>
      <c r="F607" s="9">
        <v>15969</v>
      </c>
      <c r="G607" s="9">
        <v>13</v>
      </c>
      <c r="H607" s="9">
        <v>1665.9659999999999</v>
      </c>
      <c r="I607" s="22">
        <f t="shared" si="12"/>
        <v>128.15123076923075</v>
      </c>
      <c r="J607" s="23">
        <f t="shared" si="13"/>
        <v>7.8181380803464041E-4</v>
      </c>
      <c r="K607" s="24">
        <f t="shared" si="14"/>
        <v>23.799514285714285</v>
      </c>
      <c r="L607" s="24">
        <f t="shared" si="15"/>
        <v>100.19040173201827</v>
      </c>
      <c r="M607" s="23">
        <f t="shared" si="16"/>
        <v>0.42097666586480631</v>
      </c>
      <c r="N607" s="25">
        <f t="shared" si="17"/>
        <v>47.955256194370946</v>
      </c>
    </row>
    <row r="608" spans="1:14" ht="14.4">
      <c r="A608" s="3" t="s">
        <v>1735</v>
      </c>
      <c r="B608" s="3" t="s">
        <v>1655</v>
      </c>
      <c r="C608" s="9">
        <v>24875</v>
      </c>
      <c r="D608" s="9">
        <v>67</v>
      </c>
      <c r="E608" s="9">
        <v>14213</v>
      </c>
      <c r="F608" s="9">
        <v>23455</v>
      </c>
      <c r="G608" s="9">
        <v>8</v>
      </c>
      <c r="H608" s="9">
        <v>4652.2420000000002</v>
      </c>
      <c r="I608" s="22">
        <f t="shared" si="12"/>
        <v>581.53025000000002</v>
      </c>
      <c r="J608" s="23">
        <f t="shared" si="13"/>
        <v>3.2160804020100504E-4</v>
      </c>
      <c r="K608" s="24">
        <f t="shared" si="14"/>
        <v>69.436447761194032</v>
      </c>
      <c r="L608" s="24">
        <f t="shared" si="15"/>
        <v>187.02480402010053</v>
      </c>
      <c r="M608" s="23">
        <f t="shared" si="16"/>
        <v>0.26934673366834172</v>
      </c>
      <c r="N608" s="25">
        <f t="shared" si="17"/>
        <v>57.137688442211058</v>
      </c>
    </row>
    <row r="609" spans="1:14" ht="14.4">
      <c r="A609" s="3" t="s">
        <v>1738</v>
      </c>
      <c r="B609" s="3" t="s">
        <v>1655</v>
      </c>
      <c r="C609" s="9">
        <v>10707</v>
      </c>
      <c r="D609" s="9">
        <v>57</v>
      </c>
      <c r="E609" s="9">
        <v>6300</v>
      </c>
      <c r="F609" s="9">
        <v>10089</v>
      </c>
      <c r="G609" s="9">
        <v>3</v>
      </c>
      <c r="H609" s="9">
        <v>1603.8589999999999</v>
      </c>
      <c r="I609" s="22">
        <f t="shared" si="12"/>
        <v>534.6196666666666</v>
      </c>
      <c r="J609" s="23">
        <f t="shared" si="13"/>
        <v>2.8019052956010089E-4</v>
      </c>
      <c r="K609" s="24">
        <f t="shared" si="14"/>
        <v>28.137877192982454</v>
      </c>
      <c r="L609" s="24">
        <f t="shared" si="15"/>
        <v>149.79536751657793</v>
      </c>
      <c r="M609" s="23">
        <f t="shared" si="16"/>
        <v>0.53236200616419171</v>
      </c>
      <c r="N609" s="25">
        <f t="shared" si="17"/>
        <v>58.840011207621181</v>
      </c>
    </row>
    <row r="610" spans="1:14" ht="14.4">
      <c r="A610" s="3" t="s">
        <v>1742</v>
      </c>
      <c r="B610" s="3" t="s">
        <v>1655</v>
      </c>
      <c r="C610" s="9">
        <v>10386</v>
      </c>
      <c r="D610" s="9">
        <v>65</v>
      </c>
      <c r="E610" s="9">
        <v>5876</v>
      </c>
      <c r="F610" s="9">
        <v>10048</v>
      </c>
      <c r="G610" s="9">
        <v>15</v>
      </c>
      <c r="H610" s="9">
        <v>4439.8379999999997</v>
      </c>
      <c r="I610" s="22">
        <f t="shared" si="12"/>
        <v>295.98919999999998</v>
      </c>
      <c r="J610" s="23">
        <f t="shared" si="13"/>
        <v>1.4442518775274408E-3</v>
      </c>
      <c r="K610" s="24">
        <f t="shared" si="14"/>
        <v>68.305199999999999</v>
      </c>
      <c r="L610" s="24">
        <f t="shared" si="15"/>
        <v>427.48295782784515</v>
      </c>
      <c r="M610" s="23">
        <f t="shared" si="16"/>
        <v>0.62584248026189104</v>
      </c>
      <c r="N610" s="25">
        <f t="shared" si="17"/>
        <v>56.576160215674939</v>
      </c>
    </row>
    <row r="611" spans="1:14" ht="14.4">
      <c r="A611" s="3" t="s">
        <v>1748</v>
      </c>
      <c r="B611" s="3" t="s">
        <v>1655</v>
      </c>
      <c r="C611" s="9">
        <v>16137</v>
      </c>
      <c r="D611" s="9">
        <v>40</v>
      </c>
      <c r="E611" s="9">
        <v>7938</v>
      </c>
      <c r="F611" s="9">
        <v>14030</v>
      </c>
      <c r="G611" s="9">
        <v>4</v>
      </c>
      <c r="H611" s="9">
        <v>1835.049</v>
      </c>
      <c r="I611" s="22">
        <f t="shared" si="12"/>
        <v>458.76224999999999</v>
      </c>
      <c r="J611" s="23">
        <f t="shared" si="13"/>
        <v>2.4787754849104541E-4</v>
      </c>
      <c r="K611" s="24">
        <f t="shared" si="14"/>
        <v>45.876224999999998</v>
      </c>
      <c r="L611" s="24">
        <f t="shared" si="15"/>
        <v>113.7168618702361</v>
      </c>
      <c r="M611" s="23">
        <f t="shared" si="16"/>
        <v>0.2478775484910454</v>
      </c>
      <c r="N611" s="25">
        <f t="shared" si="17"/>
        <v>49.191299498047961</v>
      </c>
    </row>
    <row r="612" spans="1:14" ht="14.4">
      <c r="A612" s="3" t="s">
        <v>1748</v>
      </c>
      <c r="B612" s="3" t="s">
        <v>1655</v>
      </c>
      <c r="C612" s="9">
        <v>39373</v>
      </c>
      <c r="D612" s="9">
        <v>99</v>
      </c>
      <c r="E612" s="9">
        <v>23152</v>
      </c>
      <c r="F612" s="9">
        <v>35857</v>
      </c>
      <c r="G612" s="9">
        <v>17</v>
      </c>
      <c r="H612" s="9">
        <v>6342.8860000000004</v>
      </c>
      <c r="I612" s="22">
        <f t="shared" si="12"/>
        <v>373.11094117647059</v>
      </c>
      <c r="J612" s="23">
        <f t="shared" si="13"/>
        <v>4.3176796281715896E-4</v>
      </c>
      <c r="K612" s="24">
        <f t="shared" si="14"/>
        <v>64.069555555555553</v>
      </c>
      <c r="L612" s="24">
        <f t="shared" si="15"/>
        <v>161.09735097655755</v>
      </c>
      <c r="M612" s="23">
        <f t="shared" si="16"/>
        <v>0.2514413430523455</v>
      </c>
      <c r="N612" s="25">
        <f t="shared" si="17"/>
        <v>58.801716912605087</v>
      </c>
    </row>
    <row r="613" spans="1:14" ht="14.4">
      <c r="A613" s="3" t="s">
        <v>1740</v>
      </c>
      <c r="B613" s="3" t="s">
        <v>1655</v>
      </c>
      <c r="C613" s="9">
        <v>47016</v>
      </c>
      <c r="D613" s="9">
        <v>199</v>
      </c>
      <c r="E613" s="9">
        <v>12210</v>
      </c>
      <c r="F613" s="9">
        <v>38039</v>
      </c>
      <c r="G613" s="9">
        <v>13</v>
      </c>
      <c r="H613" s="9">
        <v>5974.875</v>
      </c>
      <c r="I613" s="22">
        <f t="shared" si="12"/>
        <v>459.60576923076923</v>
      </c>
      <c r="J613" s="23">
        <f t="shared" si="13"/>
        <v>2.7650161647098858E-4</v>
      </c>
      <c r="K613" s="24">
        <f t="shared" si="14"/>
        <v>30.024497487437184</v>
      </c>
      <c r="L613" s="24">
        <f t="shared" si="15"/>
        <v>127.08173813169985</v>
      </c>
      <c r="M613" s="23">
        <f t="shared" si="16"/>
        <v>0.42326016675174405</v>
      </c>
      <c r="N613" s="25">
        <f t="shared" si="17"/>
        <v>25.969882593159777</v>
      </c>
    </row>
    <row r="614" spans="1:14" ht="14.4">
      <c r="A614" s="3" t="s">
        <v>1740</v>
      </c>
      <c r="B614" s="3" t="s">
        <v>1655</v>
      </c>
      <c r="C614" s="9">
        <v>25539</v>
      </c>
      <c r="D614" s="9">
        <v>78</v>
      </c>
      <c r="E614" s="9">
        <v>12130</v>
      </c>
      <c r="F614" s="9">
        <v>24129</v>
      </c>
      <c r="G614" s="9">
        <v>15</v>
      </c>
      <c r="H614" s="9">
        <v>4804.4930000000004</v>
      </c>
      <c r="I614" s="22">
        <f t="shared" si="12"/>
        <v>320.29953333333339</v>
      </c>
      <c r="J614" s="23">
        <f t="shared" si="13"/>
        <v>5.8733701397862095E-4</v>
      </c>
      <c r="K614" s="24">
        <f t="shared" si="14"/>
        <v>61.596064102564107</v>
      </c>
      <c r="L614" s="24">
        <f t="shared" si="15"/>
        <v>188.12377148674577</v>
      </c>
      <c r="M614" s="23">
        <f t="shared" si="16"/>
        <v>0.30541524726888286</v>
      </c>
      <c r="N614" s="25">
        <f t="shared" si="17"/>
        <v>47.49598653040448</v>
      </c>
    </row>
    <row r="615" spans="1:14" ht="14.4">
      <c r="A615" s="3" t="s">
        <v>1748</v>
      </c>
      <c r="B615" s="3" t="s">
        <v>1655</v>
      </c>
      <c r="C615" s="9">
        <v>186404</v>
      </c>
      <c r="D615" s="9">
        <v>940</v>
      </c>
      <c r="E615" s="9">
        <v>30885</v>
      </c>
      <c r="F615" s="9">
        <v>151358</v>
      </c>
      <c r="G615" s="9">
        <v>3</v>
      </c>
      <c r="H615" s="9">
        <v>4702.0280000000002</v>
      </c>
      <c r="I615" s="22">
        <f t="shared" si="12"/>
        <v>1567.3426666666667</v>
      </c>
      <c r="J615" s="23">
        <f t="shared" si="13"/>
        <v>1.609407523443703E-5</v>
      </c>
      <c r="K615" s="24">
        <f t="shared" si="14"/>
        <v>5.0021574468085106</v>
      </c>
      <c r="L615" s="24">
        <f t="shared" si="15"/>
        <v>25.224930795476492</v>
      </c>
      <c r="M615" s="23">
        <f t="shared" si="16"/>
        <v>0.50428102401236019</v>
      </c>
      <c r="N615" s="25">
        <f t="shared" si="17"/>
        <v>16.568850453852921</v>
      </c>
    </row>
    <row r="616" spans="1:14" ht="14.4">
      <c r="A616" s="3" t="s">
        <v>1778</v>
      </c>
      <c r="B616" s="3" t="s">
        <v>1655</v>
      </c>
      <c r="C616" s="9">
        <v>19549</v>
      </c>
      <c r="D616" s="9">
        <v>84</v>
      </c>
      <c r="E616" s="9">
        <v>6187</v>
      </c>
      <c r="F616" s="9">
        <v>17166</v>
      </c>
      <c r="G616" s="9">
        <v>2</v>
      </c>
      <c r="H616" s="9">
        <v>1844.9870000000001</v>
      </c>
      <c r="I616" s="22">
        <f t="shared" si="12"/>
        <v>922.49350000000004</v>
      </c>
      <c r="J616" s="23">
        <f t="shared" si="13"/>
        <v>1.0230702337715485E-4</v>
      </c>
      <c r="K616" s="24">
        <f t="shared" si="14"/>
        <v>21.964130952380952</v>
      </c>
      <c r="L616" s="24">
        <f t="shared" si="15"/>
        <v>94.377564069773399</v>
      </c>
      <c r="M616" s="23">
        <f t="shared" si="16"/>
        <v>0.42968949818405039</v>
      </c>
      <c r="N616" s="25">
        <f t="shared" si="17"/>
        <v>31.648677681722848</v>
      </c>
    </row>
    <row r="617" spans="1:14" ht="14.4">
      <c r="A617" s="3" t="s">
        <v>1742</v>
      </c>
      <c r="B617" s="3" t="s">
        <v>1655</v>
      </c>
      <c r="C617" s="9">
        <v>17561</v>
      </c>
      <c r="D617" s="9">
        <v>50</v>
      </c>
      <c r="E617" s="9">
        <v>2960</v>
      </c>
      <c r="F617" s="9">
        <v>9953</v>
      </c>
      <c r="G617" s="9">
        <v>10</v>
      </c>
      <c r="H617" s="9">
        <v>1519.904</v>
      </c>
      <c r="I617" s="22">
        <f t="shared" si="12"/>
        <v>151.99039999999999</v>
      </c>
      <c r="J617" s="23">
        <f t="shared" si="13"/>
        <v>5.6944365355048119E-4</v>
      </c>
      <c r="K617" s="24">
        <f t="shared" si="14"/>
        <v>30.39808</v>
      </c>
      <c r="L617" s="24">
        <f t="shared" si="15"/>
        <v>86.549968680599051</v>
      </c>
      <c r="M617" s="23">
        <f t="shared" si="16"/>
        <v>0.28472182677524061</v>
      </c>
      <c r="N617" s="25">
        <f t="shared" si="17"/>
        <v>16.855532145094244</v>
      </c>
    </row>
    <row r="618" spans="1:14" ht="14.4">
      <c r="A618" s="3" t="s">
        <v>1738</v>
      </c>
      <c r="B618" s="3" t="s">
        <v>1655</v>
      </c>
      <c r="C618" s="9">
        <v>13608</v>
      </c>
      <c r="D618" s="9">
        <v>66</v>
      </c>
      <c r="E618" s="9">
        <v>2714</v>
      </c>
      <c r="F618" s="9">
        <v>9332</v>
      </c>
      <c r="G618" s="9">
        <v>1</v>
      </c>
      <c r="H618" s="9">
        <v>1762.663</v>
      </c>
      <c r="I618" s="22">
        <f t="shared" si="12"/>
        <v>1762.663</v>
      </c>
      <c r="J618" s="23">
        <f t="shared" si="13"/>
        <v>7.3486184597295709E-5</v>
      </c>
      <c r="K618" s="24">
        <f t="shared" si="14"/>
        <v>26.707015151515151</v>
      </c>
      <c r="L618" s="24">
        <f t="shared" si="15"/>
        <v>129.53137860082305</v>
      </c>
      <c r="M618" s="23">
        <f t="shared" si="16"/>
        <v>0.48500881834215165</v>
      </c>
      <c r="N618" s="25">
        <f t="shared" si="17"/>
        <v>19.944150499706055</v>
      </c>
    </row>
    <row r="619" spans="1:14" ht="14.4">
      <c r="A619" s="3" t="s">
        <v>1740</v>
      </c>
      <c r="B619" s="3" t="s">
        <v>1655</v>
      </c>
      <c r="C619" s="12">
        <v>446774</v>
      </c>
      <c r="D619" s="9">
        <v>951</v>
      </c>
      <c r="E619" s="12">
        <v>196581</v>
      </c>
      <c r="F619" s="12">
        <v>379758</v>
      </c>
      <c r="G619" s="9">
        <v>33</v>
      </c>
      <c r="H619" s="9">
        <v>6956.6270000000004</v>
      </c>
      <c r="I619" s="22">
        <f t="shared" si="12"/>
        <v>210.80687878787879</v>
      </c>
      <c r="J619" s="23">
        <f t="shared" si="13"/>
        <v>7.3862847882822185E-5</v>
      </c>
      <c r="K619" s="24">
        <f t="shared" si="14"/>
        <v>7.3150651945320719</v>
      </c>
      <c r="L619" s="24">
        <f t="shared" si="15"/>
        <v>15.570796420561626</v>
      </c>
      <c r="M619" s="23">
        <f t="shared" si="16"/>
        <v>0.21285929798958758</v>
      </c>
      <c r="N619" s="25">
        <f t="shared" si="17"/>
        <v>44.000098483797181</v>
      </c>
    </row>
    <row r="620" spans="1:14" ht="14.4">
      <c r="A620" s="3" t="s">
        <v>1733</v>
      </c>
      <c r="B620" s="3" t="s">
        <v>1655</v>
      </c>
      <c r="C620" s="9">
        <v>11607</v>
      </c>
      <c r="D620" s="9">
        <v>184</v>
      </c>
      <c r="E620" s="9">
        <v>5218</v>
      </c>
      <c r="F620" s="9">
        <v>10763</v>
      </c>
      <c r="G620" s="9">
        <v>12</v>
      </c>
      <c r="H620" s="9">
        <v>6909.732</v>
      </c>
      <c r="I620" s="22">
        <f t="shared" si="12"/>
        <v>575.81100000000004</v>
      </c>
      <c r="J620" s="23">
        <f t="shared" si="13"/>
        <v>1.0338588782631171E-3</v>
      </c>
      <c r="K620" s="24">
        <f t="shared" si="14"/>
        <v>37.552891304347824</v>
      </c>
      <c r="L620" s="24">
        <f t="shared" si="15"/>
        <v>595.30731455156376</v>
      </c>
      <c r="M620" s="23">
        <f t="shared" si="16"/>
        <v>1.5852502800034463</v>
      </c>
      <c r="N620" s="25">
        <f t="shared" si="17"/>
        <v>44.955630223141206</v>
      </c>
    </row>
    <row r="621" spans="1:14" ht="14.4">
      <c r="A621" s="3" t="s">
        <v>1748</v>
      </c>
      <c r="B621" s="3" t="s">
        <v>1655</v>
      </c>
      <c r="C621" s="9">
        <v>72117</v>
      </c>
      <c r="D621" s="9">
        <v>187</v>
      </c>
      <c r="E621" s="9">
        <v>9807</v>
      </c>
      <c r="F621" s="9">
        <v>68568</v>
      </c>
      <c r="G621" s="9">
        <v>16</v>
      </c>
      <c r="H621" s="9">
        <v>1702.317</v>
      </c>
      <c r="I621" s="22">
        <f t="shared" si="12"/>
        <v>106.3948125</v>
      </c>
      <c r="J621" s="23">
        <f t="shared" si="13"/>
        <v>2.2186169696465465E-4</v>
      </c>
      <c r="K621" s="24">
        <f t="shared" si="14"/>
        <v>9.1032994652406423</v>
      </c>
      <c r="L621" s="24">
        <f t="shared" si="15"/>
        <v>23.604933649486252</v>
      </c>
      <c r="M621" s="23">
        <f t="shared" si="16"/>
        <v>0.25930085832744015</v>
      </c>
      <c r="N621" s="25">
        <f t="shared" si="17"/>
        <v>13.598735388327302</v>
      </c>
    </row>
    <row r="622" spans="1:14" ht="14.4">
      <c r="A622" s="3" t="s">
        <v>1755</v>
      </c>
      <c r="B622" s="3" t="s">
        <v>1655</v>
      </c>
      <c r="C622" s="9">
        <v>38070</v>
      </c>
      <c r="D622" s="9">
        <v>146</v>
      </c>
      <c r="E622" s="9">
        <v>15253</v>
      </c>
      <c r="F622" s="9">
        <v>35453</v>
      </c>
      <c r="G622" s="9">
        <v>8</v>
      </c>
      <c r="H622" s="9">
        <v>1653.511</v>
      </c>
      <c r="I622" s="22">
        <f t="shared" si="12"/>
        <v>206.688875</v>
      </c>
      <c r="J622" s="23">
        <f t="shared" si="13"/>
        <v>2.101392172314158E-4</v>
      </c>
      <c r="K622" s="24">
        <f t="shared" si="14"/>
        <v>11.325417808219179</v>
      </c>
      <c r="L622" s="24">
        <f t="shared" si="15"/>
        <v>43.433438402941945</v>
      </c>
      <c r="M622" s="23">
        <f t="shared" si="16"/>
        <v>0.38350407144733384</v>
      </c>
      <c r="N622" s="25">
        <f t="shared" si="17"/>
        <v>40.065668505384814</v>
      </c>
    </row>
    <row r="623" spans="1:14" ht="14.4">
      <c r="A623" s="3" t="s">
        <v>1748</v>
      </c>
      <c r="B623" s="3" t="s">
        <v>1655</v>
      </c>
      <c r="C623" s="9">
        <v>32400</v>
      </c>
      <c r="D623" s="9">
        <v>87</v>
      </c>
      <c r="E623" s="9">
        <v>5152</v>
      </c>
      <c r="F623" s="9">
        <v>30383</v>
      </c>
      <c r="G623" s="9">
        <v>9</v>
      </c>
      <c r="H623" s="9">
        <v>1522.3530000000001</v>
      </c>
      <c r="I623" s="22">
        <f t="shared" si="12"/>
        <v>169.15033333333335</v>
      </c>
      <c r="J623" s="23">
        <f t="shared" si="13"/>
        <v>2.7777777777777778E-4</v>
      </c>
      <c r="K623" s="24">
        <f t="shared" si="14"/>
        <v>17.498310344827587</v>
      </c>
      <c r="L623" s="24">
        <f t="shared" si="15"/>
        <v>46.986203703703701</v>
      </c>
      <c r="M623" s="23">
        <f t="shared" si="16"/>
        <v>0.26851851851851849</v>
      </c>
      <c r="N623" s="25">
        <f t="shared" si="17"/>
        <v>15.901234567901234</v>
      </c>
    </row>
    <row r="624" spans="1:14" ht="14.4">
      <c r="A624" s="3" t="s">
        <v>1740</v>
      </c>
      <c r="B624" s="3" t="s">
        <v>1655</v>
      </c>
      <c r="C624" s="9">
        <v>9867</v>
      </c>
      <c r="D624" s="9">
        <v>30</v>
      </c>
      <c r="E624" s="9">
        <v>6867</v>
      </c>
      <c r="F624" s="9">
        <v>9347</v>
      </c>
      <c r="G624" s="9">
        <v>12</v>
      </c>
      <c r="H624" s="9">
        <v>6839.5690000000004</v>
      </c>
      <c r="I624" s="22">
        <f t="shared" si="12"/>
        <v>569.96408333333341</v>
      </c>
      <c r="J624" s="23">
        <f t="shared" si="13"/>
        <v>1.2161751292186075E-3</v>
      </c>
      <c r="K624" s="24">
        <f t="shared" si="14"/>
        <v>227.98563333333334</v>
      </c>
      <c r="L624" s="24">
        <f t="shared" si="15"/>
        <v>693.17614269788191</v>
      </c>
      <c r="M624" s="23">
        <f t="shared" si="16"/>
        <v>0.30404378230465184</v>
      </c>
      <c r="N624" s="25">
        <f t="shared" si="17"/>
        <v>69.595621769534816</v>
      </c>
    </row>
    <row r="625" spans="1:14" ht="14.4">
      <c r="A625" s="3" t="s">
        <v>1733</v>
      </c>
      <c r="B625" s="3" t="s">
        <v>1655</v>
      </c>
      <c r="C625" s="9">
        <v>1109184</v>
      </c>
      <c r="D625" s="9">
        <v>3142</v>
      </c>
      <c r="E625" s="9">
        <v>83035</v>
      </c>
      <c r="F625" s="9">
        <v>782482</v>
      </c>
      <c r="G625" s="9">
        <v>25</v>
      </c>
      <c r="H625" s="9">
        <v>7490.8609999999999</v>
      </c>
      <c r="I625" s="22">
        <f t="shared" si="12"/>
        <v>299.63443999999998</v>
      </c>
      <c r="J625" s="23">
        <f t="shared" si="13"/>
        <v>2.2539091800819342E-5</v>
      </c>
      <c r="K625" s="24">
        <f t="shared" si="14"/>
        <v>2.384105983450032</v>
      </c>
      <c r="L625" s="24">
        <f t="shared" si="15"/>
        <v>6.7534881498470947</v>
      </c>
      <c r="M625" s="23">
        <f t="shared" si="16"/>
        <v>0.28327130575269749</v>
      </c>
      <c r="N625" s="25">
        <f t="shared" si="17"/>
        <v>7.4861339507241356</v>
      </c>
    </row>
    <row r="626" spans="1:14" ht="14.4">
      <c r="A626" s="3" t="s">
        <v>1733</v>
      </c>
      <c r="B626" s="3" t="s">
        <v>1655</v>
      </c>
      <c r="C626" s="9">
        <v>686858</v>
      </c>
      <c r="D626" s="9">
        <v>2085</v>
      </c>
      <c r="E626" s="9">
        <v>81956</v>
      </c>
      <c r="F626" s="9">
        <v>624118</v>
      </c>
      <c r="G626" s="9">
        <v>19</v>
      </c>
      <c r="H626" s="9">
        <v>7467.0810000000001</v>
      </c>
      <c r="I626" s="22">
        <f t="shared" si="12"/>
        <v>393.00426315789474</v>
      </c>
      <c r="J626" s="23">
        <f t="shared" si="13"/>
        <v>2.7662195097094306E-5</v>
      </c>
      <c r="K626" s="24">
        <f t="shared" si="14"/>
        <v>3.5813338129496404</v>
      </c>
      <c r="L626" s="24">
        <f t="shared" si="15"/>
        <v>10.871360601463476</v>
      </c>
      <c r="M626" s="23">
        <f t="shared" si="16"/>
        <v>0.30355619356548225</v>
      </c>
      <c r="N626" s="25">
        <f t="shared" si="17"/>
        <v>11.932015059881373</v>
      </c>
    </row>
    <row r="627" spans="1:14" ht="14.4">
      <c r="A627" s="3" t="s">
        <v>1740</v>
      </c>
      <c r="B627" s="3" t="s">
        <v>1655</v>
      </c>
      <c r="C627" s="9">
        <v>40929</v>
      </c>
      <c r="D627" s="9">
        <v>142</v>
      </c>
      <c r="E627" s="9">
        <v>9249</v>
      </c>
      <c r="F627" s="9">
        <v>31564</v>
      </c>
      <c r="G627" s="9">
        <v>8</v>
      </c>
      <c r="H627" s="9">
        <v>6764.5209999999997</v>
      </c>
      <c r="I627" s="22">
        <f t="shared" si="12"/>
        <v>845.56512499999997</v>
      </c>
      <c r="J627" s="23">
        <f t="shared" si="13"/>
        <v>1.954604314789025E-4</v>
      </c>
      <c r="K627" s="24">
        <f t="shared" si="14"/>
        <v>47.637471830985916</v>
      </c>
      <c r="L627" s="24">
        <f t="shared" si="15"/>
        <v>165.27452417601211</v>
      </c>
      <c r="M627" s="23">
        <f t="shared" si="16"/>
        <v>0.34694226587505195</v>
      </c>
      <c r="N627" s="25">
        <f t="shared" si="17"/>
        <v>22.597669134354614</v>
      </c>
    </row>
    <row r="628" spans="1:14" ht="14.4">
      <c r="A628" s="3" t="s">
        <v>1742</v>
      </c>
      <c r="B628" s="3" t="s">
        <v>1655</v>
      </c>
      <c r="C628" s="9">
        <v>39844</v>
      </c>
      <c r="D628" s="9">
        <v>99</v>
      </c>
      <c r="E628" s="9">
        <v>11077</v>
      </c>
      <c r="F628" s="9">
        <v>30190</v>
      </c>
      <c r="G628" s="9">
        <v>9</v>
      </c>
      <c r="H628" s="9">
        <v>6367.87</v>
      </c>
      <c r="I628" s="22">
        <f t="shared" si="12"/>
        <v>707.54111111111115</v>
      </c>
      <c r="J628" s="23">
        <f t="shared" si="13"/>
        <v>2.2588093564903123E-4</v>
      </c>
      <c r="K628" s="24">
        <f t="shared" si="14"/>
        <v>64.321919191919193</v>
      </c>
      <c r="L628" s="24">
        <f t="shared" si="15"/>
        <v>159.82004818793294</v>
      </c>
      <c r="M628" s="23">
        <f t="shared" si="16"/>
        <v>0.24846902921393435</v>
      </c>
      <c r="N628" s="25">
        <f t="shared" si="17"/>
        <v>27.800923602047988</v>
      </c>
    </row>
    <row r="629" spans="1:14" ht="14.4">
      <c r="A629" s="3" t="s">
        <v>1735</v>
      </c>
      <c r="B629" s="3" t="s">
        <v>1655</v>
      </c>
      <c r="C629" s="9">
        <v>210700</v>
      </c>
      <c r="D629" s="9">
        <v>704</v>
      </c>
      <c r="E629" s="9">
        <v>94625</v>
      </c>
      <c r="F629" s="9">
        <v>180681</v>
      </c>
      <c r="G629" s="9">
        <v>3</v>
      </c>
      <c r="H629" s="9">
        <v>6341.8789999999999</v>
      </c>
      <c r="I629" s="22">
        <f t="shared" si="12"/>
        <v>2113.9596666666666</v>
      </c>
      <c r="J629" s="23">
        <f t="shared" si="13"/>
        <v>1.4238253440911248E-5</v>
      </c>
      <c r="K629" s="24">
        <f t="shared" si="14"/>
        <v>9.0083508522727271</v>
      </c>
      <c r="L629" s="24">
        <f t="shared" si="15"/>
        <v>30.09909349786426</v>
      </c>
      <c r="M629" s="23">
        <f t="shared" si="16"/>
        <v>0.33412434741338398</v>
      </c>
      <c r="N629" s="25">
        <f t="shared" si="17"/>
        <v>44.909824394874235</v>
      </c>
    </row>
    <row r="630" spans="1:14" ht="14.4">
      <c r="A630" s="3" t="s">
        <v>1735</v>
      </c>
      <c r="B630" s="3" t="s">
        <v>1753</v>
      </c>
      <c r="C630" s="9">
        <v>42884</v>
      </c>
      <c r="D630" s="9">
        <v>104</v>
      </c>
      <c r="E630" s="9">
        <v>4345</v>
      </c>
      <c r="F630" s="9">
        <v>25153</v>
      </c>
      <c r="G630" s="9">
        <v>9</v>
      </c>
      <c r="H630" s="9">
        <v>6322.1530000000002</v>
      </c>
      <c r="I630" s="22">
        <f t="shared" si="12"/>
        <v>702.46144444444451</v>
      </c>
      <c r="J630" s="23">
        <f t="shared" si="13"/>
        <v>2.0986848241768492E-4</v>
      </c>
      <c r="K630" s="24">
        <f t="shared" si="14"/>
        <v>60.789932692307694</v>
      </c>
      <c r="L630" s="24">
        <f t="shared" si="15"/>
        <v>147.42451730249044</v>
      </c>
      <c r="M630" s="23">
        <f t="shared" si="16"/>
        <v>0.24251469079376925</v>
      </c>
      <c r="N630" s="25">
        <f t="shared" si="17"/>
        <v>10.131983956720456</v>
      </c>
    </row>
    <row r="631" spans="1:14" ht="14.4">
      <c r="A631" s="3" t="s">
        <v>1748</v>
      </c>
      <c r="B631" s="3" t="s">
        <v>1655</v>
      </c>
      <c r="C631" s="9">
        <v>96779</v>
      </c>
      <c r="D631" s="9">
        <v>299</v>
      </c>
      <c r="E631" s="9">
        <v>9831</v>
      </c>
      <c r="F631" s="9">
        <v>63640</v>
      </c>
      <c r="G631" s="9">
        <v>12</v>
      </c>
      <c r="H631" s="9">
        <v>6317.5110000000004</v>
      </c>
      <c r="I631" s="22">
        <f t="shared" si="12"/>
        <v>526.45925</v>
      </c>
      <c r="J631" s="23">
        <f t="shared" si="13"/>
        <v>1.2399384163919858E-4</v>
      </c>
      <c r="K631" s="24">
        <f t="shared" si="14"/>
        <v>21.128799331103679</v>
      </c>
      <c r="L631" s="24">
        <f t="shared" si="15"/>
        <v>65.277704873991254</v>
      </c>
      <c r="M631" s="23">
        <f t="shared" si="16"/>
        <v>0.30895132208433645</v>
      </c>
      <c r="N631" s="25">
        <f t="shared" si="17"/>
        <v>10.158195476291345</v>
      </c>
    </row>
    <row r="632" spans="1:14" ht="14.4">
      <c r="A632" s="3" t="s">
        <v>1740</v>
      </c>
      <c r="B632" s="3" t="s">
        <v>1655</v>
      </c>
      <c r="C632" s="9">
        <v>182114</v>
      </c>
      <c r="D632" s="9">
        <v>500</v>
      </c>
      <c r="E632" s="9">
        <v>14477</v>
      </c>
      <c r="F632" s="9">
        <v>139167</v>
      </c>
      <c r="G632" s="9">
        <v>29</v>
      </c>
      <c r="H632" s="9">
        <v>6307.9009999999998</v>
      </c>
      <c r="I632" s="22">
        <f t="shared" si="12"/>
        <v>217.5138275862069</v>
      </c>
      <c r="J632" s="23">
        <f t="shared" si="13"/>
        <v>1.5924091503124416E-4</v>
      </c>
      <c r="K632" s="24">
        <f t="shared" si="14"/>
        <v>12.615802</v>
      </c>
      <c r="L632" s="24">
        <f t="shared" si="15"/>
        <v>34.637100936775859</v>
      </c>
      <c r="M632" s="23">
        <f t="shared" si="16"/>
        <v>0.27455330177800719</v>
      </c>
      <c r="N632" s="25">
        <f t="shared" si="17"/>
        <v>7.9494162996804203</v>
      </c>
    </row>
    <row r="633" spans="1:14" ht="14.4">
      <c r="A633" s="3" t="s">
        <v>1740</v>
      </c>
      <c r="B633" s="3" t="s">
        <v>1655</v>
      </c>
      <c r="C633" s="9">
        <v>207823</v>
      </c>
      <c r="D633" s="9">
        <v>600</v>
      </c>
      <c r="E633" s="9">
        <v>33602</v>
      </c>
      <c r="F633" s="9">
        <v>167814</v>
      </c>
      <c r="G633" s="9">
        <v>13</v>
      </c>
      <c r="H633" s="9">
        <v>6048.9560000000001</v>
      </c>
      <c r="I633" s="22">
        <f t="shared" si="12"/>
        <v>465.3043076923077</v>
      </c>
      <c r="J633" s="23">
        <f t="shared" si="13"/>
        <v>6.2553230393171117E-5</v>
      </c>
      <c r="K633" s="24">
        <f t="shared" si="14"/>
        <v>10.081593333333334</v>
      </c>
      <c r="L633" s="24">
        <f t="shared" si="15"/>
        <v>29.106287562011904</v>
      </c>
      <c r="M633" s="23">
        <f t="shared" si="16"/>
        <v>0.2887072171992513</v>
      </c>
      <c r="N633" s="25">
        <f t="shared" si="17"/>
        <v>16.168566520548737</v>
      </c>
    </row>
    <row r="634" spans="1:14" ht="14.4">
      <c r="A634" s="3" t="s">
        <v>1733</v>
      </c>
      <c r="B634" s="3" t="s">
        <v>1655</v>
      </c>
      <c r="C634" s="9">
        <v>257862</v>
      </c>
      <c r="D634" s="9">
        <v>700</v>
      </c>
      <c r="E634" s="9">
        <v>105048</v>
      </c>
      <c r="F634" s="9">
        <v>238629</v>
      </c>
      <c r="G634" s="9">
        <v>21</v>
      </c>
      <c r="H634" s="9">
        <v>5899.4290000000001</v>
      </c>
      <c r="I634" s="22">
        <f t="shared" si="12"/>
        <v>280.92519047619049</v>
      </c>
      <c r="J634" s="23">
        <f t="shared" si="13"/>
        <v>8.1438909183982131E-5</v>
      </c>
      <c r="K634" s="24">
        <f t="shared" si="14"/>
        <v>8.4277557142857145</v>
      </c>
      <c r="L634" s="24">
        <f t="shared" si="15"/>
        <v>22.878241074683356</v>
      </c>
      <c r="M634" s="23">
        <f t="shared" si="16"/>
        <v>0.27146303061327376</v>
      </c>
      <c r="N634" s="25">
        <f t="shared" si="17"/>
        <v>40.738069199804542</v>
      </c>
    </row>
    <row r="635" spans="1:14" ht="14.4">
      <c r="A635" s="3" t="s">
        <v>1740</v>
      </c>
      <c r="B635" s="3" t="s">
        <v>1655</v>
      </c>
      <c r="C635" s="9">
        <v>26439</v>
      </c>
      <c r="D635" s="9">
        <v>95</v>
      </c>
      <c r="E635" s="9">
        <v>7093</v>
      </c>
      <c r="F635" s="9">
        <v>19681</v>
      </c>
      <c r="G635" s="9">
        <v>7</v>
      </c>
      <c r="H635" s="9">
        <v>5330.7820000000002</v>
      </c>
      <c r="I635" s="22">
        <f t="shared" si="12"/>
        <v>761.54028571428569</v>
      </c>
      <c r="J635" s="23">
        <f t="shared" si="13"/>
        <v>2.6476039184537993E-4</v>
      </c>
      <c r="K635" s="24">
        <f t="shared" si="14"/>
        <v>56.113494736842107</v>
      </c>
      <c r="L635" s="24">
        <f t="shared" si="15"/>
        <v>201.62570445175686</v>
      </c>
      <c r="M635" s="23">
        <f t="shared" si="16"/>
        <v>0.3593176746473013</v>
      </c>
      <c r="N635" s="25">
        <f t="shared" si="17"/>
        <v>26.827792276561141</v>
      </c>
    </row>
    <row r="636" spans="1:14" ht="14.4">
      <c r="A636" s="3" t="s">
        <v>1738</v>
      </c>
      <c r="B636" s="3" t="s">
        <v>1655</v>
      </c>
      <c r="C636" s="9">
        <v>96508</v>
      </c>
      <c r="D636" s="9">
        <v>351</v>
      </c>
      <c r="E636" s="9">
        <v>47065</v>
      </c>
      <c r="F636" s="9">
        <v>73640</v>
      </c>
      <c r="G636" s="9">
        <v>15</v>
      </c>
      <c r="H636" s="9">
        <v>5310.77</v>
      </c>
      <c r="I636" s="22">
        <f t="shared" si="12"/>
        <v>354.05133333333339</v>
      </c>
      <c r="J636" s="23">
        <f t="shared" si="13"/>
        <v>1.5542752932399387E-4</v>
      </c>
      <c r="K636" s="24">
        <f t="shared" si="14"/>
        <v>15.130398860398861</v>
      </c>
      <c r="L636" s="24">
        <f t="shared" si="15"/>
        <v>55.029323993865802</v>
      </c>
      <c r="M636" s="23">
        <f t="shared" si="16"/>
        <v>0.36370041861814567</v>
      </c>
      <c r="N636" s="25">
        <f t="shared" si="17"/>
        <v>48.767977784225138</v>
      </c>
    </row>
    <row r="637" spans="1:14" ht="14.4">
      <c r="A637" s="3" t="s">
        <v>1748</v>
      </c>
      <c r="B637" s="3" t="s">
        <v>1655</v>
      </c>
      <c r="C637" s="9">
        <v>198163</v>
      </c>
      <c r="D637" s="9">
        <v>469</v>
      </c>
      <c r="E637" s="9">
        <v>76695</v>
      </c>
      <c r="F637" s="9">
        <v>183585</v>
      </c>
      <c r="G637" s="9">
        <v>31</v>
      </c>
      <c r="H637" s="9">
        <v>5204.3140000000003</v>
      </c>
      <c r="I637" s="22">
        <f t="shared" si="12"/>
        <v>167.88109677419357</v>
      </c>
      <c r="J637" s="23">
        <f t="shared" si="13"/>
        <v>1.564368726755247E-4</v>
      </c>
      <c r="K637" s="24">
        <f t="shared" si="14"/>
        <v>11.096618336886994</v>
      </c>
      <c r="L637" s="24">
        <f t="shared" si="15"/>
        <v>26.262793760691956</v>
      </c>
      <c r="M637" s="23">
        <f t="shared" si="16"/>
        <v>0.23667384930587446</v>
      </c>
      <c r="N637" s="25">
        <f t="shared" si="17"/>
        <v>38.702986934997959</v>
      </c>
    </row>
    <row r="638" spans="1:14" ht="14.4">
      <c r="A638" s="3" t="s">
        <v>1771</v>
      </c>
      <c r="B638" s="3" t="s">
        <v>1655</v>
      </c>
      <c r="C638" s="9">
        <v>156427</v>
      </c>
      <c r="D638" s="9">
        <v>512</v>
      </c>
      <c r="E638" s="9">
        <v>61821</v>
      </c>
      <c r="F638" s="9">
        <v>145505</v>
      </c>
      <c r="G638" s="9">
        <v>3</v>
      </c>
      <c r="H638" s="9">
        <v>5159.7470000000003</v>
      </c>
      <c r="I638" s="22">
        <f t="shared" si="12"/>
        <v>1719.9156666666668</v>
      </c>
      <c r="J638" s="23">
        <f t="shared" si="13"/>
        <v>1.9178274850249637E-5</v>
      </c>
      <c r="K638" s="24">
        <f t="shared" si="14"/>
        <v>10.077630859375001</v>
      </c>
      <c r="L638" s="24">
        <f t="shared" si="15"/>
        <v>32.985015374583675</v>
      </c>
      <c r="M638" s="23">
        <f t="shared" si="16"/>
        <v>0.32730922411092717</v>
      </c>
      <c r="N638" s="25">
        <f t="shared" si="17"/>
        <v>39.520670983909426</v>
      </c>
    </row>
    <row r="639" spans="1:14" ht="14.4">
      <c r="A639" s="3" t="s">
        <v>1742</v>
      </c>
      <c r="B639" s="3" t="s">
        <v>1655</v>
      </c>
      <c r="C639" s="9">
        <v>61574</v>
      </c>
      <c r="D639" s="9">
        <v>280</v>
      </c>
      <c r="E639" s="9">
        <v>18717</v>
      </c>
      <c r="F639" s="9">
        <v>46367</v>
      </c>
      <c r="G639" s="9">
        <v>8</v>
      </c>
      <c r="H639" s="9">
        <v>4999.665</v>
      </c>
      <c r="I639" s="22">
        <f t="shared" si="12"/>
        <v>624.958125</v>
      </c>
      <c r="J639" s="23">
        <f t="shared" si="13"/>
        <v>1.2992496833078896E-4</v>
      </c>
      <c r="K639" s="24">
        <f t="shared" si="14"/>
        <v>17.855946428571428</v>
      </c>
      <c r="L639" s="24">
        <f t="shared" si="15"/>
        <v>81.197664598694246</v>
      </c>
      <c r="M639" s="23">
        <f t="shared" si="16"/>
        <v>0.45473738915776141</v>
      </c>
      <c r="N639" s="25">
        <f t="shared" si="17"/>
        <v>30.397570403092217</v>
      </c>
    </row>
    <row r="640" spans="1:14" ht="14.4">
      <c r="A640" s="3" t="s">
        <v>1733</v>
      </c>
      <c r="B640" s="3" t="s">
        <v>1655</v>
      </c>
      <c r="C640" s="9">
        <v>29856</v>
      </c>
      <c r="D640" s="9">
        <v>111</v>
      </c>
      <c r="E640" s="9">
        <v>7664</v>
      </c>
      <c r="F640" s="9">
        <v>21698</v>
      </c>
      <c r="G640" s="9">
        <v>9</v>
      </c>
      <c r="H640" s="9">
        <v>4851.3940000000002</v>
      </c>
      <c r="I640" s="22">
        <f t="shared" si="12"/>
        <v>539.04377777777779</v>
      </c>
      <c r="J640" s="23">
        <f t="shared" si="13"/>
        <v>3.014469453376206E-4</v>
      </c>
      <c r="K640" s="24">
        <f t="shared" si="14"/>
        <v>43.706252252252256</v>
      </c>
      <c r="L640" s="24">
        <f t="shared" si="15"/>
        <v>162.49310021436227</v>
      </c>
      <c r="M640" s="23">
        <f t="shared" si="16"/>
        <v>0.37178456591639875</v>
      </c>
      <c r="N640" s="25">
        <f t="shared" si="17"/>
        <v>25.669882100750268</v>
      </c>
    </row>
    <row r="641" spans="1:14" ht="14.4">
      <c r="A641" s="3" t="s">
        <v>1740</v>
      </c>
      <c r="B641" s="3" t="s">
        <v>1655</v>
      </c>
      <c r="C641" s="9">
        <v>100991</v>
      </c>
      <c r="D641" s="9">
        <v>286</v>
      </c>
      <c r="E641" s="9">
        <v>56138</v>
      </c>
      <c r="F641" s="9">
        <v>88836</v>
      </c>
      <c r="G641" s="9">
        <v>9</v>
      </c>
      <c r="H641" s="9">
        <v>4652.3680000000004</v>
      </c>
      <c r="I641" s="22">
        <f t="shared" si="12"/>
        <v>516.92977777777787</v>
      </c>
      <c r="J641" s="23">
        <f t="shared" si="13"/>
        <v>8.911685199671258E-5</v>
      </c>
      <c r="K641" s="24">
        <f t="shared" si="14"/>
        <v>16.26702097902098</v>
      </c>
      <c r="L641" s="24">
        <f t="shared" si="15"/>
        <v>46.067154498915748</v>
      </c>
      <c r="M641" s="23">
        <f t="shared" si="16"/>
        <v>0.28319355190066442</v>
      </c>
      <c r="N641" s="25">
        <f t="shared" si="17"/>
        <v>55.587131526571675</v>
      </c>
    </row>
    <row r="642" spans="1:14" ht="14.4">
      <c r="A642" s="3" t="s">
        <v>1740</v>
      </c>
      <c r="B642" s="3" t="s">
        <v>1655</v>
      </c>
      <c r="C642" s="9">
        <v>43327</v>
      </c>
      <c r="D642" s="9">
        <v>140</v>
      </c>
      <c r="E642" s="9">
        <v>4689</v>
      </c>
      <c r="F642" s="9">
        <v>31363</v>
      </c>
      <c r="G642" s="9">
        <v>14</v>
      </c>
      <c r="H642" s="9">
        <v>4554.8770000000004</v>
      </c>
      <c r="I642" s="22">
        <f t="shared" si="12"/>
        <v>325.3483571428572</v>
      </c>
      <c r="J642" s="23">
        <f t="shared" si="13"/>
        <v>3.2312414891407204E-4</v>
      </c>
      <c r="K642" s="24">
        <f t="shared" si="14"/>
        <v>32.53483571428572</v>
      </c>
      <c r="L642" s="24">
        <f t="shared" si="15"/>
        <v>105.12791100237729</v>
      </c>
      <c r="M642" s="23">
        <f t="shared" si="16"/>
        <v>0.3231241489140721</v>
      </c>
      <c r="N642" s="25">
        <f t="shared" si="17"/>
        <v>10.822350958986314</v>
      </c>
    </row>
    <row r="643" spans="1:14" ht="14.4">
      <c r="A643" s="3" t="s">
        <v>1733</v>
      </c>
      <c r="B643" s="3" t="s">
        <v>1655</v>
      </c>
      <c r="C643" s="9">
        <v>212009</v>
      </c>
      <c r="D643" s="9">
        <v>555</v>
      </c>
      <c r="E643" s="9">
        <v>16903</v>
      </c>
      <c r="F643" s="9">
        <v>149653</v>
      </c>
      <c r="G643" s="9">
        <v>15</v>
      </c>
      <c r="H643" s="9">
        <v>3983.6219999999998</v>
      </c>
      <c r="I643" s="22">
        <f t="shared" si="12"/>
        <v>265.57479999999998</v>
      </c>
      <c r="J643" s="23">
        <f t="shared" si="13"/>
        <v>7.0751713370658797E-5</v>
      </c>
      <c r="K643" s="24">
        <f t="shared" si="14"/>
        <v>7.1776972972972972</v>
      </c>
      <c r="L643" s="24">
        <f t="shared" si="15"/>
        <v>18.789872128070034</v>
      </c>
      <c r="M643" s="23">
        <f t="shared" si="16"/>
        <v>0.26178133947143756</v>
      </c>
      <c r="N643" s="25">
        <f t="shared" si="17"/>
        <v>7.9727747406949714</v>
      </c>
    </row>
    <row r="644" spans="1:14" ht="14.4">
      <c r="A644" s="3" t="s">
        <v>1735</v>
      </c>
      <c r="B644" s="3" t="s">
        <v>1655</v>
      </c>
      <c r="C644" s="9">
        <v>45668</v>
      </c>
      <c r="D644" s="9">
        <v>130</v>
      </c>
      <c r="E644" s="9">
        <v>16872</v>
      </c>
      <c r="F644" s="9">
        <v>32085</v>
      </c>
      <c r="G644" s="9">
        <v>9</v>
      </c>
      <c r="H644" s="9">
        <v>3444.203</v>
      </c>
      <c r="I644" s="22">
        <f t="shared" si="12"/>
        <v>382.68922222222221</v>
      </c>
      <c r="J644" s="23">
        <f t="shared" si="13"/>
        <v>1.9707453796969431E-4</v>
      </c>
      <c r="K644" s="24">
        <f t="shared" si="14"/>
        <v>26.493869230769231</v>
      </c>
      <c r="L644" s="24">
        <f t="shared" si="15"/>
        <v>75.41830165542612</v>
      </c>
      <c r="M644" s="23">
        <f t="shared" si="16"/>
        <v>0.2846632215117807</v>
      </c>
      <c r="N644" s="25">
        <f t="shared" si="17"/>
        <v>36.944906718052032</v>
      </c>
    </row>
    <row r="645" spans="1:14" ht="14.4">
      <c r="A645" s="3" t="s">
        <v>1748</v>
      </c>
      <c r="B645" s="3" t="s">
        <v>1655</v>
      </c>
      <c r="C645" s="9">
        <v>654902</v>
      </c>
      <c r="D645" s="9">
        <v>1874</v>
      </c>
      <c r="E645" s="9">
        <v>40733</v>
      </c>
      <c r="F645" s="9">
        <v>477114</v>
      </c>
      <c r="G645" s="9">
        <v>14</v>
      </c>
      <c r="H645" s="9">
        <v>3178.61</v>
      </c>
      <c r="I645" s="22">
        <f t="shared" si="12"/>
        <v>227.04357142857143</v>
      </c>
      <c r="J645" s="23">
        <f t="shared" si="13"/>
        <v>2.137724422890753E-5</v>
      </c>
      <c r="K645" s="24">
        <f t="shared" si="14"/>
        <v>1.6961632870864463</v>
      </c>
      <c r="L645" s="24">
        <f t="shared" si="15"/>
        <v>4.8535658770319836</v>
      </c>
      <c r="M645" s="23">
        <f t="shared" si="16"/>
        <v>0.28614968346409081</v>
      </c>
      <c r="N645" s="25">
        <f t="shared" si="17"/>
        <v>6.219709208400646</v>
      </c>
    </row>
    <row r="646" spans="1:14" ht="14.4">
      <c r="A646" s="3" t="s">
        <v>1762</v>
      </c>
      <c r="B646" s="3" t="s">
        <v>1655</v>
      </c>
      <c r="C646" s="9">
        <v>239164</v>
      </c>
      <c r="D646" s="9">
        <v>699</v>
      </c>
      <c r="E646" s="9">
        <v>86250</v>
      </c>
      <c r="F646" s="9">
        <v>198209</v>
      </c>
      <c r="G646" s="9">
        <v>41</v>
      </c>
      <c r="H646" s="9">
        <v>2819.9349999999999</v>
      </c>
      <c r="I646" s="22">
        <f t="shared" si="12"/>
        <v>68.778902439024392</v>
      </c>
      <c r="J646" s="23">
        <f t="shared" si="13"/>
        <v>1.7143048284858924E-4</v>
      </c>
      <c r="K646" s="24">
        <f t="shared" si="14"/>
        <v>4.0342417739628038</v>
      </c>
      <c r="L646" s="24">
        <f t="shared" si="15"/>
        <v>11.790800454917964</v>
      </c>
      <c r="M646" s="23">
        <f t="shared" si="16"/>
        <v>0.29226806710039971</v>
      </c>
      <c r="N646" s="25">
        <f t="shared" si="17"/>
        <v>36.063119867538589</v>
      </c>
    </row>
    <row r="647" spans="1:14" ht="14.4">
      <c r="A647" s="3" t="s">
        <v>1740</v>
      </c>
      <c r="B647" s="3" t="s">
        <v>1655</v>
      </c>
      <c r="C647" s="9">
        <v>564387</v>
      </c>
      <c r="D647" s="9">
        <v>1984</v>
      </c>
      <c r="E647" s="9">
        <v>78234</v>
      </c>
      <c r="F647" s="9">
        <v>438695</v>
      </c>
      <c r="G647" s="9">
        <v>6</v>
      </c>
      <c r="H647" s="9">
        <v>2712.38</v>
      </c>
      <c r="I647" s="22">
        <f t="shared" si="12"/>
        <v>452.06333333333333</v>
      </c>
      <c r="J647" s="23">
        <f t="shared" si="13"/>
        <v>1.063100319461646E-5</v>
      </c>
      <c r="K647" s="24">
        <f t="shared" si="14"/>
        <v>1.3671270161290323</v>
      </c>
      <c r="L647" s="24">
        <f t="shared" si="15"/>
        <v>4.8058867408356321</v>
      </c>
      <c r="M647" s="23">
        <f t="shared" si="16"/>
        <v>0.35153183896865098</v>
      </c>
      <c r="N647" s="25">
        <f t="shared" si="17"/>
        <v>13.861765065460402</v>
      </c>
    </row>
    <row r="648" spans="1:14" ht="14.4">
      <c r="A648" s="3" t="s">
        <v>1748</v>
      </c>
      <c r="B648" s="3" t="s">
        <v>1655</v>
      </c>
      <c r="C648" s="9">
        <v>12512</v>
      </c>
      <c r="D648" s="9">
        <v>69</v>
      </c>
      <c r="E648" s="9">
        <v>6240</v>
      </c>
      <c r="F648" s="9">
        <v>9672</v>
      </c>
      <c r="G648" s="9">
        <v>1</v>
      </c>
      <c r="H648" s="9">
        <v>2298.8890000000001</v>
      </c>
      <c r="I648" s="22">
        <f t="shared" si="12"/>
        <v>2298.8890000000001</v>
      </c>
      <c r="J648" s="23">
        <f t="shared" si="13"/>
        <v>7.9923273657289009E-5</v>
      </c>
      <c r="K648" s="24">
        <f t="shared" si="14"/>
        <v>33.317231884057975</v>
      </c>
      <c r="L648" s="24">
        <f t="shared" si="15"/>
        <v>183.73473465473148</v>
      </c>
      <c r="M648" s="23">
        <f t="shared" si="16"/>
        <v>0.55147058823529416</v>
      </c>
      <c r="N648" s="25">
        <f t="shared" si="17"/>
        <v>49.872122762148337</v>
      </c>
    </row>
    <row r="649" spans="1:14" ht="14.4">
      <c r="A649" s="3" t="s">
        <v>1733</v>
      </c>
      <c r="B649" s="3" t="s">
        <v>1655</v>
      </c>
      <c r="C649" s="9">
        <v>68008</v>
      </c>
      <c r="D649" s="9">
        <v>204</v>
      </c>
      <c r="E649" s="9">
        <v>2996</v>
      </c>
      <c r="F649" s="9">
        <v>49686</v>
      </c>
      <c r="G649" s="9">
        <v>9</v>
      </c>
      <c r="H649" s="9">
        <v>1923.808</v>
      </c>
      <c r="I649" s="22">
        <f t="shared" si="12"/>
        <v>213.75644444444444</v>
      </c>
      <c r="J649" s="23">
        <f t="shared" si="13"/>
        <v>1.3233737207387367E-4</v>
      </c>
      <c r="K649" s="24">
        <f t="shared" si="14"/>
        <v>9.4304313725490196</v>
      </c>
      <c r="L649" s="24">
        <f t="shared" si="15"/>
        <v>28.287966121632749</v>
      </c>
      <c r="M649" s="23">
        <f t="shared" si="16"/>
        <v>0.29996471003411362</v>
      </c>
      <c r="N649" s="25">
        <f t="shared" si="17"/>
        <v>4.4053640748147282</v>
      </c>
    </row>
    <row r="650" spans="1:14" ht="14.4">
      <c r="A650" s="3" t="s">
        <v>1748</v>
      </c>
      <c r="B650" s="3" t="s">
        <v>1655</v>
      </c>
      <c r="C650" s="9">
        <v>61848</v>
      </c>
      <c r="D650" s="9">
        <v>213</v>
      </c>
      <c r="E650" s="9">
        <v>6581</v>
      </c>
      <c r="F650" s="9">
        <v>44917</v>
      </c>
      <c r="G650" s="9">
        <v>15</v>
      </c>
      <c r="H650" s="9">
        <v>1819.894</v>
      </c>
      <c r="I650" s="22">
        <f t="shared" si="12"/>
        <v>121.32626666666667</v>
      </c>
      <c r="J650" s="23">
        <f t="shared" si="13"/>
        <v>2.4253007372914242E-4</v>
      </c>
      <c r="K650" s="24">
        <f t="shared" si="14"/>
        <v>8.544103286384976</v>
      </c>
      <c r="L650" s="24">
        <f t="shared" si="15"/>
        <v>29.425268399948258</v>
      </c>
      <c r="M650" s="23">
        <f t="shared" si="16"/>
        <v>0.34439270469538219</v>
      </c>
      <c r="N650" s="25">
        <f t="shared" si="17"/>
        <v>10.640602768076574</v>
      </c>
    </row>
    <row r="651" spans="1:14" ht="14.4">
      <c r="A651" s="3" t="s">
        <v>1748</v>
      </c>
      <c r="B651" s="3" t="s">
        <v>1655</v>
      </c>
      <c r="C651" s="9">
        <v>232635</v>
      </c>
      <c r="D651" s="9">
        <v>666</v>
      </c>
      <c r="E651" s="9">
        <v>34008</v>
      </c>
      <c r="F651" s="9">
        <v>195803</v>
      </c>
      <c r="G651" s="9">
        <v>39</v>
      </c>
      <c r="H651" s="9">
        <v>1773.992</v>
      </c>
      <c r="I651" s="22">
        <f t="shared" si="12"/>
        <v>45.486974358974358</v>
      </c>
      <c r="J651" s="23">
        <f t="shared" si="13"/>
        <v>1.6764459346186087E-4</v>
      </c>
      <c r="K651" s="24">
        <f t="shared" si="14"/>
        <v>2.6636516516516515</v>
      </c>
      <c r="L651" s="24">
        <f t="shared" si="15"/>
        <v>7.6256453242203452</v>
      </c>
      <c r="M651" s="23">
        <f t="shared" si="16"/>
        <v>0.28628538268102388</v>
      </c>
      <c r="N651" s="25">
        <f t="shared" si="17"/>
        <v>14.618608549874265</v>
      </c>
    </row>
    <row r="652" spans="1:14" ht="14.4">
      <c r="A652" s="3" t="s">
        <v>1740</v>
      </c>
      <c r="B652" s="3" t="s">
        <v>1655</v>
      </c>
      <c r="C652" s="9">
        <v>180353</v>
      </c>
      <c r="D652" s="9">
        <v>471</v>
      </c>
      <c r="E652" s="9">
        <v>67637</v>
      </c>
      <c r="F652" s="9">
        <v>145416</v>
      </c>
      <c r="G652" s="9">
        <v>8</v>
      </c>
      <c r="H652" s="9">
        <v>1720.8820000000001</v>
      </c>
      <c r="I652" s="22">
        <f t="shared" si="12"/>
        <v>215.11025000000001</v>
      </c>
      <c r="J652" s="23">
        <f t="shared" si="13"/>
        <v>4.4357454547470792E-5</v>
      </c>
      <c r="K652" s="24">
        <f t="shared" si="14"/>
        <v>3.6536772823779193</v>
      </c>
      <c r="L652" s="24">
        <f t="shared" si="15"/>
        <v>9.54174313707008</v>
      </c>
      <c r="M652" s="23">
        <f t="shared" si="16"/>
        <v>0.26115451364823433</v>
      </c>
      <c r="N652" s="25">
        <f t="shared" si="17"/>
        <v>37.502564415341027</v>
      </c>
    </row>
    <row r="653" spans="1:14" ht="14.4">
      <c r="A653" s="3" t="s">
        <v>1748</v>
      </c>
      <c r="B653" s="3" t="s">
        <v>1655</v>
      </c>
      <c r="C653" s="9">
        <v>78433</v>
      </c>
      <c r="D653" s="9">
        <v>204</v>
      </c>
      <c r="E653" s="9">
        <v>24067</v>
      </c>
      <c r="F653" s="9">
        <v>58308</v>
      </c>
      <c r="G653" s="9">
        <v>16</v>
      </c>
      <c r="H653" s="9">
        <v>1612.549</v>
      </c>
      <c r="I653" s="22">
        <f t="shared" si="12"/>
        <v>100.7843125</v>
      </c>
      <c r="J653" s="23">
        <f t="shared" si="13"/>
        <v>2.0399576708783292E-4</v>
      </c>
      <c r="K653" s="24">
        <f t="shared" si="14"/>
        <v>7.9046519607843138</v>
      </c>
      <c r="L653" s="24">
        <f t="shared" si="15"/>
        <v>20.559573138857367</v>
      </c>
      <c r="M653" s="23">
        <f t="shared" si="16"/>
        <v>0.26009460303698695</v>
      </c>
      <c r="N653" s="25">
        <f t="shared" si="17"/>
        <v>30.684788290642967</v>
      </c>
    </row>
    <row r="654" spans="1:14" ht="14.4">
      <c r="A654" s="3" t="s">
        <v>1740</v>
      </c>
      <c r="B654" s="3" t="s">
        <v>1655</v>
      </c>
      <c r="C654" s="9">
        <v>194833</v>
      </c>
      <c r="D654" s="9">
        <v>499</v>
      </c>
      <c r="E654" s="9">
        <v>29091</v>
      </c>
      <c r="F654" s="9">
        <v>143813</v>
      </c>
      <c r="G654" s="9">
        <v>4</v>
      </c>
      <c r="H654" s="9">
        <v>1586.3150000000001</v>
      </c>
      <c r="I654" s="22">
        <f t="shared" si="12"/>
        <v>396.57875000000001</v>
      </c>
      <c r="J654" s="23">
        <f t="shared" si="13"/>
        <v>2.0530402960484108E-5</v>
      </c>
      <c r="K654" s="24">
        <f t="shared" si="14"/>
        <v>3.178987975951904</v>
      </c>
      <c r="L654" s="24">
        <f t="shared" si="15"/>
        <v>8.141921543065088</v>
      </c>
      <c r="M654" s="23">
        <f t="shared" si="16"/>
        <v>0.25611677693203921</v>
      </c>
      <c r="N654" s="25">
        <f t="shared" si="17"/>
        <v>14.931248813086079</v>
      </c>
    </row>
    <row r="655" spans="1:14" ht="14.4">
      <c r="A655" s="3" t="s">
        <v>1735</v>
      </c>
      <c r="B655" s="3" t="s">
        <v>1753</v>
      </c>
      <c r="C655" s="9">
        <v>197192</v>
      </c>
      <c r="D655" s="9">
        <v>519</v>
      </c>
      <c r="E655" s="9">
        <v>80623</v>
      </c>
      <c r="F655" s="9">
        <v>181763</v>
      </c>
      <c r="G655" s="9">
        <v>5</v>
      </c>
      <c r="H655" s="9">
        <v>1584.732</v>
      </c>
      <c r="I655" s="22">
        <f t="shared" si="12"/>
        <v>316.94639999999998</v>
      </c>
      <c r="J655" s="23">
        <f t="shared" si="13"/>
        <v>2.5355998214937724E-5</v>
      </c>
      <c r="K655" s="24">
        <f t="shared" si="14"/>
        <v>3.0534335260115606</v>
      </c>
      <c r="L655" s="24">
        <f t="shared" si="15"/>
        <v>8.0364923526309369</v>
      </c>
      <c r="M655" s="23">
        <f t="shared" si="16"/>
        <v>0.2631952614710536</v>
      </c>
      <c r="N655" s="25">
        <f t="shared" si="17"/>
        <v>40.885532881658484</v>
      </c>
    </row>
    <row r="656" spans="1:14" ht="14.4">
      <c r="A656" s="3" t="s">
        <v>1735</v>
      </c>
      <c r="B656" s="3" t="s">
        <v>1655</v>
      </c>
      <c r="C656" s="9">
        <v>40519</v>
      </c>
      <c r="D656" s="9">
        <v>111</v>
      </c>
      <c r="E656" s="9">
        <v>6105</v>
      </c>
      <c r="F656" s="9">
        <v>26283</v>
      </c>
      <c r="G656" s="9">
        <v>10</v>
      </c>
      <c r="H656" s="9">
        <v>1582.4110000000001</v>
      </c>
      <c r="I656" s="22">
        <f t="shared" si="12"/>
        <v>158.24110000000002</v>
      </c>
      <c r="J656" s="23">
        <f t="shared" si="13"/>
        <v>2.4679779856363681E-4</v>
      </c>
      <c r="K656" s="24">
        <f t="shared" si="14"/>
        <v>14.255954954954955</v>
      </c>
      <c r="L656" s="24">
        <f t="shared" si="15"/>
        <v>39.053555122288309</v>
      </c>
      <c r="M656" s="23">
        <f t="shared" si="16"/>
        <v>0.27394555640563684</v>
      </c>
      <c r="N656" s="25">
        <f t="shared" si="17"/>
        <v>15.067005602310028</v>
      </c>
    </row>
    <row r="657" spans="1:14" ht="14.4">
      <c r="A657" s="3" t="s">
        <v>1742</v>
      </c>
      <c r="B657" s="3" t="s">
        <v>1655</v>
      </c>
      <c r="C657" s="9">
        <v>254780</v>
      </c>
      <c r="D657" s="9">
        <v>699</v>
      </c>
      <c r="E657" s="9">
        <v>19169</v>
      </c>
      <c r="F657" s="9">
        <v>182583</v>
      </c>
      <c r="G657" s="9">
        <v>4</v>
      </c>
      <c r="H657" s="9">
        <v>1561.0219999999999</v>
      </c>
      <c r="I657" s="22">
        <f t="shared" si="12"/>
        <v>390.25549999999998</v>
      </c>
      <c r="J657" s="23">
        <f t="shared" si="13"/>
        <v>1.5699819452076301E-5</v>
      </c>
      <c r="K657" s="24">
        <f t="shared" si="14"/>
        <v>2.2332217453505008</v>
      </c>
      <c r="L657" s="24">
        <f t="shared" si="15"/>
        <v>6.1269408901797622</v>
      </c>
      <c r="M657" s="23">
        <f t="shared" si="16"/>
        <v>0.27435434492503336</v>
      </c>
      <c r="N657" s="25">
        <f t="shared" si="17"/>
        <v>7.5237459769212656</v>
      </c>
    </row>
    <row r="658" spans="1:14" ht="14.4">
      <c r="A658" s="3" t="s">
        <v>1781</v>
      </c>
      <c r="B658" s="3" t="s">
        <v>1655</v>
      </c>
      <c r="C658" s="9">
        <v>36543</v>
      </c>
      <c r="D658" s="9">
        <v>147</v>
      </c>
      <c r="E658" s="9">
        <v>18046</v>
      </c>
      <c r="F658" s="9">
        <v>27358</v>
      </c>
      <c r="G658" s="9">
        <v>6</v>
      </c>
      <c r="H658" s="9">
        <v>1513.0889999999999</v>
      </c>
      <c r="I658" s="22">
        <f t="shared" si="12"/>
        <v>252.1815</v>
      </c>
      <c r="J658" s="23">
        <f t="shared" si="13"/>
        <v>1.6419013217305639E-4</v>
      </c>
      <c r="K658" s="24">
        <f t="shared" si="14"/>
        <v>10.293122448979592</v>
      </c>
      <c r="L658" s="24">
        <f t="shared" si="15"/>
        <v>41.405713816599615</v>
      </c>
      <c r="M658" s="23">
        <f t="shared" si="16"/>
        <v>0.40226582382398818</v>
      </c>
      <c r="N658" s="25">
        <f t="shared" si="17"/>
        <v>49.382918753249591</v>
      </c>
    </row>
    <row r="659" spans="1:14" ht="14.4">
      <c r="A659" s="3" t="s">
        <v>1733</v>
      </c>
      <c r="B659" s="3" t="s">
        <v>1655</v>
      </c>
      <c r="C659" s="9">
        <v>292885</v>
      </c>
      <c r="D659" s="9">
        <v>796</v>
      </c>
      <c r="E659" s="9">
        <v>12733</v>
      </c>
      <c r="F659" s="9">
        <v>203986</v>
      </c>
      <c r="G659" s="9">
        <v>4</v>
      </c>
      <c r="H659" s="9">
        <v>1503.913</v>
      </c>
      <c r="I659" s="22">
        <f t="shared" si="12"/>
        <v>375.97825</v>
      </c>
      <c r="J659" s="23">
        <f t="shared" si="13"/>
        <v>1.365723748228827E-5</v>
      </c>
      <c r="K659" s="24">
        <f t="shared" si="14"/>
        <v>1.8893379396984924</v>
      </c>
      <c r="L659" s="24">
        <f t="shared" si="15"/>
        <v>5.1348242484251498</v>
      </c>
      <c r="M659" s="23">
        <f t="shared" si="16"/>
        <v>0.27177902589753655</v>
      </c>
      <c r="N659" s="25">
        <f t="shared" si="17"/>
        <v>4.3474401215494138</v>
      </c>
    </row>
    <row r="660" spans="1:14" ht="14.4">
      <c r="A660" s="3" t="s">
        <v>1735</v>
      </c>
      <c r="B660" s="3" t="s">
        <v>1655</v>
      </c>
      <c r="C660" s="9">
        <v>253577</v>
      </c>
      <c r="D660" s="9">
        <v>890</v>
      </c>
      <c r="E660" s="9">
        <v>66972</v>
      </c>
      <c r="F660" s="9">
        <v>191183</v>
      </c>
      <c r="G660" s="9">
        <v>44</v>
      </c>
      <c r="H660" s="9">
        <v>1493.0740000000001</v>
      </c>
      <c r="I660" s="22">
        <f t="shared" si="12"/>
        <v>33.933500000000002</v>
      </c>
      <c r="J660" s="23">
        <f t="shared" si="13"/>
        <v>1.7351731426746116E-4</v>
      </c>
      <c r="K660" s="24">
        <f t="shared" si="14"/>
        <v>1.6776112359550563</v>
      </c>
      <c r="L660" s="24">
        <f t="shared" si="15"/>
        <v>5.8880497836948935</v>
      </c>
      <c r="M660" s="23">
        <f t="shared" si="16"/>
        <v>0.35097820385918282</v>
      </c>
      <c r="N660" s="25">
        <f t="shared" si="17"/>
        <v>26.410912661637294</v>
      </c>
    </row>
    <row r="661" spans="1:14" ht="14.4">
      <c r="A661" s="3" t="s">
        <v>1740</v>
      </c>
      <c r="B661" s="3" t="s">
        <v>1655</v>
      </c>
      <c r="C661" s="9">
        <v>12280</v>
      </c>
      <c r="D661" s="9">
        <v>90</v>
      </c>
      <c r="E661" s="9">
        <v>7633</v>
      </c>
      <c r="F661" s="9">
        <v>11053</v>
      </c>
      <c r="G661" s="9">
        <v>5</v>
      </c>
      <c r="H661" s="9">
        <v>1452.2070000000001</v>
      </c>
      <c r="I661" s="22">
        <f t="shared" si="12"/>
        <v>290.44140000000004</v>
      </c>
      <c r="J661" s="23">
        <f t="shared" si="13"/>
        <v>4.0716612377850165E-4</v>
      </c>
      <c r="K661" s="24">
        <f t="shared" si="14"/>
        <v>16.135633333333335</v>
      </c>
      <c r="L661" s="24">
        <f t="shared" si="15"/>
        <v>118.25789902280131</v>
      </c>
      <c r="M661" s="23">
        <f t="shared" si="16"/>
        <v>0.73289902280130292</v>
      </c>
      <c r="N661" s="25">
        <f t="shared" si="17"/>
        <v>62.15798045602606</v>
      </c>
    </row>
    <row r="662" spans="1:14" ht="14.4">
      <c r="A662" s="3" t="s">
        <v>1735</v>
      </c>
      <c r="B662" s="3" t="s">
        <v>1655</v>
      </c>
      <c r="C662" s="9">
        <v>14599</v>
      </c>
      <c r="D662" s="9">
        <v>33</v>
      </c>
      <c r="E662" s="9">
        <v>1779</v>
      </c>
      <c r="F662" s="9">
        <v>12458</v>
      </c>
      <c r="G662" s="9">
        <v>4</v>
      </c>
      <c r="H662" s="9">
        <v>5092.5590000000002</v>
      </c>
      <c r="I662" s="22">
        <f t="shared" si="12"/>
        <v>1273.13975</v>
      </c>
      <c r="J662" s="23">
        <f t="shared" si="13"/>
        <v>2.7399136927186793E-4</v>
      </c>
      <c r="K662" s="24">
        <f t="shared" si="14"/>
        <v>154.31996969696971</v>
      </c>
      <c r="L662" s="24">
        <f t="shared" si="15"/>
        <v>348.82930337694364</v>
      </c>
      <c r="M662" s="23">
        <f t="shared" si="16"/>
        <v>0.22604287964929104</v>
      </c>
      <c r="N662" s="25">
        <f t="shared" si="17"/>
        <v>12.185766148366326</v>
      </c>
    </row>
    <row r="663" spans="1:14" ht="14.4">
      <c r="A663" s="3" t="s">
        <v>1748</v>
      </c>
      <c r="B663" s="3" t="s">
        <v>1655</v>
      </c>
      <c r="C663" s="9">
        <v>16175</v>
      </c>
      <c r="D663" s="9">
        <v>35</v>
      </c>
      <c r="E663" s="9">
        <v>1923</v>
      </c>
      <c r="F663" s="9">
        <v>15085</v>
      </c>
      <c r="G663" s="9">
        <v>2</v>
      </c>
      <c r="H663" s="9">
        <v>1649.069</v>
      </c>
      <c r="I663" s="22">
        <f t="shared" si="12"/>
        <v>824.53449999999998</v>
      </c>
      <c r="J663" s="23">
        <f t="shared" si="13"/>
        <v>1.2364760432766615E-4</v>
      </c>
      <c r="K663" s="24">
        <f t="shared" si="14"/>
        <v>47.116257142857144</v>
      </c>
      <c r="L663" s="24">
        <f t="shared" si="15"/>
        <v>101.95171561051005</v>
      </c>
      <c r="M663" s="23">
        <f t="shared" si="16"/>
        <v>0.21638330757341576</v>
      </c>
      <c r="N663" s="25">
        <f t="shared" si="17"/>
        <v>11.888717156105102</v>
      </c>
    </row>
    <row r="664" spans="1:14" ht="14.4">
      <c r="A664" s="3" t="s">
        <v>1733</v>
      </c>
      <c r="B664" s="3" t="s">
        <v>1655</v>
      </c>
      <c r="C664" s="9">
        <v>42830</v>
      </c>
      <c r="D664" s="9">
        <v>160</v>
      </c>
      <c r="E664" s="9">
        <v>24499</v>
      </c>
      <c r="F664" s="9">
        <v>34496</v>
      </c>
      <c r="G664" s="9">
        <v>5</v>
      </c>
      <c r="H664" s="9">
        <v>6261.576</v>
      </c>
      <c r="I664" s="22">
        <f t="shared" si="12"/>
        <v>1252.3152</v>
      </c>
      <c r="J664" s="23">
        <f t="shared" si="13"/>
        <v>1.1674060238150829E-4</v>
      </c>
      <c r="K664" s="24">
        <f t="shared" si="14"/>
        <v>39.13485</v>
      </c>
      <c r="L664" s="24">
        <f t="shared" si="15"/>
        <v>146.19603081951905</v>
      </c>
      <c r="M664" s="23">
        <f t="shared" si="16"/>
        <v>0.37356992762082653</v>
      </c>
      <c r="N664" s="25">
        <f t="shared" si="17"/>
        <v>57.200560354891429</v>
      </c>
    </row>
    <row r="665" spans="1:14" ht="14.4">
      <c r="A665" s="3" t="s">
        <v>1740</v>
      </c>
      <c r="B665" s="3" t="s">
        <v>1655</v>
      </c>
      <c r="C665" s="9">
        <v>12209</v>
      </c>
      <c r="D665" s="9">
        <v>147</v>
      </c>
      <c r="E665" s="9">
        <v>3976</v>
      </c>
      <c r="F665" s="9">
        <v>5219</v>
      </c>
      <c r="G665" s="9">
        <v>4</v>
      </c>
      <c r="H665" s="9">
        <v>3818.9549999999999</v>
      </c>
      <c r="I665" s="22">
        <f t="shared" si="12"/>
        <v>954.73874999999998</v>
      </c>
      <c r="J665" s="23">
        <f t="shared" si="13"/>
        <v>3.2762716029158815E-4</v>
      </c>
      <c r="K665" s="24">
        <f t="shared" si="14"/>
        <v>25.979285714285712</v>
      </c>
      <c r="L665" s="24">
        <f t="shared" si="15"/>
        <v>312.79834548284055</v>
      </c>
      <c r="M665" s="23">
        <f t="shared" si="16"/>
        <v>1.2040298140715866</v>
      </c>
      <c r="N665" s="25">
        <f t="shared" si="17"/>
        <v>32.566139732983864</v>
      </c>
    </row>
    <row r="666" spans="1:14" ht="14.4">
      <c r="A666" s="3" t="s">
        <v>1740</v>
      </c>
      <c r="B666" s="3" t="s">
        <v>1655</v>
      </c>
      <c r="C666" s="9">
        <v>7447</v>
      </c>
      <c r="D666" s="9">
        <v>10</v>
      </c>
      <c r="E666" s="9">
        <v>4163</v>
      </c>
      <c r="F666" s="9">
        <v>5586</v>
      </c>
      <c r="G666" s="9">
        <v>19</v>
      </c>
      <c r="H666" s="9">
        <v>3311.9409999999998</v>
      </c>
      <c r="I666" s="22">
        <f t="shared" si="12"/>
        <v>174.3126842105263</v>
      </c>
      <c r="J666" s="23">
        <f t="shared" si="13"/>
        <v>2.55136296495233E-3</v>
      </c>
      <c r="K666" s="24">
        <f t="shared" si="14"/>
        <v>331.19409999999999</v>
      </c>
      <c r="L666" s="24">
        <f t="shared" si="15"/>
        <v>444.73492681616756</v>
      </c>
      <c r="M666" s="23">
        <f t="shared" si="16"/>
        <v>0.13428226131328053</v>
      </c>
      <c r="N666" s="25">
        <f t="shared" si="17"/>
        <v>55.901705384718682</v>
      </c>
    </row>
    <row r="667" spans="1:14" ht="14.4">
      <c r="A667" s="3" t="s">
        <v>1735</v>
      </c>
      <c r="B667" s="3" t="s">
        <v>1655</v>
      </c>
      <c r="C667" s="9">
        <v>8545</v>
      </c>
      <c r="D667" s="9">
        <v>20</v>
      </c>
      <c r="E667" s="9">
        <v>3454</v>
      </c>
      <c r="F667" s="9">
        <v>5510</v>
      </c>
      <c r="G667" s="9">
        <v>2</v>
      </c>
      <c r="H667" s="9">
        <v>2181.248</v>
      </c>
      <c r="I667" s="22">
        <f t="shared" si="12"/>
        <v>1090.624</v>
      </c>
      <c r="J667" s="23">
        <f t="shared" si="13"/>
        <v>2.3405500292568755E-4</v>
      </c>
      <c r="K667" s="24">
        <f t="shared" si="14"/>
        <v>109.0624</v>
      </c>
      <c r="L667" s="24">
        <f t="shared" si="15"/>
        <v>255.26600351082507</v>
      </c>
      <c r="M667" s="23">
        <f t="shared" si="16"/>
        <v>0.23405500292568754</v>
      </c>
      <c r="N667" s="25">
        <f t="shared" si="17"/>
        <v>40.421299005266235</v>
      </c>
    </row>
    <row r="668" spans="1:14" ht="14.4">
      <c r="A668" s="3" t="s">
        <v>1735</v>
      </c>
      <c r="B668" s="3" t="s">
        <v>1655</v>
      </c>
      <c r="C668" s="9">
        <v>12319</v>
      </c>
      <c r="D668" s="9">
        <v>40</v>
      </c>
      <c r="E668" s="9">
        <v>7028</v>
      </c>
      <c r="F668" s="9">
        <v>10191</v>
      </c>
      <c r="G668" s="9">
        <v>7</v>
      </c>
      <c r="H668" s="9">
        <v>1668.0160000000001</v>
      </c>
      <c r="I668" s="22">
        <f t="shared" si="12"/>
        <v>238.28800000000001</v>
      </c>
      <c r="J668" s="23">
        <f t="shared" si="13"/>
        <v>5.6822794057959254E-4</v>
      </c>
      <c r="K668" s="24">
        <f t="shared" si="14"/>
        <v>41.700400000000002</v>
      </c>
      <c r="L668" s="24">
        <f t="shared" si="15"/>
        <v>135.40189950482994</v>
      </c>
      <c r="M668" s="23">
        <f t="shared" si="16"/>
        <v>0.32470168033119573</v>
      </c>
      <c r="N668" s="25">
        <f t="shared" si="17"/>
        <v>57.050085234191087</v>
      </c>
    </row>
    <row r="669" spans="1:14" ht="14.4">
      <c r="A669" s="3" t="s">
        <v>1738</v>
      </c>
      <c r="B669" s="3" t="s">
        <v>1655</v>
      </c>
      <c r="C669" s="9">
        <v>31359</v>
      </c>
      <c r="D669" s="9">
        <v>66</v>
      </c>
      <c r="E669" s="9">
        <v>18348</v>
      </c>
      <c r="F669" s="9">
        <v>25950</v>
      </c>
      <c r="G669" s="9">
        <v>24</v>
      </c>
      <c r="H669" s="9">
        <v>1623.615</v>
      </c>
      <c r="I669" s="22">
        <f t="shared" si="12"/>
        <v>67.650625000000005</v>
      </c>
      <c r="J669" s="23">
        <f t="shared" si="13"/>
        <v>7.653305271214005E-4</v>
      </c>
      <c r="K669" s="24">
        <f t="shared" si="14"/>
        <v>24.600227272727274</v>
      </c>
      <c r="L669" s="24">
        <f t="shared" si="15"/>
        <v>51.775088491342203</v>
      </c>
      <c r="M669" s="23">
        <f t="shared" si="16"/>
        <v>0.21046589495838514</v>
      </c>
      <c r="N669" s="25">
        <f t="shared" si="17"/>
        <v>58.509518798431074</v>
      </c>
    </row>
    <row r="670" spans="1:14" ht="14.4">
      <c r="A670" s="3" t="s">
        <v>1733</v>
      </c>
      <c r="B670" s="3" t="s">
        <v>1655</v>
      </c>
      <c r="C670" s="9">
        <v>15311</v>
      </c>
      <c r="D670" s="9">
        <v>10</v>
      </c>
      <c r="E670" s="9">
        <v>7757</v>
      </c>
      <c r="F670" s="9">
        <v>12630</v>
      </c>
      <c r="G670" s="9">
        <v>19</v>
      </c>
      <c r="H670" s="9">
        <v>1471.1869999999999</v>
      </c>
      <c r="I670" s="22">
        <f t="shared" si="12"/>
        <v>77.430894736842106</v>
      </c>
      <c r="J670" s="23">
        <f t="shared" si="13"/>
        <v>1.24093788779309E-3</v>
      </c>
      <c r="K670" s="24">
        <f t="shared" si="14"/>
        <v>147.11869999999999</v>
      </c>
      <c r="L670" s="24">
        <f t="shared" si="15"/>
        <v>96.086930964665925</v>
      </c>
      <c r="M670" s="23">
        <f t="shared" si="16"/>
        <v>6.5312520410162625E-2</v>
      </c>
      <c r="N670" s="25">
        <f t="shared" si="17"/>
        <v>50.662922082163156</v>
      </c>
    </row>
    <row r="671" spans="1:14" ht="14.4">
      <c r="A671" s="3" t="s">
        <v>1742</v>
      </c>
      <c r="B671" s="3" t="s">
        <v>1655</v>
      </c>
      <c r="C671" s="9">
        <v>23488</v>
      </c>
      <c r="D671" s="9">
        <v>75</v>
      </c>
      <c r="E671" s="9">
        <v>4620</v>
      </c>
      <c r="F671" s="9">
        <v>22254</v>
      </c>
      <c r="G671" s="9">
        <v>9</v>
      </c>
      <c r="H671" s="9">
        <v>6667.7280000000001</v>
      </c>
      <c r="I671" s="22">
        <f t="shared" si="12"/>
        <v>740.85866666666664</v>
      </c>
      <c r="J671" s="23">
        <f t="shared" si="13"/>
        <v>3.8317438692098095E-4</v>
      </c>
      <c r="K671" s="24">
        <f t="shared" si="14"/>
        <v>88.903040000000004</v>
      </c>
      <c r="L671" s="24">
        <f t="shared" si="15"/>
        <v>283.87806539509535</v>
      </c>
      <c r="M671" s="23">
        <f t="shared" si="16"/>
        <v>0.31931198910081743</v>
      </c>
      <c r="N671" s="25">
        <f t="shared" si="17"/>
        <v>19.669618528610357</v>
      </c>
    </row>
    <row r="672" spans="1:14" ht="14.4">
      <c r="A672" s="3" t="s">
        <v>1748</v>
      </c>
      <c r="B672" s="3" t="s">
        <v>1655</v>
      </c>
      <c r="C672" s="9">
        <v>11789</v>
      </c>
      <c r="D672" s="9">
        <v>20</v>
      </c>
      <c r="E672" s="9">
        <v>6187</v>
      </c>
      <c r="F672" s="9">
        <v>10028</v>
      </c>
      <c r="G672" s="9">
        <v>3</v>
      </c>
      <c r="H672" s="9">
        <v>6505.5259999999998</v>
      </c>
      <c r="I672" s="22">
        <f t="shared" si="12"/>
        <v>2168.5086666666666</v>
      </c>
      <c r="J672" s="23">
        <f t="shared" si="13"/>
        <v>2.54474510136568E-4</v>
      </c>
      <c r="K672" s="24">
        <f t="shared" si="14"/>
        <v>325.27629999999999</v>
      </c>
      <c r="L672" s="24">
        <f t="shared" si="15"/>
        <v>551.83018067690216</v>
      </c>
      <c r="M672" s="23">
        <f t="shared" si="16"/>
        <v>0.16964967342437867</v>
      </c>
      <c r="N672" s="25">
        <f t="shared" si="17"/>
        <v>52.481126473831537</v>
      </c>
    </row>
    <row r="673" spans="1:14" ht="14.4">
      <c r="A673" s="3" t="s">
        <v>1742</v>
      </c>
      <c r="B673" s="3" t="s">
        <v>1655</v>
      </c>
      <c r="C673" s="9">
        <v>16142</v>
      </c>
      <c r="D673" s="9">
        <v>30</v>
      </c>
      <c r="E673" s="9">
        <v>7064</v>
      </c>
      <c r="F673" s="9">
        <v>15433</v>
      </c>
      <c r="G673" s="9">
        <v>5</v>
      </c>
      <c r="H673" s="9">
        <v>2209.6509999999998</v>
      </c>
      <c r="I673" s="22">
        <f t="shared" si="12"/>
        <v>441.93019999999996</v>
      </c>
      <c r="J673" s="23">
        <f t="shared" si="13"/>
        <v>3.0975096022797669E-4</v>
      </c>
      <c r="K673" s="24">
        <f t="shared" si="14"/>
        <v>73.655033333333321</v>
      </c>
      <c r="L673" s="24">
        <f t="shared" si="15"/>
        <v>136.88830380374179</v>
      </c>
      <c r="M673" s="23">
        <f t="shared" si="16"/>
        <v>0.18585057613678604</v>
      </c>
      <c r="N673" s="25">
        <f t="shared" si="17"/>
        <v>43.761615661008548</v>
      </c>
    </row>
    <row r="674" spans="1:14" ht="14.4">
      <c r="A674" s="3" t="s">
        <v>1742</v>
      </c>
      <c r="B674" s="3" t="s">
        <v>1655</v>
      </c>
      <c r="C674" s="9">
        <v>37355</v>
      </c>
      <c r="D674" s="9">
        <v>145</v>
      </c>
      <c r="E674" s="9">
        <v>17138</v>
      </c>
      <c r="F674" s="9">
        <v>35689</v>
      </c>
      <c r="G674" s="9">
        <v>3</v>
      </c>
      <c r="H674" s="9">
        <v>1577.366</v>
      </c>
      <c r="I674" s="22">
        <f t="shared" si="12"/>
        <v>525.7886666666667</v>
      </c>
      <c r="J674" s="23">
        <f t="shared" si="13"/>
        <v>8.0310534065051537E-5</v>
      </c>
      <c r="K674" s="24">
        <f t="shared" si="14"/>
        <v>10.878386206896552</v>
      </c>
      <c r="L674" s="24">
        <f t="shared" si="15"/>
        <v>42.226368625351363</v>
      </c>
      <c r="M674" s="23">
        <f t="shared" si="16"/>
        <v>0.38816758131441575</v>
      </c>
      <c r="N674" s="25">
        <f t="shared" si="17"/>
        <v>45.878731093561768</v>
      </c>
    </row>
    <row r="675" spans="1:14" ht="14.4">
      <c r="A675" s="3" t="s">
        <v>1748</v>
      </c>
      <c r="B675" s="3" t="s">
        <v>1655</v>
      </c>
      <c r="C675" s="9">
        <v>9404</v>
      </c>
      <c r="D675" s="9">
        <v>30</v>
      </c>
      <c r="E675" s="9">
        <v>4781</v>
      </c>
      <c r="F675" s="9">
        <v>7943</v>
      </c>
      <c r="G675" s="9">
        <v>4</v>
      </c>
      <c r="H675" s="9">
        <v>1345.3689999999999</v>
      </c>
      <c r="I675" s="22">
        <f t="shared" si="12"/>
        <v>336.34224999999998</v>
      </c>
      <c r="J675" s="23">
        <f t="shared" si="13"/>
        <v>4.253509145044662E-4</v>
      </c>
      <c r="K675" s="24">
        <f t="shared" si="14"/>
        <v>44.845633333333332</v>
      </c>
      <c r="L675" s="24">
        <f t="shared" si="15"/>
        <v>143.06348362398978</v>
      </c>
      <c r="M675" s="23">
        <f t="shared" si="16"/>
        <v>0.31901318587834965</v>
      </c>
      <c r="N675" s="25">
        <f t="shared" si="17"/>
        <v>50.840068056146329</v>
      </c>
    </row>
    <row r="676" spans="1:14" ht="14.4">
      <c r="A676" s="3" t="s">
        <v>1748</v>
      </c>
      <c r="B676" s="3" t="s">
        <v>1655</v>
      </c>
      <c r="C676" s="9">
        <v>13642</v>
      </c>
      <c r="D676" s="9">
        <v>40</v>
      </c>
      <c r="E676" s="9">
        <v>9830</v>
      </c>
      <c r="F676" s="9">
        <v>11658</v>
      </c>
      <c r="G676" s="9">
        <v>3</v>
      </c>
      <c r="H676" s="9">
        <v>1731.2719999999999</v>
      </c>
      <c r="I676" s="22">
        <f t="shared" si="12"/>
        <v>577.09066666666661</v>
      </c>
      <c r="J676" s="23">
        <f t="shared" si="13"/>
        <v>2.1990910423691542E-4</v>
      </c>
      <c r="K676" s="24">
        <f t="shared" si="14"/>
        <v>43.281799999999997</v>
      </c>
      <c r="L676" s="24">
        <f t="shared" si="15"/>
        <v>126.907491570151</v>
      </c>
      <c r="M676" s="23">
        <f t="shared" si="16"/>
        <v>0.29321213898255388</v>
      </c>
      <c r="N676" s="25">
        <f t="shared" si="17"/>
        <v>72.05688315496262</v>
      </c>
    </row>
    <row r="677" spans="1:14" ht="14.4">
      <c r="A677" s="3" t="s">
        <v>1748</v>
      </c>
      <c r="B677" s="3" t="s">
        <v>1655</v>
      </c>
      <c r="C677" s="9">
        <v>14693</v>
      </c>
      <c r="D677" s="9">
        <v>70</v>
      </c>
      <c r="E677" s="9">
        <v>6597</v>
      </c>
      <c r="F677" s="9">
        <v>13508</v>
      </c>
      <c r="G677" s="9">
        <v>4</v>
      </c>
      <c r="H677" s="9">
        <v>2047.3489999999999</v>
      </c>
      <c r="I677" s="22">
        <f t="shared" si="12"/>
        <v>511.83724999999998</v>
      </c>
      <c r="J677" s="23">
        <f t="shared" si="13"/>
        <v>2.7223848090927654E-4</v>
      </c>
      <c r="K677" s="24">
        <f t="shared" si="14"/>
        <v>29.247842857142857</v>
      </c>
      <c r="L677" s="24">
        <f t="shared" si="15"/>
        <v>139.34179541278161</v>
      </c>
      <c r="M677" s="23">
        <f t="shared" si="16"/>
        <v>0.47641734159123394</v>
      </c>
      <c r="N677" s="25">
        <f t="shared" si="17"/>
        <v>44.898931463962434</v>
      </c>
    </row>
    <row r="678" spans="1:14" ht="14.4">
      <c r="A678" s="3" t="s">
        <v>1735</v>
      </c>
      <c r="B678" s="3" t="s">
        <v>1655</v>
      </c>
      <c r="C678" s="9">
        <v>9357</v>
      </c>
      <c r="D678" s="9">
        <v>60</v>
      </c>
      <c r="E678" s="9">
        <v>1754</v>
      </c>
      <c r="F678" s="9">
        <v>8343</v>
      </c>
      <c r="G678" s="9">
        <v>10</v>
      </c>
      <c r="H678" s="9">
        <v>6559.4780000000001</v>
      </c>
      <c r="I678" s="22">
        <f t="shared" si="12"/>
        <v>655.94780000000003</v>
      </c>
      <c r="J678" s="23">
        <f t="shared" si="13"/>
        <v>1.0687186063909372E-3</v>
      </c>
      <c r="K678" s="24">
        <f t="shared" si="14"/>
        <v>109.32463333333334</v>
      </c>
      <c r="L678" s="24">
        <f t="shared" si="15"/>
        <v>701.02361868120124</v>
      </c>
      <c r="M678" s="23">
        <f t="shared" si="16"/>
        <v>0.64123116383456236</v>
      </c>
      <c r="N678" s="25">
        <f t="shared" si="17"/>
        <v>18.74532435609704</v>
      </c>
    </row>
    <row r="679" spans="1:14" ht="14.4">
      <c r="A679" s="3" t="s">
        <v>1748</v>
      </c>
      <c r="B679" s="3" t="s">
        <v>1655</v>
      </c>
      <c r="C679" s="9">
        <v>20459</v>
      </c>
      <c r="D679" s="9">
        <v>40</v>
      </c>
      <c r="E679" s="9">
        <v>12668</v>
      </c>
      <c r="F679" s="9">
        <v>18613</v>
      </c>
      <c r="G679" s="9">
        <v>4</v>
      </c>
      <c r="H679" s="9">
        <v>1842.607</v>
      </c>
      <c r="I679" s="22">
        <f t="shared" si="12"/>
        <v>460.65174999999999</v>
      </c>
      <c r="J679" s="23">
        <f t="shared" si="13"/>
        <v>1.955129771738599E-4</v>
      </c>
      <c r="K679" s="24">
        <f t="shared" si="14"/>
        <v>46.065174999999996</v>
      </c>
      <c r="L679" s="24">
        <f t="shared" si="15"/>
        <v>90.063395082848615</v>
      </c>
      <c r="M679" s="23">
        <f t="shared" si="16"/>
        <v>0.1955129771738599</v>
      </c>
      <c r="N679" s="25">
        <f t="shared" si="17"/>
        <v>61.91895987096143</v>
      </c>
    </row>
    <row r="680" spans="1:14" ht="14.4">
      <c r="A680" s="3" t="s">
        <v>1733</v>
      </c>
      <c r="B680" s="3" t="s">
        <v>1655</v>
      </c>
      <c r="C680" s="9">
        <v>17382</v>
      </c>
      <c r="D680" s="9">
        <v>100</v>
      </c>
      <c r="E680" s="9">
        <v>7411</v>
      </c>
      <c r="F680" s="9">
        <v>16576</v>
      </c>
      <c r="G680" s="9">
        <v>8</v>
      </c>
      <c r="H680" s="9">
        <v>5797.22</v>
      </c>
      <c r="I680" s="22">
        <f t="shared" si="12"/>
        <v>724.65250000000003</v>
      </c>
      <c r="J680" s="23">
        <f t="shared" si="13"/>
        <v>4.6024623173397769E-4</v>
      </c>
      <c r="K680" s="24">
        <f t="shared" si="14"/>
        <v>57.972200000000001</v>
      </c>
      <c r="L680" s="24">
        <f t="shared" si="15"/>
        <v>333.51858244160627</v>
      </c>
      <c r="M680" s="23">
        <f t="shared" si="16"/>
        <v>0.57530778966747209</v>
      </c>
      <c r="N680" s="25">
        <f t="shared" si="17"/>
        <v>42.636060292256353</v>
      </c>
    </row>
    <row r="681" spans="1:14" ht="14.4">
      <c r="A681" s="3" t="s">
        <v>1735</v>
      </c>
      <c r="B681" s="3" t="s">
        <v>1655</v>
      </c>
      <c r="C681" s="9">
        <v>13466</v>
      </c>
      <c r="D681" s="9">
        <v>150</v>
      </c>
      <c r="E681" s="9">
        <v>8684</v>
      </c>
      <c r="F681" s="9">
        <v>11766</v>
      </c>
      <c r="G681" s="9">
        <v>1</v>
      </c>
      <c r="H681" s="9">
        <v>1527.1759999999999</v>
      </c>
      <c r="I681" s="22">
        <f t="shared" si="12"/>
        <v>1527.1759999999999</v>
      </c>
      <c r="J681" s="23">
        <f t="shared" si="13"/>
        <v>7.4261102034754194E-5</v>
      </c>
      <c r="K681" s="24">
        <f t="shared" si="14"/>
        <v>10.181173333333334</v>
      </c>
      <c r="L681" s="24">
        <f t="shared" si="15"/>
        <v>113.40977276102778</v>
      </c>
      <c r="M681" s="23">
        <f t="shared" si="16"/>
        <v>1.1139165305213128</v>
      </c>
      <c r="N681" s="25">
        <f t="shared" si="17"/>
        <v>64.488341006980548</v>
      </c>
    </row>
    <row r="682" spans="1:14" ht="14.4">
      <c r="A682" s="3" t="s">
        <v>1738</v>
      </c>
      <c r="B682" s="3" t="s">
        <v>1655</v>
      </c>
      <c r="C682" s="9">
        <v>23410</v>
      </c>
      <c r="D682" s="9">
        <v>66</v>
      </c>
      <c r="E682" s="9">
        <v>13626</v>
      </c>
      <c r="F682" s="9">
        <v>22109</v>
      </c>
      <c r="G682" s="9">
        <v>6</v>
      </c>
      <c r="H682" s="9">
        <v>1930.181</v>
      </c>
      <c r="I682" s="22">
        <f t="shared" si="12"/>
        <v>321.69683333333336</v>
      </c>
      <c r="J682" s="23">
        <f t="shared" si="13"/>
        <v>2.5630072618539084E-4</v>
      </c>
      <c r="K682" s="24">
        <f t="shared" si="14"/>
        <v>29.245166666666666</v>
      </c>
      <c r="L682" s="24">
        <f t="shared" si="15"/>
        <v>82.45113199487399</v>
      </c>
      <c r="M682" s="23">
        <f t="shared" si="16"/>
        <v>0.28193079880392991</v>
      </c>
      <c r="N682" s="25">
        <f t="shared" si="17"/>
        <v>58.205894916702263</v>
      </c>
    </row>
    <row r="683" spans="1:14" ht="14.4">
      <c r="A683" s="3" t="s">
        <v>1738</v>
      </c>
      <c r="B683" s="3" t="s">
        <v>1655</v>
      </c>
      <c r="C683" s="9">
        <v>13713</v>
      </c>
      <c r="D683" s="9">
        <v>151</v>
      </c>
      <c r="E683" s="9">
        <v>8339</v>
      </c>
      <c r="F683" s="9">
        <v>13051</v>
      </c>
      <c r="G683" s="9">
        <v>5</v>
      </c>
      <c r="H683" s="9">
        <v>1490.0060000000001</v>
      </c>
      <c r="I683" s="22">
        <f t="shared" si="12"/>
        <v>298.00120000000004</v>
      </c>
      <c r="J683" s="23">
        <f t="shared" si="13"/>
        <v>3.6461751622547949E-4</v>
      </c>
      <c r="K683" s="24">
        <f t="shared" si="14"/>
        <v>9.8675894039735113</v>
      </c>
      <c r="L683" s="24">
        <f t="shared" si="15"/>
        <v>108.65645737621236</v>
      </c>
      <c r="M683" s="23">
        <f t="shared" si="16"/>
        <v>1.101144899000948</v>
      </c>
      <c r="N683" s="25">
        <f t="shared" si="17"/>
        <v>60.81090935608546</v>
      </c>
    </row>
    <row r="684" spans="1:14" ht="14.4">
      <c r="A684" s="3" t="s">
        <v>1733</v>
      </c>
      <c r="B684" s="3" t="s">
        <v>1655</v>
      </c>
      <c r="C684" s="9">
        <v>10565</v>
      </c>
      <c r="D684" s="9">
        <v>66</v>
      </c>
      <c r="E684" s="9">
        <v>6248</v>
      </c>
      <c r="F684" s="9">
        <v>10141</v>
      </c>
      <c r="G684" s="9">
        <v>9</v>
      </c>
      <c r="H684" s="9">
        <v>6236.1130000000003</v>
      </c>
      <c r="I684" s="22">
        <f t="shared" si="12"/>
        <v>692.90144444444445</v>
      </c>
      <c r="J684" s="23">
        <f t="shared" si="13"/>
        <v>8.5186938002839569E-4</v>
      </c>
      <c r="K684" s="24">
        <f t="shared" si="14"/>
        <v>94.486560606060607</v>
      </c>
      <c r="L684" s="24">
        <f t="shared" si="15"/>
        <v>590.26152389966876</v>
      </c>
      <c r="M684" s="23">
        <f t="shared" si="16"/>
        <v>0.62470421202082349</v>
      </c>
      <c r="N684" s="25">
        <f t="shared" si="17"/>
        <v>59.138665404637955</v>
      </c>
    </row>
    <row r="685" spans="1:14" ht="14.4">
      <c r="A685" s="3" t="s">
        <v>1740</v>
      </c>
      <c r="B685" s="3" t="s">
        <v>1655</v>
      </c>
      <c r="C685" s="9">
        <v>888037</v>
      </c>
      <c r="D685" s="9">
        <v>2841</v>
      </c>
      <c r="E685" s="9">
        <v>370429</v>
      </c>
      <c r="F685" s="9">
        <v>820340</v>
      </c>
      <c r="G685" s="9">
        <v>42</v>
      </c>
      <c r="H685" s="9">
        <v>8134.3509999999997</v>
      </c>
      <c r="I685" s="22">
        <f t="shared" si="12"/>
        <v>193.67502380952379</v>
      </c>
      <c r="J685" s="23">
        <f t="shared" si="13"/>
        <v>4.7295326658686517E-5</v>
      </c>
      <c r="K685" s="24">
        <f t="shared" si="14"/>
        <v>2.8631999296022528</v>
      </c>
      <c r="L685" s="24">
        <f t="shared" si="15"/>
        <v>9.1599235167003172</v>
      </c>
      <c r="M685" s="23">
        <f t="shared" si="16"/>
        <v>0.31991910246982952</v>
      </c>
      <c r="N685" s="25">
        <f t="shared" si="17"/>
        <v>41.713239425834736</v>
      </c>
    </row>
    <row r="686" spans="1:14" ht="14.4">
      <c r="A686" s="3" t="s">
        <v>1740</v>
      </c>
      <c r="B686" s="3" t="s">
        <v>1655</v>
      </c>
      <c r="C686" s="9">
        <v>1767940</v>
      </c>
      <c r="D686" s="9">
        <v>4852</v>
      </c>
      <c r="E686" s="9">
        <v>881525</v>
      </c>
      <c r="F686" s="9">
        <v>1550866</v>
      </c>
      <c r="G686" s="9">
        <v>78</v>
      </c>
      <c r="H686" s="9">
        <v>7511.6559999999999</v>
      </c>
      <c r="I686" s="22">
        <f t="shared" si="12"/>
        <v>96.303282051282054</v>
      </c>
      <c r="J686" s="23">
        <f t="shared" si="13"/>
        <v>4.4119144314852314E-5</v>
      </c>
      <c r="K686" s="24">
        <f t="shared" si="14"/>
        <v>1.5481566364385819</v>
      </c>
      <c r="L686" s="24">
        <f t="shared" si="15"/>
        <v>4.2488183988144392</v>
      </c>
      <c r="M686" s="23">
        <f t="shared" si="16"/>
        <v>0.27444370284059416</v>
      </c>
      <c r="N686" s="25">
        <f t="shared" si="17"/>
        <v>49.861703451474597</v>
      </c>
    </row>
    <row r="687" spans="1:14" ht="14.4">
      <c r="A687" s="3" t="s">
        <v>1748</v>
      </c>
      <c r="B687" s="3" t="s">
        <v>1655</v>
      </c>
      <c r="C687" s="9">
        <v>1221746</v>
      </c>
      <c r="D687" s="9">
        <v>3874</v>
      </c>
      <c r="E687" s="9">
        <v>512107</v>
      </c>
      <c r="F687" s="9">
        <v>1088748</v>
      </c>
      <c r="G687" s="9">
        <v>19</v>
      </c>
      <c r="H687" s="9">
        <v>7483.8869999999997</v>
      </c>
      <c r="I687" s="22">
        <f t="shared" si="12"/>
        <v>393.8887894736842</v>
      </c>
      <c r="J687" s="23">
        <f t="shared" si="13"/>
        <v>1.5551513980811068E-5</v>
      </c>
      <c r="K687" s="24">
        <f t="shared" si="14"/>
        <v>1.9318242127000516</v>
      </c>
      <c r="L687" s="24">
        <f t="shared" si="15"/>
        <v>6.125567016384748</v>
      </c>
      <c r="M687" s="23">
        <f t="shared" si="16"/>
        <v>0.3170871850613794</v>
      </c>
      <c r="N687" s="25">
        <f t="shared" si="17"/>
        <v>41.915995632480076</v>
      </c>
    </row>
    <row r="688" spans="1:14" ht="14.4">
      <c r="A688" s="3" t="s">
        <v>1740</v>
      </c>
      <c r="B688" s="3" t="s">
        <v>1655</v>
      </c>
      <c r="C688" s="9">
        <v>446774</v>
      </c>
      <c r="D688" s="9">
        <v>1245</v>
      </c>
      <c r="E688" s="9">
        <v>163786</v>
      </c>
      <c r="F688" s="9">
        <v>374116</v>
      </c>
      <c r="G688" s="9">
        <v>12</v>
      </c>
      <c r="H688" s="9">
        <v>7248.232</v>
      </c>
      <c r="I688" s="22">
        <f t="shared" si="12"/>
        <v>604.01933333333329</v>
      </c>
      <c r="J688" s="23">
        <f t="shared" si="13"/>
        <v>2.685921741193534E-5</v>
      </c>
      <c r="K688" s="24">
        <f t="shared" si="14"/>
        <v>5.8218730923694775</v>
      </c>
      <c r="L688" s="24">
        <f t="shared" si="15"/>
        <v>16.223486595012243</v>
      </c>
      <c r="M688" s="23">
        <f t="shared" si="16"/>
        <v>0.27866438064882915</v>
      </c>
      <c r="N688" s="25">
        <f t="shared" si="17"/>
        <v>36.659698191927014</v>
      </c>
    </row>
    <row r="689" spans="1:14" ht="14.4">
      <c r="A689" s="3" t="s">
        <v>1735</v>
      </c>
      <c r="B689" s="3" t="s">
        <v>1655</v>
      </c>
      <c r="C689" s="9">
        <v>120603</v>
      </c>
      <c r="D689" s="9">
        <v>298</v>
      </c>
      <c r="E689" s="9">
        <v>47405</v>
      </c>
      <c r="F689" s="9">
        <v>100881</v>
      </c>
      <c r="G689" s="9">
        <v>10</v>
      </c>
      <c r="H689" s="9">
        <v>6633.5330000000004</v>
      </c>
      <c r="I689" s="22">
        <f t="shared" si="12"/>
        <v>663.35329999999999</v>
      </c>
      <c r="J689" s="23">
        <f t="shared" si="13"/>
        <v>8.2916677031251296E-5</v>
      </c>
      <c r="K689" s="24">
        <f t="shared" si="14"/>
        <v>22.260177852348995</v>
      </c>
      <c r="L689" s="24">
        <f t="shared" si="15"/>
        <v>55.003051333714751</v>
      </c>
      <c r="M689" s="23">
        <f t="shared" si="16"/>
        <v>0.24709169755312888</v>
      </c>
      <c r="N689" s="25">
        <f t="shared" si="17"/>
        <v>39.30665074666468</v>
      </c>
    </row>
    <row r="690" spans="1:14" ht="14.4">
      <c r="A690" s="3" t="s">
        <v>1738</v>
      </c>
      <c r="B690" s="3" t="s">
        <v>1655</v>
      </c>
      <c r="C690" s="9">
        <v>310255</v>
      </c>
      <c r="D690" s="9">
        <v>970</v>
      </c>
      <c r="E690" s="9">
        <v>105054</v>
      </c>
      <c r="F690" s="9">
        <v>260998</v>
      </c>
      <c r="G690" s="9">
        <v>14</v>
      </c>
      <c r="H690" s="9">
        <v>6057.857</v>
      </c>
      <c r="I690" s="22">
        <f t="shared" si="12"/>
        <v>432.70407142857141</v>
      </c>
      <c r="J690" s="23">
        <f t="shared" si="13"/>
        <v>4.5124172052021722E-5</v>
      </c>
      <c r="K690" s="24">
        <f t="shared" si="14"/>
        <v>6.2452134020618555</v>
      </c>
      <c r="L690" s="24">
        <f t="shared" si="15"/>
        <v>19.525412966753155</v>
      </c>
      <c r="M690" s="23">
        <f t="shared" si="16"/>
        <v>0.3126460492175791</v>
      </c>
      <c r="N690" s="25">
        <f t="shared" si="17"/>
        <v>33.860534076807788</v>
      </c>
    </row>
    <row r="691" spans="1:14" ht="14.4">
      <c r="A691" s="3" t="s">
        <v>1742</v>
      </c>
      <c r="B691" s="3" t="s">
        <v>1655</v>
      </c>
      <c r="C691" s="9">
        <v>818919</v>
      </c>
      <c r="D691" s="9">
        <v>1987</v>
      </c>
      <c r="E691" s="9">
        <v>395852</v>
      </c>
      <c r="F691" s="9">
        <v>699064</v>
      </c>
      <c r="G691" s="9">
        <v>22</v>
      </c>
      <c r="H691" s="9">
        <v>6012.1019999999999</v>
      </c>
      <c r="I691" s="22">
        <f t="shared" si="12"/>
        <v>273.27736363636365</v>
      </c>
      <c r="J691" s="23">
        <f t="shared" si="13"/>
        <v>2.6864683808777179E-5</v>
      </c>
      <c r="K691" s="24">
        <f t="shared" si="14"/>
        <v>3.025718168092602</v>
      </c>
      <c r="L691" s="24">
        <f t="shared" si="15"/>
        <v>7.3415099661871315</v>
      </c>
      <c r="M691" s="23">
        <f t="shared" si="16"/>
        <v>0.24263693967291025</v>
      </c>
      <c r="N691" s="25">
        <f t="shared" si="17"/>
        <v>48.338358250327566</v>
      </c>
    </row>
    <row r="692" spans="1:14" ht="14.4">
      <c r="A692" s="3" t="s">
        <v>1748</v>
      </c>
      <c r="B692" s="3" t="s">
        <v>1655</v>
      </c>
      <c r="C692" s="9">
        <v>760502</v>
      </c>
      <c r="D692" s="9">
        <v>2140</v>
      </c>
      <c r="E692" s="9">
        <v>326721</v>
      </c>
      <c r="F692" s="9">
        <v>700814</v>
      </c>
      <c r="G692" s="9">
        <v>17</v>
      </c>
      <c r="H692" s="9">
        <v>5179.0420000000004</v>
      </c>
      <c r="I692" s="22">
        <f t="shared" si="12"/>
        <v>304.64952941176472</v>
      </c>
      <c r="J692" s="23">
        <f t="shared" si="13"/>
        <v>2.2353655874672255E-5</v>
      </c>
      <c r="K692" s="24">
        <f t="shared" si="14"/>
        <v>2.4201130841121499</v>
      </c>
      <c r="L692" s="24">
        <f t="shared" si="15"/>
        <v>6.8100307428514331</v>
      </c>
      <c r="M692" s="23">
        <f t="shared" si="16"/>
        <v>0.28139307983410955</v>
      </c>
      <c r="N692" s="25">
        <f t="shared" si="17"/>
        <v>42.96122824134585</v>
      </c>
    </row>
    <row r="693" spans="1:14" ht="14.4">
      <c r="A693" s="3" t="s">
        <v>1735</v>
      </c>
      <c r="B693" s="3" t="s">
        <v>1655</v>
      </c>
      <c r="C693" s="9">
        <v>571090</v>
      </c>
      <c r="D693" s="9">
        <v>1541</v>
      </c>
      <c r="E693" s="9">
        <v>246243</v>
      </c>
      <c r="F693" s="9">
        <v>532325</v>
      </c>
      <c r="G693" s="9">
        <v>11</v>
      </c>
      <c r="H693" s="9">
        <v>4733.6189999999997</v>
      </c>
      <c r="I693" s="22">
        <f t="shared" si="12"/>
        <v>430.32899999999995</v>
      </c>
      <c r="J693" s="23">
        <f t="shared" si="13"/>
        <v>1.9261412386839203E-5</v>
      </c>
      <c r="K693" s="24">
        <f t="shared" si="14"/>
        <v>3.0717839065541854</v>
      </c>
      <c r="L693" s="24">
        <f t="shared" si="15"/>
        <v>8.288744331016126</v>
      </c>
      <c r="M693" s="23">
        <f t="shared" si="16"/>
        <v>0.2698348771647201</v>
      </c>
      <c r="N693" s="25">
        <f t="shared" si="17"/>
        <v>43.118072457931319</v>
      </c>
    </row>
    <row r="694" spans="1:14" ht="14.4">
      <c r="A694" s="3" t="s">
        <v>1740</v>
      </c>
      <c r="B694" s="3" t="s">
        <v>1655</v>
      </c>
      <c r="C694" s="9">
        <v>7584</v>
      </c>
      <c r="D694" s="9">
        <v>40</v>
      </c>
      <c r="E694" s="9">
        <v>3093</v>
      </c>
      <c r="F694" s="9">
        <v>6897</v>
      </c>
      <c r="G694" s="9">
        <v>2</v>
      </c>
      <c r="H694" s="9">
        <v>4467.0810000000001</v>
      </c>
      <c r="I694" s="22">
        <f t="shared" si="12"/>
        <v>2233.5405000000001</v>
      </c>
      <c r="J694" s="23">
        <f t="shared" si="13"/>
        <v>2.6371308016877635E-4</v>
      </c>
      <c r="K694" s="24">
        <f t="shared" si="14"/>
        <v>111.677025</v>
      </c>
      <c r="L694" s="24">
        <f t="shared" si="15"/>
        <v>589.01384493670878</v>
      </c>
      <c r="M694" s="23">
        <f t="shared" si="16"/>
        <v>0.52742616033755274</v>
      </c>
      <c r="N694" s="25">
        <f t="shared" si="17"/>
        <v>40.783227848101269</v>
      </c>
    </row>
    <row r="695" spans="1:14" ht="14.4">
      <c r="A695" s="3" t="s">
        <v>1735</v>
      </c>
      <c r="B695" s="3" t="s">
        <v>1655</v>
      </c>
      <c r="C695" s="9">
        <v>84460</v>
      </c>
      <c r="D695" s="9">
        <v>209</v>
      </c>
      <c r="E695" s="9">
        <v>13169</v>
      </c>
      <c r="F695" s="9">
        <v>26688</v>
      </c>
      <c r="G695" s="9">
        <v>1</v>
      </c>
      <c r="H695" s="9">
        <v>4279.2309999999998</v>
      </c>
      <c r="I695" s="22">
        <f t="shared" si="12"/>
        <v>4279.2309999999998</v>
      </c>
      <c r="J695" s="23">
        <f t="shared" si="13"/>
        <v>1.1839924224484963E-5</v>
      </c>
      <c r="K695" s="24">
        <f t="shared" si="14"/>
        <v>20.474789473684208</v>
      </c>
      <c r="L695" s="24">
        <f t="shared" si="15"/>
        <v>50.66577077906701</v>
      </c>
      <c r="M695" s="23">
        <f t="shared" si="16"/>
        <v>0.24745441629173576</v>
      </c>
      <c r="N695" s="25">
        <f t="shared" si="17"/>
        <v>15.591996211224249</v>
      </c>
    </row>
    <row r="696" spans="1:14" ht="14.4">
      <c r="A696" s="3" t="s">
        <v>1771</v>
      </c>
      <c r="B696" s="3" t="s">
        <v>1655</v>
      </c>
      <c r="C696" s="9">
        <v>90123</v>
      </c>
      <c r="D696" s="9">
        <v>60</v>
      </c>
      <c r="E696" s="9">
        <v>33421</v>
      </c>
      <c r="F696" s="9">
        <v>66729</v>
      </c>
      <c r="G696" s="9">
        <v>9</v>
      </c>
      <c r="H696" s="9">
        <v>3433.9140000000002</v>
      </c>
      <c r="I696" s="22">
        <f t="shared" si="12"/>
        <v>381.54600000000005</v>
      </c>
      <c r="J696" s="23">
        <f t="shared" si="13"/>
        <v>9.9863519856196531E-5</v>
      </c>
      <c r="K696" s="24">
        <f t="shared" si="14"/>
        <v>57.231900000000003</v>
      </c>
      <c r="L696" s="24">
        <f t="shared" si="15"/>
        <v>38.102526547052364</v>
      </c>
      <c r="M696" s="23">
        <f t="shared" si="16"/>
        <v>6.6575679904131019E-2</v>
      </c>
      <c r="N696" s="25">
        <f t="shared" si="17"/>
        <v>37.083763301266046</v>
      </c>
    </row>
    <row r="697" spans="1:14" ht="14.4">
      <c r="A697" s="3" t="s">
        <v>1748</v>
      </c>
      <c r="B697" s="3" t="s">
        <v>1655</v>
      </c>
      <c r="C697" s="9">
        <v>1116343</v>
      </c>
      <c r="D697" s="9">
        <v>3104</v>
      </c>
      <c r="E697" s="9">
        <v>550519</v>
      </c>
      <c r="F697" s="9">
        <v>977978</v>
      </c>
      <c r="G697" s="9">
        <v>9</v>
      </c>
      <c r="H697" s="9">
        <v>2494.2179999999998</v>
      </c>
      <c r="I697" s="22">
        <f t="shared" si="12"/>
        <v>277.13533333333334</v>
      </c>
      <c r="J697" s="23">
        <f t="shared" si="13"/>
        <v>8.0620382803493189E-6</v>
      </c>
      <c r="K697" s="24">
        <f t="shared" si="14"/>
        <v>0.80354961340206177</v>
      </c>
      <c r="L697" s="24">
        <f t="shared" si="15"/>
        <v>2.2342756661707019</v>
      </c>
      <c r="M697" s="23">
        <f t="shared" si="16"/>
        <v>0.27805074246893652</v>
      </c>
      <c r="N697" s="25">
        <f t="shared" si="17"/>
        <v>49.314502800662517</v>
      </c>
    </row>
    <row r="698" spans="1:14" ht="14.4">
      <c r="A698" s="3" t="s">
        <v>1762</v>
      </c>
      <c r="B698" s="3" t="s">
        <v>1655</v>
      </c>
      <c r="C698" s="9">
        <v>276716</v>
      </c>
      <c r="D698" s="9">
        <v>799</v>
      </c>
      <c r="E698" s="9">
        <v>114927</v>
      </c>
      <c r="F698" s="9">
        <v>255481</v>
      </c>
      <c r="G698" s="9">
        <v>49</v>
      </c>
      <c r="H698" s="9">
        <v>2276.277</v>
      </c>
      <c r="I698" s="22">
        <f t="shared" si="12"/>
        <v>46.454632653061225</v>
      </c>
      <c r="J698" s="23">
        <f t="shared" si="13"/>
        <v>1.7707685858425244E-4</v>
      </c>
      <c r="K698" s="24">
        <f t="shared" si="14"/>
        <v>2.8489073842302881</v>
      </c>
      <c r="L698" s="24">
        <f t="shared" si="15"/>
        <v>8.2260404168895178</v>
      </c>
      <c r="M698" s="23">
        <f t="shared" si="16"/>
        <v>0.28874369389554633</v>
      </c>
      <c r="N698" s="25">
        <f t="shared" si="17"/>
        <v>41.532473727576289</v>
      </c>
    </row>
    <row r="699" spans="1:14" ht="14.4">
      <c r="A699" s="3" t="s">
        <v>1735</v>
      </c>
      <c r="B699" s="3" t="s">
        <v>1655</v>
      </c>
      <c r="C699" s="9">
        <v>17049</v>
      </c>
      <c r="D699" s="9">
        <v>84</v>
      </c>
      <c r="E699" s="9">
        <v>191</v>
      </c>
      <c r="F699" s="9">
        <v>15564</v>
      </c>
      <c r="G699" s="9">
        <v>15</v>
      </c>
      <c r="H699" s="9">
        <v>2144.4899999999998</v>
      </c>
      <c r="I699" s="22">
        <f t="shared" si="12"/>
        <v>142.96599999999998</v>
      </c>
      <c r="J699" s="23">
        <f t="shared" si="13"/>
        <v>8.7981699806440256E-4</v>
      </c>
      <c r="K699" s="24">
        <f t="shared" si="14"/>
        <v>25.529642857142854</v>
      </c>
      <c r="L699" s="24">
        <f t="shared" si="15"/>
        <v>125.78391694527538</v>
      </c>
      <c r="M699" s="23">
        <f t="shared" si="16"/>
        <v>0.49269751891606545</v>
      </c>
      <c r="N699" s="25">
        <f t="shared" si="17"/>
        <v>1.1203003108686727</v>
      </c>
    </row>
    <row r="700" spans="1:14" ht="14.4">
      <c r="A700" s="3" t="s">
        <v>1733</v>
      </c>
      <c r="B700" s="3" t="s">
        <v>1655</v>
      </c>
      <c r="C700" s="9">
        <v>74164</v>
      </c>
      <c r="D700" s="9">
        <v>241</v>
      </c>
      <c r="E700" s="9">
        <v>25104</v>
      </c>
      <c r="F700" s="9">
        <v>61242</v>
      </c>
      <c r="G700" s="9">
        <v>19</v>
      </c>
      <c r="H700" s="9">
        <v>1902.3009999999999</v>
      </c>
      <c r="I700" s="22">
        <f t="shared" si="12"/>
        <v>100.12110526315789</v>
      </c>
      <c r="J700" s="23">
        <f t="shared" si="13"/>
        <v>2.5618898657030366E-4</v>
      </c>
      <c r="K700" s="24">
        <f t="shared" si="14"/>
        <v>7.8933651452282154</v>
      </c>
      <c r="L700" s="24">
        <f t="shared" si="15"/>
        <v>25.649924491667115</v>
      </c>
      <c r="M700" s="23">
        <f t="shared" si="16"/>
        <v>0.32495550401812195</v>
      </c>
      <c r="N700" s="25">
        <f t="shared" si="17"/>
        <v>33.849306941373172</v>
      </c>
    </row>
    <row r="701" spans="1:14" ht="14.4">
      <c r="A701" s="3" t="s">
        <v>1740</v>
      </c>
      <c r="B701" s="3" t="s">
        <v>1655</v>
      </c>
      <c r="C701" s="9">
        <v>37227</v>
      </c>
      <c r="D701" s="9">
        <v>130</v>
      </c>
      <c r="E701" s="9">
        <v>13542</v>
      </c>
      <c r="F701" s="9">
        <v>32456</v>
      </c>
      <c r="G701" s="9">
        <v>4</v>
      </c>
      <c r="H701" s="9">
        <v>1901.095</v>
      </c>
      <c r="I701" s="22">
        <f t="shared" si="12"/>
        <v>475.27375000000001</v>
      </c>
      <c r="J701" s="23">
        <f t="shared" si="13"/>
        <v>1.074488946194966E-4</v>
      </c>
      <c r="K701" s="24">
        <f t="shared" si="14"/>
        <v>14.623807692307693</v>
      </c>
      <c r="L701" s="24">
        <f t="shared" si="15"/>
        <v>51.067639079162973</v>
      </c>
      <c r="M701" s="23">
        <f t="shared" si="16"/>
        <v>0.34920890751336398</v>
      </c>
      <c r="N701" s="25">
        <f t="shared" si="17"/>
        <v>36.376823273430574</v>
      </c>
    </row>
    <row r="702" spans="1:14" ht="14.4">
      <c r="A702" s="3" t="s">
        <v>1733</v>
      </c>
      <c r="B702" s="3" t="s">
        <v>1655</v>
      </c>
      <c r="C702" s="9">
        <v>556152</v>
      </c>
      <c r="D702" s="9">
        <v>1867</v>
      </c>
      <c r="E702" s="9">
        <v>221833</v>
      </c>
      <c r="F702" s="9">
        <v>480882</v>
      </c>
      <c r="G702" s="9">
        <v>7</v>
      </c>
      <c r="H702" s="9">
        <v>1818.1</v>
      </c>
      <c r="I702" s="22">
        <f t="shared" si="12"/>
        <v>259.7285714285714</v>
      </c>
      <c r="J702" s="23">
        <f t="shared" si="13"/>
        <v>1.2586487147398552E-5</v>
      </c>
      <c r="K702" s="24">
        <f t="shared" si="14"/>
        <v>0.97380824852704873</v>
      </c>
      <c r="L702" s="24">
        <f t="shared" si="15"/>
        <v>3.2690703260979013</v>
      </c>
      <c r="M702" s="23">
        <f t="shared" si="16"/>
        <v>0.33569959291704426</v>
      </c>
      <c r="N702" s="25">
        <f t="shared" si="17"/>
        <v>39.887117190983759</v>
      </c>
    </row>
    <row r="703" spans="1:14" ht="14.4">
      <c r="A703" s="3" t="s">
        <v>1740</v>
      </c>
      <c r="B703" s="3" t="s">
        <v>1655</v>
      </c>
      <c r="C703" s="9">
        <v>598460</v>
      </c>
      <c r="D703" s="9">
        <v>1654</v>
      </c>
      <c r="E703" s="9">
        <v>201153</v>
      </c>
      <c r="F703" s="9">
        <v>557263</v>
      </c>
      <c r="G703" s="9">
        <v>13</v>
      </c>
      <c r="H703" s="9">
        <v>1689.7449999999999</v>
      </c>
      <c r="I703" s="22">
        <f t="shared" si="12"/>
        <v>129.98038461538459</v>
      </c>
      <c r="J703" s="23">
        <f t="shared" si="13"/>
        <v>2.1722420880259331E-5</v>
      </c>
      <c r="K703" s="24">
        <f t="shared" si="14"/>
        <v>1.0216112454655379</v>
      </c>
      <c r="L703" s="24">
        <f t="shared" si="15"/>
        <v>2.8234886207933694</v>
      </c>
      <c r="M703" s="23">
        <f t="shared" si="16"/>
        <v>0.27637603181499182</v>
      </c>
      <c r="N703" s="25">
        <f t="shared" si="17"/>
        <v>33.611770210206195</v>
      </c>
    </row>
    <row r="704" spans="1:14" ht="14.4">
      <c r="A704" s="3" t="s">
        <v>1740</v>
      </c>
      <c r="B704" s="3" t="s">
        <v>1655</v>
      </c>
      <c r="C704" s="9">
        <v>421110</v>
      </c>
      <c r="D704" s="9">
        <v>984</v>
      </c>
      <c r="E704" s="9">
        <v>212140</v>
      </c>
      <c r="F704" s="9">
        <v>389474</v>
      </c>
      <c r="G704" s="9">
        <v>4</v>
      </c>
      <c r="H704" s="9">
        <v>1635.92</v>
      </c>
      <c r="I704" s="22">
        <f t="shared" si="12"/>
        <v>408.98</v>
      </c>
      <c r="J704" s="23">
        <f t="shared" si="13"/>
        <v>9.4987058013345674E-6</v>
      </c>
      <c r="K704" s="24">
        <f t="shared" si="14"/>
        <v>1.6625203252032521</v>
      </c>
      <c r="L704" s="24">
        <f t="shared" si="15"/>
        <v>3.8847806986298119</v>
      </c>
      <c r="M704" s="23">
        <f t="shared" si="16"/>
        <v>0.23366816271283039</v>
      </c>
      <c r="N704" s="25">
        <f t="shared" si="17"/>
        <v>50.376386217377878</v>
      </c>
    </row>
    <row r="705" spans="1:14" ht="14.4">
      <c r="A705" s="3" t="s">
        <v>1735</v>
      </c>
      <c r="B705" s="3" t="s">
        <v>1655</v>
      </c>
      <c r="C705" s="9">
        <v>59296</v>
      </c>
      <c r="D705" s="9">
        <v>170</v>
      </c>
      <c r="E705" s="9">
        <v>25482</v>
      </c>
      <c r="F705" s="9">
        <v>54149</v>
      </c>
      <c r="G705" s="9">
        <v>4</v>
      </c>
      <c r="H705" s="9">
        <v>1568.7149999999999</v>
      </c>
      <c r="I705" s="22">
        <f t="shared" si="12"/>
        <v>392.17874999999998</v>
      </c>
      <c r="J705" s="23">
        <f t="shared" si="13"/>
        <v>6.7458175930922828E-5</v>
      </c>
      <c r="K705" s="24">
        <f t="shared" si="14"/>
        <v>9.2277352941176467</v>
      </c>
      <c r="L705" s="24">
        <f t="shared" si="15"/>
        <v>26.455663113869402</v>
      </c>
      <c r="M705" s="23">
        <f t="shared" si="16"/>
        <v>0.28669724770642202</v>
      </c>
      <c r="N705" s="25">
        <f t="shared" si="17"/>
        <v>42.974230976794388</v>
      </c>
    </row>
    <row r="706" spans="1:14" ht="14.4">
      <c r="A706" s="3" t="s">
        <v>1762</v>
      </c>
      <c r="B706" s="3" t="s">
        <v>1655</v>
      </c>
      <c r="C706" s="9">
        <v>307888</v>
      </c>
      <c r="D706" s="9">
        <v>863</v>
      </c>
      <c r="E706" s="9">
        <v>134959</v>
      </c>
      <c r="F706" s="9">
        <v>274790</v>
      </c>
      <c r="G706" s="9">
        <v>11</v>
      </c>
      <c r="H706" s="9">
        <v>1559.644</v>
      </c>
      <c r="I706" s="22">
        <f t="shared" si="12"/>
        <v>141.78581818181817</v>
      </c>
      <c r="J706" s="23">
        <f t="shared" si="13"/>
        <v>3.5727277451540819E-5</v>
      </c>
      <c r="K706" s="24">
        <f t="shared" si="14"/>
        <v>1.8072352259559676</v>
      </c>
      <c r="L706" s="24">
        <f t="shared" si="15"/>
        <v>5.0656212648755394</v>
      </c>
      <c r="M706" s="23">
        <f t="shared" si="16"/>
        <v>0.28029673127890664</v>
      </c>
      <c r="N706" s="25">
        <f t="shared" si="17"/>
        <v>43.833796705295427</v>
      </c>
    </row>
    <row r="707" spans="1:14" ht="14.4">
      <c r="A707" s="3" t="s">
        <v>1735</v>
      </c>
      <c r="B707" s="3" t="s">
        <v>1655</v>
      </c>
      <c r="C707" s="9">
        <v>85965</v>
      </c>
      <c r="D707" s="9">
        <v>233</v>
      </c>
      <c r="E707" s="9">
        <v>33865</v>
      </c>
      <c r="F707" s="9">
        <v>78662</v>
      </c>
      <c r="G707" s="9">
        <v>3</v>
      </c>
      <c r="H707" s="9">
        <v>1555.5350000000001</v>
      </c>
      <c r="I707" s="22">
        <f t="shared" si="12"/>
        <v>518.51166666666666</v>
      </c>
      <c r="J707" s="23">
        <f t="shared" si="13"/>
        <v>3.4897923573547374E-5</v>
      </c>
      <c r="K707" s="24">
        <f t="shared" si="14"/>
        <v>6.6761158798283269</v>
      </c>
      <c r="L707" s="24">
        <f t="shared" si="15"/>
        <v>18.094980515326004</v>
      </c>
      <c r="M707" s="23">
        <f t="shared" si="16"/>
        <v>0.27104053975455122</v>
      </c>
      <c r="N707" s="25">
        <f t="shared" si="17"/>
        <v>39.393939393939391</v>
      </c>
    </row>
    <row r="708" spans="1:14" ht="14.4">
      <c r="A708" s="3" t="s">
        <v>1735</v>
      </c>
      <c r="B708" s="3" t="s">
        <v>1655</v>
      </c>
      <c r="C708" s="9">
        <v>335664</v>
      </c>
      <c r="D708" s="9">
        <v>852</v>
      </c>
      <c r="E708" s="9">
        <v>148742</v>
      </c>
      <c r="F708" s="9">
        <v>313071</v>
      </c>
      <c r="G708" s="9">
        <v>25</v>
      </c>
      <c r="H708" s="9">
        <v>1542.5</v>
      </c>
      <c r="I708" s="22">
        <f t="shared" si="12"/>
        <v>61.7</v>
      </c>
      <c r="J708" s="23">
        <f t="shared" si="13"/>
        <v>7.4479241145907811E-5</v>
      </c>
      <c r="K708" s="24">
        <f t="shared" si="14"/>
        <v>1.8104460093896713</v>
      </c>
      <c r="L708" s="24">
        <f t="shared" si="15"/>
        <v>4.5953691787025122</v>
      </c>
      <c r="M708" s="23">
        <f t="shared" si="16"/>
        <v>0.25382525382525384</v>
      </c>
      <c r="N708" s="25">
        <f t="shared" si="17"/>
        <v>44.312765146098485</v>
      </c>
    </row>
    <row r="709" spans="1:14" ht="14.4">
      <c r="A709" s="3" t="s">
        <v>1762</v>
      </c>
      <c r="B709" s="3" t="s">
        <v>1655</v>
      </c>
      <c r="C709" s="9">
        <v>74516</v>
      </c>
      <c r="D709" s="9">
        <v>200</v>
      </c>
      <c r="E709" s="9">
        <v>23985</v>
      </c>
      <c r="F709" s="9">
        <v>63853</v>
      </c>
      <c r="G709" s="9">
        <v>24</v>
      </c>
      <c r="H709" s="9">
        <v>1523.7840000000001</v>
      </c>
      <c r="I709" s="22">
        <f t="shared" si="12"/>
        <v>63.491000000000007</v>
      </c>
      <c r="J709" s="23">
        <f t="shared" si="13"/>
        <v>3.2207847978957537E-4</v>
      </c>
      <c r="K709" s="24">
        <f t="shared" si="14"/>
        <v>7.6189200000000001</v>
      </c>
      <c r="L709" s="24">
        <f t="shared" si="15"/>
        <v>20.449084760319931</v>
      </c>
      <c r="M709" s="23">
        <f t="shared" si="16"/>
        <v>0.26839873315797952</v>
      </c>
      <c r="N709" s="25">
        <f t="shared" si="17"/>
        <v>32.187718073970686</v>
      </c>
    </row>
    <row r="710" spans="1:14" ht="14.4">
      <c r="A710" s="3" t="s">
        <v>1735</v>
      </c>
      <c r="B710" s="3" t="s">
        <v>1655</v>
      </c>
      <c r="C710" s="9">
        <v>263752</v>
      </c>
      <c r="D710" s="9">
        <v>702</v>
      </c>
      <c r="E710" s="9">
        <v>127042</v>
      </c>
      <c r="F710" s="9">
        <v>225121</v>
      </c>
      <c r="G710" s="9">
        <v>4</v>
      </c>
      <c r="H710" s="9">
        <v>1465.5150000000001</v>
      </c>
      <c r="I710" s="22">
        <f t="shared" si="12"/>
        <v>366.37875000000003</v>
      </c>
      <c r="J710" s="23">
        <f t="shared" si="13"/>
        <v>1.516576177621402E-5</v>
      </c>
      <c r="K710" s="24">
        <f t="shared" si="14"/>
        <v>2.0876282051282051</v>
      </c>
      <c r="L710" s="24">
        <f t="shared" si="15"/>
        <v>5.556412842367072</v>
      </c>
      <c r="M710" s="23">
        <f t="shared" si="16"/>
        <v>0.26615911917255602</v>
      </c>
      <c r="N710" s="25">
        <f t="shared" si="17"/>
        <v>48.16721768934454</v>
      </c>
    </row>
    <row r="711" spans="1:14" ht="14.4">
      <c r="A711" s="3" t="s">
        <v>1762</v>
      </c>
      <c r="B711" s="3" t="s">
        <v>1655</v>
      </c>
      <c r="C711" s="9">
        <v>507889</v>
      </c>
      <c r="D711" s="9">
        <v>823</v>
      </c>
      <c r="E711" s="9">
        <v>176329</v>
      </c>
      <c r="F711" s="9">
        <v>450103</v>
      </c>
      <c r="G711" s="9">
        <v>78</v>
      </c>
      <c r="H711" s="9">
        <v>1440.7449999999999</v>
      </c>
      <c r="I711" s="22">
        <f t="shared" si="12"/>
        <v>18.471089743589744</v>
      </c>
      <c r="J711" s="23">
        <f t="shared" si="13"/>
        <v>1.5357686423608308E-4</v>
      </c>
      <c r="K711" s="24">
        <f t="shared" si="14"/>
        <v>1.7506014580801943</v>
      </c>
      <c r="L711" s="24">
        <f t="shared" si="15"/>
        <v>2.8367320418437885</v>
      </c>
      <c r="M711" s="23">
        <f t="shared" si="16"/>
        <v>0.16204328111063637</v>
      </c>
      <c r="N711" s="25">
        <f t="shared" si="17"/>
        <v>34.718019094723452</v>
      </c>
    </row>
    <row r="712" spans="1:14" ht="14.4">
      <c r="A712" s="3" t="s">
        <v>1735</v>
      </c>
      <c r="B712" s="3" t="s">
        <v>1655</v>
      </c>
      <c r="C712" s="9">
        <v>61474</v>
      </c>
      <c r="D712" s="9">
        <v>250</v>
      </c>
      <c r="E712" s="9">
        <v>31245</v>
      </c>
      <c r="F712" s="9">
        <v>49089</v>
      </c>
      <c r="G712" s="9">
        <v>15</v>
      </c>
      <c r="H712" s="9">
        <v>2189.3409999999999</v>
      </c>
      <c r="I712" s="22">
        <f t="shared" si="12"/>
        <v>145.95606666666666</v>
      </c>
      <c r="J712" s="23">
        <f t="shared" si="13"/>
        <v>2.440055958616651E-4</v>
      </c>
      <c r="K712" s="24">
        <f t="shared" si="14"/>
        <v>8.757363999999999</v>
      </c>
      <c r="L712" s="24">
        <f t="shared" si="15"/>
        <v>35.614097016624918</v>
      </c>
      <c r="M712" s="23">
        <f t="shared" si="16"/>
        <v>0.40667599310277519</v>
      </c>
      <c r="N712" s="25">
        <f t="shared" si="17"/>
        <v>50.826365617984834</v>
      </c>
    </row>
    <row r="713" spans="1:14" ht="14.4">
      <c r="A713" s="3" t="s">
        <v>1733</v>
      </c>
      <c r="B713" s="3" t="s">
        <v>1655</v>
      </c>
      <c r="C713" s="9">
        <v>14890</v>
      </c>
      <c r="D713" s="9">
        <v>60</v>
      </c>
      <c r="E713" s="9">
        <v>6248</v>
      </c>
      <c r="F713" s="9">
        <v>11493</v>
      </c>
      <c r="G713" s="9">
        <v>6</v>
      </c>
      <c r="H713" s="9">
        <v>1982.4159999999999</v>
      </c>
      <c r="I713" s="22">
        <f t="shared" si="12"/>
        <v>330.40266666666668</v>
      </c>
      <c r="J713" s="23">
        <f t="shared" si="13"/>
        <v>4.0295500335795837E-4</v>
      </c>
      <c r="K713" s="24">
        <f t="shared" si="14"/>
        <v>33.040266666666668</v>
      </c>
      <c r="L713" s="24">
        <f t="shared" si="15"/>
        <v>133.13740765614506</v>
      </c>
      <c r="M713" s="23">
        <f t="shared" si="16"/>
        <v>0.40295500335795831</v>
      </c>
      <c r="N713" s="25">
        <f t="shared" si="17"/>
        <v>41.961047683008729</v>
      </c>
    </row>
    <row r="714" spans="1:14" ht="14.4">
      <c r="A714" s="3" t="s">
        <v>1740</v>
      </c>
      <c r="B714" s="3" t="s">
        <v>1655</v>
      </c>
      <c r="C714" s="9">
        <v>61227</v>
      </c>
      <c r="D714" s="9">
        <v>174</v>
      </c>
      <c r="E714" s="9">
        <v>10434</v>
      </c>
      <c r="F714" s="9">
        <v>53104</v>
      </c>
      <c r="G714" s="9">
        <v>8</v>
      </c>
      <c r="H714" s="9">
        <v>1919.5540000000001</v>
      </c>
      <c r="I714" s="22">
        <f t="shared" si="12"/>
        <v>239.94425000000001</v>
      </c>
      <c r="J714" s="23">
        <f t="shared" si="13"/>
        <v>1.3066130955297498E-4</v>
      </c>
      <c r="K714" s="24">
        <f t="shared" si="14"/>
        <v>11.031919540229886</v>
      </c>
      <c r="L714" s="24">
        <f t="shared" si="15"/>
        <v>31.351429924706423</v>
      </c>
      <c r="M714" s="23">
        <f t="shared" si="16"/>
        <v>0.2841883482777206</v>
      </c>
      <c r="N714" s="25">
        <f t="shared" si="17"/>
        <v>17.041501298446761</v>
      </c>
    </row>
    <row r="715" spans="1:14" ht="14.4">
      <c r="A715" s="3" t="s">
        <v>1740</v>
      </c>
      <c r="B715" s="3" t="s">
        <v>1655</v>
      </c>
      <c r="C715" s="9">
        <v>18516</v>
      </c>
      <c r="D715" s="9">
        <v>68</v>
      </c>
      <c r="E715" s="9">
        <v>8191</v>
      </c>
      <c r="F715" s="9">
        <v>13641</v>
      </c>
      <c r="G715" s="9">
        <v>13</v>
      </c>
      <c r="H715" s="9">
        <v>5087.5619999999999</v>
      </c>
      <c r="I715" s="22">
        <f t="shared" si="12"/>
        <v>391.3509230769231</v>
      </c>
      <c r="J715" s="23">
        <f t="shared" si="13"/>
        <v>7.020954849859581E-4</v>
      </c>
      <c r="K715" s="24">
        <f t="shared" si="14"/>
        <v>74.817088235294122</v>
      </c>
      <c r="L715" s="24">
        <f t="shared" si="15"/>
        <v>274.76571613739469</v>
      </c>
      <c r="M715" s="23">
        <f t="shared" si="16"/>
        <v>0.36724994599265498</v>
      </c>
      <c r="N715" s="25">
        <f t="shared" si="17"/>
        <v>44.23741628861525</v>
      </c>
    </row>
    <row r="716" spans="1:14" ht="14.4">
      <c r="A716" s="3" t="s">
        <v>1735</v>
      </c>
      <c r="B716" s="3" t="s">
        <v>1655</v>
      </c>
      <c r="C716" s="9">
        <v>11420</v>
      </c>
      <c r="D716" s="9">
        <v>67</v>
      </c>
      <c r="E716" s="9">
        <v>4647</v>
      </c>
      <c r="F716" s="9">
        <v>9909</v>
      </c>
      <c r="G716" s="9">
        <v>9</v>
      </c>
      <c r="H716" s="9">
        <v>3804.6439999999998</v>
      </c>
      <c r="I716" s="22">
        <f t="shared" si="12"/>
        <v>422.73822222222219</v>
      </c>
      <c r="J716" s="23">
        <f t="shared" si="13"/>
        <v>7.8809106830122588E-4</v>
      </c>
      <c r="K716" s="24">
        <f t="shared" si="14"/>
        <v>56.78573134328358</v>
      </c>
      <c r="L716" s="24">
        <f t="shared" si="15"/>
        <v>333.15621716287211</v>
      </c>
      <c r="M716" s="23">
        <f t="shared" si="16"/>
        <v>0.58669001751313488</v>
      </c>
      <c r="N716" s="25">
        <f t="shared" si="17"/>
        <v>40.69176882661997</v>
      </c>
    </row>
    <row r="717" spans="1:14" ht="14.4">
      <c r="A717" s="3" t="s">
        <v>1735</v>
      </c>
      <c r="B717" s="3" t="s">
        <v>1655</v>
      </c>
      <c r="C717" s="9">
        <v>10906</v>
      </c>
      <c r="D717" s="9">
        <v>46</v>
      </c>
      <c r="E717" s="9">
        <v>4735</v>
      </c>
      <c r="F717" s="9">
        <v>6390</v>
      </c>
      <c r="G717" s="9">
        <v>3</v>
      </c>
      <c r="H717" s="9">
        <v>5694.2709999999997</v>
      </c>
      <c r="I717" s="22">
        <f t="shared" si="12"/>
        <v>1898.0903333333333</v>
      </c>
      <c r="J717" s="23">
        <f t="shared" si="13"/>
        <v>2.7507793874931232E-4</v>
      </c>
      <c r="K717" s="24">
        <f t="shared" si="14"/>
        <v>123.7885</v>
      </c>
      <c r="L717" s="24">
        <f t="shared" si="15"/>
        <v>522.12277645332836</v>
      </c>
      <c r="M717" s="23">
        <f t="shared" si="16"/>
        <v>0.42178617274894559</v>
      </c>
      <c r="N717" s="25">
        <f t="shared" si="17"/>
        <v>43.416467999266459</v>
      </c>
    </row>
    <row r="718" spans="1:14" ht="14.4">
      <c r="A718" s="3" t="s">
        <v>1733</v>
      </c>
      <c r="B718" s="3" t="s">
        <v>1655</v>
      </c>
      <c r="C718" s="9">
        <v>7585</v>
      </c>
      <c r="D718" s="9">
        <v>13</v>
      </c>
      <c r="E718" s="9">
        <v>5396</v>
      </c>
      <c r="F718" s="9">
        <v>7417</v>
      </c>
      <c r="G718" s="9">
        <v>24</v>
      </c>
      <c r="H718" s="9">
        <v>7082.6540000000005</v>
      </c>
      <c r="I718" s="22">
        <f t="shared" si="12"/>
        <v>295.11058333333335</v>
      </c>
      <c r="J718" s="23">
        <f t="shared" si="13"/>
        <v>3.1641397495056033E-3</v>
      </c>
      <c r="K718" s="24">
        <f t="shared" si="14"/>
        <v>544.81953846153851</v>
      </c>
      <c r="L718" s="24">
        <f t="shared" si="15"/>
        <v>933.7711272247858</v>
      </c>
      <c r="M718" s="23">
        <f t="shared" si="16"/>
        <v>0.17139090309822017</v>
      </c>
      <c r="N718" s="25">
        <f t="shared" si="17"/>
        <v>71.140408701384303</v>
      </c>
    </row>
    <row r="719" spans="1:14" ht="14.4">
      <c r="A719" s="3" t="s">
        <v>1735</v>
      </c>
      <c r="B719" s="3" t="s">
        <v>1655</v>
      </c>
      <c r="C719" s="9">
        <v>12692</v>
      </c>
      <c r="D719" s="9">
        <v>105</v>
      </c>
      <c r="E719" s="9">
        <v>9048</v>
      </c>
      <c r="F719" s="9">
        <v>12326</v>
      </c>
      <c r="G719" s="9">
        <v>14</v>
      </c>
      <c r="H719" s="9">
        <v>1541.72</v>
      </c>
      <c r="I719" s="22">
        <f t="shared" si="12"/>
        <v>110.12285714285714</v>
      </c>
      <c r="J719" s="23">
        <f t="shared" si="13"/>
        <v>1.1030570438071226E-3</v>
      </c>
      <c r="K719" s="24">
        <f t="shared" si="14"/>
        <v>14.683047619047619</v>
      </c>
      <c r="L719" s="24">
        <f t="shared" si="15"/>
        <v>121.47179325559408</v>
      </c>
      <c r="M719" s="23">
        <f t="shared" si="16"/>
        <v>0.82729278285534202</v>
      </c>
      <c r="N719" s="25">
        <f t="shared" si="17"/>
        <v>71.289000945477468</v>
      </c>
    </row>
    <row r="720" spans="1:14" ht="14.4">
      <c r="A720" s="3" t="s">
        <v>1733</v>
      </c>
      <c r="B720" s="3" t="s">
        <v>1655</v>
      </c>
      <c r="C720" s="9">
        <v>318269</v>
      </c>
      <c r="D720" s="9">
        <v>914</v>
      </c>
      <c r="E720" s="9">
        <v>33355</v>
      </c>
      <c r="F720" s="9">
        <v>295405</v>
      </c>
      <c r="G720" s="9">
        <v>44</v>
      </c>
      <c r="H720" s="9">
        <v>7854.732</v>
      </c>
      <c r="I720" s="22">
        <f t="shared" si="12"/>
        <v>178.51663636363637</v>
      </c>
      <c r="J720" s="23">
        <f t="shared" si="13"/>
        <v>1.3824783437909441E-4</v>
      </c>
      <c r="K720" s="24">
        <f t="shared" si="14"/>
        <v>8.5937986870897163</v>
      </c>
      <c r="L720" s="24">
        <f t="shared" si="15"/>
        <v>24.679538377913026</v>
      </c>
      <c r="M720" s="23">
        <f t="shared" si="16"/>
        <v>0.2871784559602098</v>
      </c>
      <c r="N720" s="25">
        <f t="shared" si="17"/>
        <v>10.480128444806123</v>
      </c>
    </row>
    <row r="721" spans="1:14" ht="14.4">
      <c r="A721" s="3" t="s">
        <v>1740</v>
      </c>
      <c r="B721" s="3" t="s">
        <v>1655</v>
      </c>
      <c r="C721" s="9">
        <v>26212</v>
      </c>
      <c r="D721" s="9">
        <v>77</v>
      </c>
      <c r="E721" s="9">
        <v>12726</v>
      </c>
      <c r="F721" s="9">
        <v>24442</v>
      </c>
      <c r="G721" s="9">
        <v>15</v>
      </c>
      <c r="H721" s="9">
        <v>6452.9350000000004</v>
      </c>
      <c r="I721" s="22">
        <f t="shared" si="12"/>
        <v>430.19566666666668</v>
      </c>
      <c r="J721" s="23">
        <f t="shared" si="13"/>
        <v>5.7225698153517469E-4</v>
      </c>
      <c r="K721" s="24">
        <f t="shared" si="14"/>
        <v>83.804350649350653</v>
      </c>
      <c r="L721" s="24">
        <f t="shared" si="15"/>
        <v>246.18247367617889</v>
      </c>
      <c r="M721" s="23">
        <f t="shared" si="16"/>
        <v>0.29375858385472303</v>
      </c>
      <c r="N721" s="25">
        <f t="shared" si="17"/>
        <v>48.550282313444228</v>
      </c>
    </row>
    <row r="722" spans="1:14" ht="14.4">
      <c r="A722" s="3" t="s">
        <v>1733</v>
      </c>
      <c r="B722" s="3" t="s">
        <v>1655</v>
      </c>
      <c r="C722" s="9">
        <v>20833</v>
      </c>
      <c r="D722" s="9">
        <v>87</v>
      </c>
      <c r="E722" s="9">
        <v>1777</v>
      </c>
      <c r="F722" s="9">
        <v>17211</v>
      </c>
      <c r="G722" s="9">
        <v>9</v>
      </c>
      <c r="H722" s="9">
        <v>5542.5119999999997</v>
      </c>
      <c r="I722" s="22">
        <f t="shared" si="12"/>
        <v>615.83466666666664</v>
      </c>
      <c r="J722" s="23">
        <f t="shared" si="13"/>
        <v>4.3200691211059378E-4</v>
      </c>
      <c r="K722" s="24">
        <f t="shared" si="14"/>
        <v>63.707034482758615</v>
      </c>
      <c r="L722" s="24">
        <f t="shared" si="15"/>
        <v>266.04483271732352</v>
      </c>
      <c r="M722" s="23">
        <f t="shared" si="16"/>
        <v>0.41760668170690729</v>
      </c>
      <c r="N722" s="25">
        <f t="shared" si="17"/>
        <v>8.5297364757836132</v>
      </c>
    </row>
    <row r="723" spans="1:14" ht="14.4">
      <c r="A723" s="3" t="s">
        <v>1762</v>
      </c>
      <c r="B723" s="3" t="s">
        <v>1655</v>
      </c>
      <c r="C723" s="9">
        <v>14181</v>
      </c>
      <c r="D723" s="9">
        <v>65</v>
      </c>
      <c r="E723" s="9">
        <v>7106</v>
      </c>
      <c r="F723" s="9">
        <v>13189</v>
      </c>
      <c r="G723" s="9">
        <v>17</v>
      </c>
      <c r="H723" s="9">
        <v>2912.4670000000001</v>
      </c>
      <c r="I723" s="22">
        <f t="shared" si="12"/>
        <v>171.32158823529412</v>
      </c>
      <c r="J723" s="23">
        <f t="shared" si="13"/>
        <v>1.1987871095127283E-3</v>
      </c>
      <c r="K723" s="24">
        <f t="shared" si="14"/>
        <v>44.807184615384614</v>
      </c>
      <c r="L723" s="24">
        <f t="shared" si="15"/>
        <v>205.37811155771806</v>
      </c>
      <c r="M723" s="23">
        <f t="shared" si="16"/>
        <v>0.4583597771666314</v>
      </c>
      <c r="N723" s="25">
        <f t="shared" si="17"/>
        <v>50.109301177632034</v>
      </c>
    </row>
    <row r="724" spans="1:14" ht="14.4">
      <c r="A724" s="3" t="s">
        <v>1735</v>
      </c>
      <c r="B724" s="3" t="s">
        <v>1655</v>
      </c>
      <c r="C724" s="9">
        <v>304377</v>
      </c>
      <c r="D724" s="9">
        <v>801</v>
      </c>
      <c r="E724" s="9">
        <v>27519</v>
      </c>
      <c r="F724" s="9">
        <v>270098</v>
      </c>
      <c r="G724" s="9">
        <v>63</v>
      </c>
      <c r="H724" s="9">
        <v>1595.4870000000001</v>
      </c>
      <c r="I724" s="22">
        <f t="shared" si="12"/>
        <v>25.325190476190478</v>
      </c>
      <c r="J724" s="23">
        <f t="shared" si="13"/>
        <v>2.0698015947328478E-4</v>
      </c>
      <c r="K724" s="24">
        <f t="shared" si="14"/>
        <v>1.9918689138576779</v>
      </c>
      <c r="L724" s="24">
        <f t="shared" si="15"/>
        <v>5.2418119634532179</v>
      </c>
      <c r="M724" s="23">
        <f t="shared" si="16"/>
        <v>0.26316048847317636</v>
      </c>
      <c r="N724" s="25">
        <f t="shared" si="17"/>
        <v>9.041090489754481</v>
      </c>
    </row>
    <row r="725" spans="1:14" ht="14.4">
      <c r="A725" s="3" t="s">
        <v>1748</v>
      </c>
      <c r="B725" s="3" t="s">
        <v>1655</v>
      </c>
      <c r="C725" s="9">
        <v>312206</v>
      </c>
      <c r="D725" s="9">
        <v>841</v>
      </c>
      <c r="E725" s="9">
        <v>35661</v>
      </c>
      <c r="F725" s="9">
        <v>292992</v>
      </c>
      <c r="G725" s="9">
        <v>5</v>
      </c>
      <c r="H725" s="9">
        <v>1550.9380000000001</v>
      </c>
      <c r="I725" s="22">
        <f t="shared" si="12"/>
        <v>310.18760000000003</v>
      </c>
      <c r="J725" s="23">
        <f t="shared" si="13"/>
        <v>1.601506697501009E-5</v>
      </c>
      <c r="K725" s="24">
        <f t="shared" si="14"/>
        <v>1.8441593341260405</v>
      </c>
      <c r="L725" s="24">
        <f t="shared" si="15"/>
        <v>4.9676751888176396</v>
      </c>
      <c r="M725" s="23">
        <f t="shared" si="16"/>
        <v>0.26937342651966972</v>
      </c>
      <c r="N725" s="25">
        <f t="shared" si="17"/>
        <v>11.422266067916697</v>
      </c>
    </row>
    <row r="726" spans="1:14" ht="14.4">
      <c r="A726" s="3" t="s">
        <v>1735</v>
      </c>
      <c r="B726" s="3" t="s">
        <v>1655</v>
      </c>
      <c r="C726" s="9">
        <v>9790</v>
      </c>
      <c r="D726" s="9">
        <v>24</v>
      </c>
      <c r="E726" s="9">
        <v>1295</v>
      </c>
      <c r="F726" s="9">
        <v>9196</v>
      </c>
      <c r="G726" s="9">
        <v>2</v>
      </c>
      <c r="H726" s="9">
        <v>1532.1489999999999</v>
      </c>
      <c r="I726" s="22">
        <f t="shared" si="12"/>
        <v>766.07449999999994</v>
      </c>
      <c r="J726" s="23">
        <f t="shared" si="13"/>
        <v>2.0429009193054137E-4</v>
      </c>
      <c r="K726" s="24">
        <f t="shared" si="14"/>
        <v>63.839541666666662</v>
      </c>
      <c r="L726" s="24">
        <f t="shared" si="15"/>
        <v>156.50143003064352</v>
      </c>
      <c r="M726" s="23">
        <f t="shared" si="16"/>
        <v>0.24514811031664963</v>
      </c>
      <c r="N726" s="25">
        <f t="shared" si="17"/>
        <v>13.227783452502553</v>
      </c>
    </row>
    <row r="727" spans="1:14" ht="14.4">
      <c r="A727" s="3" t="s">
        <v>1738</v>
      </c>
      <c r="B727" s="3" t="s">
        <v>1655</v>
      </c>
      <c r="C727" s="9">
        <v>130602</v>
      </c>
      <c r="D727" s="9">
        <v>269</v>
      </c>
      <c r="E727" s="9">
        <v>11736</v>
      </c>
      <c r="F727" s="9">
        <v>113735</v>
      </c>
      <c r="G727" s="9">
        <v>4</v>
      </c>
      <c r="H727" s="9">
        <v>1507.847</v>
      </c>
      <c r="I727" s="22">
        <f t="shared" si="12"/>
        <v>376.96174999999999</v>
      </c>
      <c r="J727" s="23">
        <f t="shared" si="13"/>
        <v>3.06274023368708E-5</v>
      </c>
      <c r="K727" s="24">
        <f t="shared" si="14"/>
        <v>5.6053791821561338</v>
      </c>
      <c r="L727" s="24">
        <f t="shared" si="15"/>
        <v>11.545359182860905</v>
      </c>
      <c r="M727" s="23">
        <f t="shared" si="16"/>
        <v>0.20596928071545612</v>
      </c>
      <c r="N727" s="25">
        <f t="shared" si="17"/>
        <v>8.9860798456378923</v>
      </c>
    </row>
    <row r="728" spans="1:14" ht="14.4">
      <c r="A728" s="3" t="s">
        <v>1740</v>
      </c>
      <c r="B728" s="3" t="s">
        <v>1655</v>
      </c>
      <c r="C728" s="9">
        <v>10903</v>
      </c>
      <c r="D728" s="9">
        <v>35</v>
      </c>
      <c r="E728" s="9">
        <v>3776</v>
      </c>
      <c r="F728" s="9">
        <v>9581</v>
      </c>
      <c r="G728" s="9">
        <v>2</v>
      </c>
      <c r="H728" s="9">
        <v>1460.01</v>
      </c>
      <c r="I728" s="22">
        <f t="shared" si="12"/>
        <v>730.005</v>
      </c>
      <c r="J728" s="23">
        <f t="shared" si="13"/>
        <v>1.8343575162799229E-4</v>
      </c>
      <c r="K728" s="24">
        <f t="shared" si="14"/>
        <v>41.714571428571425</v>
      </c>
      <c r="L728" s="24">
        <f t="shared" si="15"/>
        <v>133.90901586719249</v>
      </c>
      <c r="M728" s="23">
        <f t="shared" si="16"/>
        <v>0.32101256534898653</v>
      </c>
      <c r="N728" s="25">
        <f t="shared" si="17"/>
        <v>34.632669907364942</v>
      </c>
    </row>
    <row r="729" spans="1:14">
      <c r="C729" s="13"/>
      <c r="D729" s="13"/>
      <c r="E729" s="13"/>
      <c r="F729" s="13"/>
      <c r="G729" s="13"/>
      <c r="H729" s="13"/>
      <c r="K729" s="24"/>
      <c r="L729" s="24"/>
      <c r="M729" s="23"/>
    </row>
    <row r="730" spans="1:14">
      <c r="C730" s="13"/>
      <c r="D730" s="13"/>
      <c r="E730" s="13"/>
      <c r="F730" s="13"/>
      <c r="G730" s="13"/>
      <c r="H730" s="13"/>
      <c r="K730" s="24"/>
      <c r="L730" s="24"/>
      <c r="M730" s="23"/>
    </row>
    <row r="731" spans="1:14">
      <c r="C731" s="13"/>
      <c r="D731" s="13"/>
      <c r="E731" s="13"/>
      <c r="F731" s="13"/>
      <c r="G731" s="13"/>
      <c r="H731" s="13"/>
      <c r="K731" s="24"/>
      <c r="L731" s="24"/>
      <c r="M731" s="23"/>
    </row>
    <row r="732" spans="1:14">
      <c r="C732" s="13"/>
      <c r="D732" s="13"/>
      <c r="E732" s="13"/>
      <c r="F732" s="13"/>
      <c r="G732" s="13"/>
      <c r="H732" s="13"/>
      <c r="K732" s="24"/>
      <c r="L732" s="24"/>
      <c r="M732" s="23"/>
    </row>
    <row r="733" spans="1:14">
      <c r="C733" s="13"/>
      <c r="D733" s="13"/>
      <c r="E733" s="13"/>
      <c r="F733" s="13"/>
      <c r="G733" s="13"/>
      <c r="H733" s="13"/>
      <c r="K733" s="24"/>
      <c r="L733" s="24"/>
      <c r="M733" s="23"/>
    </row>
    <row r="734" spans="1:14">
      <c r="C734" s="13"/>
      <c r="D734" s="13"/>
      <c r="E734" s="13"/>
      <c r="F734" s="13"/>
      <c r="G734" s="13"/>
      <c r="H734" s="13"/>
      <c r="K734" s="24"/>
      <c r="L734" s="24"/>
      <c r="M734" s="23"/>
    </row>
    <row r="735" spans="1:14">
      <c r="C735" s="13"/>
      <c r="D735" s="13"/>
      <c r="E735" s="13"/>
      <c r="F735" s="13"/>
      <c r="G735" s="13"/>
      <c r="H735" s="13"/>
      <c r="K735" s="24"/>
      <c r="L735" s="24"/>
      <c r="M735" s="23"/>
    </row>
    <row r="736" spans="1:14">
      <c r="C736" s="13"/>
      <c r="D736" s="13"/>
      <c r="E736" s="13"/>
      <c r="F736" s="13"/>
      <c r="G736" s="13"/>
      <c r="H736" s="13"/>
      <c r="K736" s="24"/>
      <c r="L736" s="24"/>
      <c r="M736" s="23"/>
    </row>
    <row r="737" spans="3:13">
      <c r="C737" s="13"/>
      <c r="D737" s="13"/>
      <c r="E737" s="13"/>
      <c r="F737" s="13"/>
      <c r="G737" s="13"/>
      <c r="H737" s="13"/>
      <c r="L737" s="24"/>
      <c r="M737" s="23"/>
    </row>
    <row r="738" spans="3:13">
      <c r="C738" s="13"/>
      <c r="D738" s="13"/>
      <c r="E738" s="13"/>
      <c r="F738" s="13"/>
      <c r="G738" s="13"/>
      <c r="H738" s="13"/>
      <c r="L738" s="24"/>
      <c r="M738" s="23"/>
    </row>
    <row r="739" spans="3:13">
      <c r="C739" s="13"/>
      <c r="D739" s="13"/>
      <c r="E739" s="13"/>
      <c r="F739" s="13"/>
      <c r="G739" s="13"/>
      <c r="H739" s="13"/>
      <c r="L739" s="24"/>
      <c r="M739" s="23"/>
    </row>
    <row r="740" spans="3:13">
      <c r="C740" s="13"/>
      <c r="D740" s="13"/>
      <c r="E740" s="13"/>
      <c r="F740" s="13"/>
      <c r="G740" s="13"/>
      <c r="H740" s="13"/>
      <c r="L740" s="24"/>
      <c r="M740" s="23"/>
    </row>
    <row r="741" spans="3:13">
      <c r="C741" s="13"/>
      <c r="D741" s="13"/>
      <c r="E741" s="13"/>
      <c r="F741" s="13"/>
      <c r="G741" s="13"/>
      <c r="H741" s="13"/>
      <c r="L741" s="24"/>
      <c r="M741" s="23"/>
    </row>
    <row r="742" spans="3:13">
      <c r="C742" s="13"/>
      <c r="D742" s="13"/>
      <c r="E742" s="13"/>
      <c r="F742" s="13"/>
      <c r="G742" s="13"/>
      <c r="H742" s="13"/>
      <c r="L742" s="24"/>
      <c r="M742" s="23"/>
    </row>
    <row r="743" spans="3:13">
      <c r="C743" s="13"/>
      <c r="D743" s="13"/>
      <c r="E743" s="13"/>
      <c r="F743" s="13"/>
      <c r="G743" s="13"/>
      <c r="H743" s="13"/>
      <c r="L743" s="24"/>
      <c r="M743" s="23"/>
    </row>
    <row r="744" spans="3:13">
      <c r="C744" s="13"/>
      <c r="D744" s="13"/>
      <c r="E744" s="13"/>
      <c r="F744" s="13"/>
      <c r="G744" s="13"/>
      <c r="H744" s="13"/>
      <c r="L744" s="24"/>
      <c r="M744" s="23"/>
    </row>
    <row r="745" spans="3:13">
      <c r="C745" s="13"/>
      <c r="D745" s="13"/>
      <c r="E745" s="13"/>
      <c r="F745" s="13"/>
      <c r="G745" s="13"/>
      <c r="H745" s="13"/>
      <c r="L745" s="24"/>
      <c r="M745" s="23"/>
    </row>
    <row r="746" spans="3:13">
      <c r="C746" s="13"/>
      <c r="D746" s="13"/>
      <c r="E746" s="13"/>
      <c r="F746" s="13"/>
      <c r="G746" s="13"/>
      <c r="H746" s="13"/>
      <c r="L746" s="24"/>
      <c r="M746" s="23"/>
    </row>
    <row r="747" spans="3:13">
      <c r="C747" s="13"/>
      <c r="D747" s="13"/>
      <c r="E747" s="13"/>
      <c r="F747" s="13"/>
      <c r="G747" s="13"/>
      <c r="H747" s="13"/>
      <c r="L747" s="24"/>
      <c r="M747" s="23"/>
    </row>
    <row r="748" spans="3:13">
      <c r="C748" s="13"/>
      <c r="D748" s="13"/>
      <c r="E748" s="13"/>
      <c r="F748" s="13"/>
      <c r="G748" s="13"/>
      <c r="H748" s="13"/>
      <c r="L748" s="24"/>
      <c r="M748" s="23"/>
    </row>
    <row r="749" spans="3:13">
      <c r="C749" s="13"/>
      <c r="D749" s="13"/>
      <c r="E749" s="13"/>
      <c r="F749" s="13"/>
      <c r="G749" s="13"/>
      <c r="H749" s="13"/>
      <c r="L749" s="24"/>
      <c r="M749" s="23"/>
    </row>
    <row r="750" spans="3:13">
      <c r="C750" s="13"/>
      <c r="D750" s="13"/>
      <c r="E750" s="13"/>
      <c r="F750" s="13"/>
      <c r="G750" s="13"/>
      <c r="H750" s="13"/>
      <c r="L750" s="24"/>
      <c r="M750" s="23"/>
    </row>
    <row r="751" spans="3:13">
      <c r="C751" s="13"/>
      <c r="D751" s="13"/>
      <c r="E751" s="13"/>
      <c r="F751" s="13"/>
      <c r="G751" s="13"/>
      <c r="H751" s="13"/>
      <c r="L751" s="24"/>
      <c r="M751" s="23"/>
    </row>
    <row r="752" spans="3:13">
      <c r="C752" s="13"/>
      <c r="D752" s="13"/>
      <c r="E752" s="13"/>
      <c r="F752" s="13"/>
      <c r="G752" s="13"/>
      <c r="H752" s="13"/>
      <c r="L752" s="24"/>
      <c r="M752" s="23"/>
    </row>
    <row r="753" spans="3:13">
      <c r="C753" s="13"/>
      <c r="D753" s="13"/>
      <c r="E753" s="13"/>
      <c r="F753" s="13"/>
      <c r="G753" s="13"/>
      <c r="H753" s="13"/>
      <c r="L753" s="24"/>
      <c r="M753" s="23"/>
    </row>
    <row r="754" spans="3:13">
      <c r="C754" s="13"/>
      <c r="D754" s="13"/>
      <c r="E754" s="13"/>
      <c r="F754" s="13"/>
      <c r="G754" s="13"/>
      <c r="H754" s="13"/>
      <c r="L754" s="24"/>
      <c r="M754" s="23"/>
    </row>
    <row r="755" spans="3:13">
      <c r="C755" s="13"/>
      <c r="D755" s="13"/>
      <c r="E755" s="13"/>
      <c r="F755" s="13"/>
      <c r="G755" s="13"/>
      <c r="H755" s="13"/>
      <c r="L755" s="24"/>
      <c r="M755" s="23"/>
    </row>
    <row r="756" spans="3:13">
      <c r="C756" s="13"/>
      <c r="D756" s="13"/>
      <c r="E756" s="13"/>
      <c r="F756" s="13"/>
      <c r="G756" s="13"/>
      <c r="H756" s="13"/>
      <c r="L756" s="24"/>
      <c r="M756" s="23"/>
    </row>
    <row r="757" spans="3:13">
      <c r="C757" s="13"/>
      <c r="D757" s="13"/>
      <c r="E757" s="13"/>
      <c r="F757" s="13"/>
      <c r="G757" s="13"/>
      <c r="H757" s="13"/>
      <c r="L757" s="24"/>
      <c r="M757" s="23"/>
    </row>
    <row r="758" spans="3:13">
      <c r="C758" s="13"/>
      <c r="D758" s="13"/>
      <c r="E758" s="13"/>
      <c r="F758" s="13"/>
      <c r="G758" s="13"/>
      <c r="H758" s="13"/>
      <c r="L758" s="24"/>
      <c r="M758" s="23"/>
    </row>
    <row r="759" spans="3:13">
      <c r="C759" s="13"/>
      <c r="D759" s="13"/>
      <c r="E759" s="13"/>
      <c r="F759" s="13"/>
      <c r="G759" s="13"/>
      <c r="H759" s="13"/>
      <c r="L759" s="24"/>
      <c r="M759" s="23"/>
    </row>
    <row r="760" spans="3:13">
      <c r="C760" s="13"/>
      <c r="D760" s="13"/>
      <c r="E760" s="13"/>
      <c r="F760" s="13"/>
      <c r="G760" s="13"/>
      <c r="H760" s="13"/>
      <c r="L760" s="24"/>
      <c r="M760" s="23"/>
    </row>
    <row r="761" spans="3:13">
      <c r="C761" s="13"/>
      <c r="D761" s="13"/>
      <c r="E761" s="13"/>
      <c r="F761" s="13"/>
      <c r="G761" s="13"/>
      <c r="H761" s="13"/>
      <c r="L761" s="24"/>
      <c r="M761" s="23"/>
    </row>
    <row r="762" spans="3:13">
      <c r="C762" s="13"/>
      <c r="D762" s="13"/>
      <c r="E762" s="13"/>
      <c r="F762" s="13"/>
      <c r="G762" s="13"/>
      <c r="H762" s="13"/>
      <c r="L762" s="24"/>
      <c r="M762" s="23"/>
    </row>
    <row r="763" spans="3:13">
      <c r="C763" s="13"/>
      <c r="D763" s="13"/>
      <c r="E763" s="13"/>
      <c r="F763" s="13"/>
      <c r="G763" s="13"/>
      <c r="H763" s="13"/>
      <c r="L763" s="24"/>
      <c r="M763" s="23"/>
    </row>
    <row r="764" spans="3:13">
      <c r="C764" s="13"/>
      <c r="D764" s="13"/>
      <c r="E764" s="13"/>
      <c r="F764" s="13"/>
      <c r="G764" s="13"/>
      <c r="H764" s="13"/>
      <c r="L764" s="24"/>
      <c r="M764" s="23"/>
    </row>
    <row r="765" spans="3:13">
      <c r="C765" s="13"/>
      <c r="D765" s="13"/>
      <c r="E765" s="13"/>
      <c r="F765" s="13"/>
      <c r="G765" s="13"/>
      <c r="H765" s="13"/>
      <c r="L765" s="24"/>
      <c r="M765" s="23"/>
    </row>
    <row r="766" spans="3:13">
      <c r="C766" s="13"/>
      <c r="D766" s="13"/>
      <c r="E766" s="13"/>
      <c r="F766" s="13"/>
      <c r="G766" s="13"/>
      <c r="H766" s="13"/>
      <c r="L766" s="24"/>
      <c r="M766" s="23"/>
    </row>
    <row r="767" spans="3:13">
      <c r="C767" s="13"/>
      <c r="D767" s="13"/>
      <c r="E767" s="13"/>
      <c r="F767" s="13"/>
      <c r="G767" s="13"/>
      <c r="H767" s="13"/>
      <c r="L767" s="24"/>
      <c r="M767" s="23"/>
    </row>
    <row r="768" spans="3:13">
      <c r="C768" s="13"/>
      <c r="D768" s="13"/>
      <c r="E768" s="13"/>
      <c r="F768" s="13"/>
      <c r="G768" s="13"/>
      <c r="H768" s="13"/>
      <c r="L768" s="24"/>
      <c r="M768" s="23"/>
    </row>
    <row r="769" spans="3:13">
      <c r="C769" s="13"/>
      <c r="D769" s="13"/>
      <c r="E769" s="13"/>
      <c r="F769" s="13"/>
      <c r="G769" s="13"/>
      <c r="H769" s="13"/>
      <c r="L769" s="24"/>
      <c r="M769" s="23"/>
    </row>
    <row r="770" spans="3:13">
      <c r="C770" s="13"/>
      <c r="D770" s="13"/>
      <c r="E770" s="13"/>
      <c r="F770" s="13"/>
      <c r="G770" s="13"/>
      <c r="H770" s="13"/>
      <c r="L770" s="24"/>
      <c r="M770" s="23"/>
    </row>
    <row r="771" spans="3:13">
      <c r="C771" s="13"/>
      <c r="D771" s="13"/>
      <c r="E771" s="13"/>
      <c r="F771" s="13"/>
      <c r="G771" s="13"/>
      <c r="H771" s="13"/>
      <c r="L771" s="24"/>
      <c r="M771" s="23"/>
    </row>
    <row r="772" spans="3:13">
      <c r="C772" s="13"/>
      <c r="D772" s="13"/>
      <c r="E772" s="13"/>
      <c r="F772" s="13"/>
      <c r="G772" s="13"/>
      <c r="H772" s="13"/>
      <c r="L772" s="24"/>
      <c r="M772" s="23"/>
    </row>
    <row r="773" spans="3:13">
      <c r="C773" s="13"/>
      <c r="D773" s="13"/>
      <c r="E773" s="13"/>
      <c r="F773" s="13"/>
      <c r="G773" s="13"/>
      <c r="H773" s="13"/>
      <c r="L773" s="24"/>
      <c r="M773" s="23"/>
    </row>
    <row r="774" spans="3:13">
      <c r="C774" s="13"/>
      <c r="D774" s="13"/>
      <c r="E774" s="13"/>
      <c r="F774" s="13"/>
      <c r="G774" s="13"/>
      <c r="H774" s="13"/>
      <c r="L774" s="24"/>
      <c r="M774" s="23"/>
    </row>
    <row r="775" spans="3:13">
      <c r="C775" s="13"/>
      <c r="D775" s="13"/>
      <c r="E775" s="13"/>
      <c r="F775" s="13"/>
      <c r="G775" s="13"/>
      <c r="H775" s="13"/>
      <c r="L775" s="24"/>
      <c r="M775" s="23"/>
    </row>
    <row r="776" spans="3:13">
      <c r="C776" s="13"/>
      <c r="D776" s="13"/>
      <c r="E776" s="13"/>
      <c r="F776" s="13"/>
      <c r="G776" s="13"/>
      <c r="H776" s="13"/>
      <c r="L776" s="24"/>
      <c r="M776" s="23"/>
    </row>
    <row r="777" spans="3:13">
      <c r="C777" s="13"/>
      <c r="D777" s="13"/>
      <c r="E777" s="13"/>
      <c r="F777" s="13"/>
      <c r="G777" s="13"/>
      <c r="H777" s="13"/>
      <c r="L777" s="24"/>
      <c r="M777" s="23"/>
    </row>
    <row r="778" spans="3:13">
      <c r="C778" s="13"/>
      <c r="D778" s="13"/>
      <c r="E778" s="13"/>
      <c r="F778" s="13"/>
      <c r="G778" s="13"/>
      <c r="H778" s="13"/>
      <c r="L778" s="24"/>
      <c r="M778" s="23"/>
    </row>
    <row r="779" spans="3:13">
      <c r="C779" s="13"/>
      <c r="D779" s="13"/>
      <c r="E779" s="13"/>
      <c r="F779" s="13"/>
      <c r="G779" s="13"/>
      <c r="H779" s="13"/>
      <c r="L779" s="24"/>
      <c r="M779" s="23"/>
    </row>
    <row r="780" spans="3:13">
      <c r="C780" s="13"/>
      <c r="D780" s="13"/>
      <c r="E780" s="13"/>
      <c r="F780" s="13"/>
      <c r="G780" s="13"/>
      <c r="H780" s="13"/>
      <c r="L780" s="24"/>
      <c r="M780" s="23"/>
    </row>
    <row r="781" spans="3:13">
      <c r="C781" s="13"/>
      <c r="D781" s="13"/>
      <c r="E781" s="13"/>
      <c r="F781" s="13"/>
      <c r="G781" s="13"/>
      <c r="H781" s="13"/>
      <c r="L781" s="24"/>
      <c r="M781" s="23"/>
    </row>
    <row r="782" spans="3:13">
      <c r="C782" s="13"/>
      <c r="D782" s="13"/>
      <c r="E782" s="13"/>
      <c r="F782" s="13"/>
      <c r="G782" s="13"/>
      <c r="H782" s="13"/>
      <c r="L782" s="24"/>
      <c r="M782" s="23"/>
    </row>
    <row r="783" spans="3:13">
      <c r="C783" s="13"/>
      <c r="D783" s="13"/>
      <c r="E783" s="13"/>
      <c r="F783" s="13"/>
      <c r="G783" s="13"/>
      <c r="H783" s="13"/>
      <c r="L783" s="24"/>
      <c r="M783" s="23"/>
    </row>
    <row r="784" spans="3:13">
      <c r="C784" s="13"/>
      <c r="D784" s="13"/>
      <c r="E784" s="13"/>
      <c r="F784" s="13"/>
      <c r="G784" s="13"/>
      <c r="H784" s="13"/>
      <c r="L784" s="24"/>
      <c r="M784" s="23"/>
    </row>
    <row r="785" spans="3:13">
      <c r="C785" s="13"/>
      <c r="D785" s="13"/>
      <c r="E785" s="13"/>
      <c r="F785" s="13"/>
      <c r="G785" s="13"/>
      <c r="H785" s="13"/>
      <c r="L785" s="24"/>
      <c r="M785" s="23"/>
    </row>
    <row r="786" spans="3:13">
      <c r="C786" s="13"/>
      <c r="D786" s="13"/>
      <c r="E786" s="13"/>
      <c r="F786" s="13"/>
      <c r="G786" s="13"/>
      <c r="H786" s="13"/>
      <c r="L786" s="24"/>
      <c r="M786" s="23"/>
    </row>
    <row r="787" spans="3:13">
      <c r="C787" s="13"/>
      <c r="D787" s="13"/>
      <c r="E787" s="13"/>
      <c r="F787" s="13"/>
      <c r="G787" s="13"/>
      <c r="H787" s="13"/>
      <c r="L787" s="24"/>
      <c r="M787" s="23"/>
    </row>
    <row r="788" spans="3:13">
      <c r="C788" s="13"/>
      <c r="D788" s="13"/>
      <c r="E788" s="13"/>
      <c r="F788" s="13"/>
      <c r="G788" s="13"/>
      <c r="H788" s="13"/>
      <c r="L788" s="24"/>
      <c r="M788" s="23"/>
    </row>
    <row r="789" spans="3:13">
      <c r="C789" s="13"/>
      <c r="D789" s="13"/>
      <c r="E789" s="13"/>
      <c r="F789" s="13"/>
      <c r="G789" s="13"/>
      <c r="H789" s="13"/>
      <c r="L789" s="24"/>
      <c r="M789" s="23"/>
    </row>
    <row r="790" spans="3:13">
      <c r="C790" s="13"/>
      <c r="D790" s="13"/>
      <c r="E790" s="13"/>
      <c r="F790" s="13"/>
      <c r="G790" s="13"/>
      <c r="H790" s="13"/>
      <c r="L790" s="24"/>
      <c r="M790" s="23"/>
    </row>
    <row r="791" spans="3:13">
      <c r="C791" s="13"/>
      <c r="D791" s="13"/>
      <c r="E791" s="13"/>
      <c r="F791" s="13"/>
      <c r="G791" s="13"/>
      <c r="H791" s="13"/>
      <c r="L791" s="24"/>
      <c r="M791" s="23"/>
    </row>
    <row r="792" spans="3:13">
      <c r="C792" s="13"/>
      <c r="D792" s="13"/>
      <c r="E792" s="13"/>
      <c r="F792" s="13"/>
      <c r="G792" s="13"/>
      <c r="H792" s="13"/>
      <c r="L792" s="24"/>
      <c r="M792" s="23"/>
    </row>
    <row r="793" spans="3:13">
      <c r="C793" s="13"/>
      <c r="D793" s="13"/>
      <c r="E793" s="13"/>
      <c r="F793" s="13"/>
      <c r="G793" s="13"/>
      <c r="H793" s="13"/>
      <c r="L793" s="24"/>
      <c r="M793" s="23"/>
    </row>
    <row r="794" spans="3:13">
      <c r="C794" s="13"/>
      <c r="D794" s="13"/>
      <c r="E794" s="13"/>
      <c r="F794" s="13"/>
      <c r="G794" s="13"/>
      <c r="H794" s="13"/>
      <c r="L794" s="24"/>
      <c r="M794" s="23"/>
    </row>
    <row r="795" spans="3:13">
      <c r="C795" s="13"/>
      <c r="D795" s="13"/>
      <c r="E795" s="13"/>
      <c r="F795" s="13"/>
      <c r="G795" s="13"/>
      <c r="H795" s="13"/>
      <c r="L795" s="24"/>
      <c r="M795" s="23"/>
    </row>
    <row r="796" spans="3:13">
      <c r="C796" s="13"/>
      <c r="D796" s="13"/>
      <c r="E796" s="13"/>
      <c r="F796" s="13"/>
      <c r="G796" s="13"/>
      <c r="H796" s="13"/>
      <c r="L796" s="24"/>
      <c r="M796" s="23"/>
    </row>
    <row r="797" spans="3:13">
      <c r="C797" s="13"/>
      <c r="D797" s="13"/>
      <c r="E797" s="13"/>
      <c r="F797" s="13"/>
      <c r="G797" s="13"/>
      <c r="H797" s="13"/>
      <c r="L797" s="24"/>
      <c r="M797" s="23"/>
    </row>
    <row r="798" spans="3:13">
      <c r="C798" s="13"/>
      <c r="D798" s="13"/>
      <c r="E798" s="13"/>
      <c r="F798" s="13"/>
      <c r="G798" s="13"/>
      <c r="H798" s="13"/>
      <c r="L798" s="24"/>
      <c r="M798" s="23"/>
    </row>
    <row r="799" spans="3:13">
      <c r="C799" s="13"/>
      <c r="D799" s="13"/>
      <c r="E799" s="13"/>
      <c r="F799" s="13"/>
      <c r="G799" s="13"/>
      <c r="H799" s="13"/>
      <c r="L799" s="24"/>
      <c r="M799" s="23"/>
    </row>
    <row r="800" spans="3:13">
      <c r="C800" s="13"/>
      <c r="D800" s="13"/>
      <c r="E800" s="13"/>
      <c r="F800" s="13"/>
      <c r="G800" s="13"/>
      <c r="H800" s="13"/>
      <c r="L800" s="24"/>
      <c r="M800" s="23"/>
    </row>
    <row r="801" spans="3:13">
      <c r="C801" s="13"/>
      <c r="D801" s="13"/>
      <c r="E801" s="13"/>
      <c r="F801" s="13"/>
      <c r="G801" s="13"/>
      <c r="H801" s="13"/>
      <c r="L801" s="24"/>
      <c r="M801" s="23"/>
    </row>
    <row r="802" spans="3:13">
      <c r="C802" s="13"/>
      <c r="D802" s="13"/>
      <c r="E802" s="13"/>
      <c r="F802" s="13"/>
      <c r="G802" s="13"/>
      <c r="H802" s="13"/>
      <c r="L802" s="24"/>
      <c r="M802" s="23"/>
    </row>
    <row r="803" spans="3:13">
      <c r="C803" s="13"/>
      <c r="D803" s="13"/>
      <c r="E803" s="13"/>
      <c r="F803" s="13"/>
      <c r="G803" s="13"/>
      <c r="H803" s="13"/>
      <c r="L803" s="24"/>
      <c r="M803" s="23"/>
    </row>
    <row r="804" spans="3:13">
      <c r="C804" s="13"/>
      <c r="D804" s="13"/>
      <c r="E804" s="13"/>
      <c r="F804" s="13"/>
      <c r="G804" s="13"/>
      <c r="H804" s="13"/>
      <c r="L804" s="24"/>
      <c r="M804" s="23"/>
    </row>
    <row r="805" spans="3:13">
      <c r="C805" s="13"/>
      <c r="D805" s="13"/>
      <c r="E805" s="13"/>
      <c r="F805" s="13"/>
      <c r="G805" s="13"/>
      <c r="H805" s="13"/>
      <c r="L805" s="24"/>
      <c r="M805" s="23"/>
    </row>
    <row r="806" spans="3:13">
      <c r="C806" s="13"/>
      <c r="D806" s="13"/>
      <c r="E806" s="13"/>
      <c r="F806" s="13"/>
      <c r="G806" s="13"/>
      <c r="H806" s="13"/>
      <c r="L806" s="24"/>
      <c r="M806" s="23"/>
    </row>
    <row r="807" spans="3:13">
      <c r="C807" s="13"/>
      <c r="D807" s="13"/>
      <c r="E807" s="13"/>
      <c r="F807" s="13"/>
      <c r="G807" s="13"/>
      <c r="H807" s="13"/>
      <c r="L807" s="24"/>
      <c r="M807" s="23"/>
    </row>
    <row r="808" spans="3:13">
      <c r="C808" s="13"/>
      <c r="D808" s="13"/>
      <c r="E808" s="13"/>
      <c r="F808" s="13"/>
      <c r="G808" s="13"/>
      <c r="H808" s="13"/>
      <c r="L808" s="24"/>
      <c r="M808" s="23"/>
    </row>
    <row r="809" spans="3:13">
      <c r="C809" s="13"/>
      <c r="D809" s="13"/>
      <c r="E809" s="13"/>
      <c r="F809" s="13"/>
      <c r="G809" s="13"/>
      <c r="H809" s="13"/>
      <c r="L809" s="24"/>
      <c r="M809" s="23"/>
    </row>
    <row r="810" spans="3:13">
      <c r="C810" s="13"/>
      <c r="D810" s="13"/>
      <c r="E810" s="13"/>
      <c r="F810" s="13"/>
      <c r="G810" s="13"/>
      <c r="H810" s="13"/>
      <c r="L810" s="24"/>
      <c r="M810" s="23"/>
    </row>
    <row r="811" spans="3:13">
      <c r="C811" s="13"/>
      <c r="D811" s="13"/>
      <c r="E811" s="13"/>
      <c r="F811" s="13"/>
      <c r="G811" s="13"/>
      <c r="H811" s="13"/>
      <c r="L811" s="24"/>
      <c r="M811" s="23"/>
    </row>
    <row r="812" spans="3:13">
      <c r="C812" s="13"/>
      <c r="D812" s="13"/>
      <c r="E812" s="13"/>
      <c r="F812" s="13"/>
      <c r="G812" s="13"/>
      <c r="H812" s="13"/>
      <c r="L812" s="24"/>
      <c r="M812" s="23"/>
    </row>
    <row r="813" spans="3:13">
      <c r="C813" s="13"/>
      <c r="D813" s="13"/>
      <c r="E813" s="13"/>
      <c r="F813" s="13"/>
      <c r="G813" s="13"/>
      <c r="H813" s="13"/>
      <c r="L813" s="24"/>
      <c r="M813" s="23"/>
    </row>
    <row r="814" spans="3:13">
      <c r="C814" s="13"/>
      <c r="D814" s="13"/>
      <c r="E814" s="13"/>
      <c r="F814" s="13"/>
      <c r="G814" s="13"/>
      <c r="H814" s="13"/>
      <c r="L814" s="24"/>
      <c r="M814" s="23"/>
    </row>
    <row r="815" spans="3:13">
      <c r="C815" s="13"/>
      <c r="D815" s="13"/>
      <c r="E815" s="13"/>
      <c r="F815" s="13"/>
      <c r="G815" s="13"/>
      <c r="H815" s="13"/>
      <c r="L815" s="24"/>
      <c r="M815" s="23"/>
    </row>
    <row r="816" spans="3:13">
      <c r="C816" s="13"/>
      <c r="D816" s="13"/>
      <c r="E816" s="13"/>
      <c r="F816" s="13"/>
      <c r="G816" s="13"/>
      <c r="H816" s="13"/>
      <c r="L816" s="24"/>
      <c r="M816" s="23"/>
    </row>
    <row r="817" spans="3:13">
      <c r="C817" s="13"/>
      <c r="D817" s="13"/>
      <c r="E817" s="13"/>
      <c r="F817" s="13"/>
      <c r="G817" s="13"/>
      <c r="H817" s="13"/>
      <c r="L817" s="24"/>
      <c r="M817" s="23"/>
    </row>
    <row r="818" spans="3:13">
      <c r="C818" s="13"/>
      <c r="D818" s="13"/>
      <c r="E818" s="13"/>
      <c r="F818" s="13"/>
      <c r="G818" s="13"/>
      <c r="H818" s="13"/>
      <c r="L818" s="24"/>
      <c r="M818" s="23"/>
    </row>
    <row r="819" spans="3:13">
      <c r="C819" s="13"/>
      <c r="D819" s="13"/>
      <c r="E819" s="13"/>
      <c r="F819" s="13"/>
      <c r="G819" s="13"/>
      <c r="H819" s="13"/>
      <c r="L819" s="24"/>
      <c r="M819" s="23"/>
    </row>
    <row r="820" spans="3:13">
      <c r="C820" s="13"/>
      <c r="D820" s="13"/>
      <c r="E820" s="13"/>
      <c r="F820" s="13"/>
      <c r="G820" s="13"/>
      <c r="H820" s="13"/>
      <c r="L820" s="24"/>
      <c r="M820" s="23"/>
    </row>
    <row r="821" spans="3:13">
      <c r="C821" s="13"/>
      <c r="D821" s="13"/>
      <c r="E821" s="13"/>
      <c r="F821" s="13"/>
      <c r="G821" s="13"/>
      <c r="H821" s="13"/>
      <c r="L821" s="24"/>
      <c r="M821" s="23"/>
    </row>
    <row r="822" spans="3:13">
      <c r="C822" s="13"/>
      <c r="D822" s="13"/>
      <c r="E822" s="13"/>
      <c r="F822" s="13"/>
      <c r="G822" s="13"/>
      <c r="H822" s="13"/>
      <c r="L822" s="24"/>
      <c r="M822" s="23"/>
    </row>
    <row r="823" spans="3:13">
      <c r="C823" s="13"/>
      <c r="D823" s="13"/>
      <c r="E823" s="13"/>
      <c r="F823" s="13"/>
      <c r="G823" s="13"/>
      <c r="H823" s="13"/>
      <c r="L823" s="24"/>
      <c r="M823" s="23"/>
    </row>
    <row r="824" spans="3:13">
      <c r="C824" s="13"/>
      <c r="D824" s="13"/>
      <c r="E824" s="13"/>
      <c r="F824" s="13"/>
      <c r="G824" s="13"/>
      <c r="H824" s="13"/>
      <c r="L824" s="24"/>
      <c r="M824" s="23"/>
    </row>
    <row r="825" spans="3:13">
      <c r="C825" s="13"/>
      <c r="D825" s="13"/>
      <c r="E825" s="13"/>
      <c r="F825" s="13"/>
      <c r="G825" s="13"/>
      <c r="H825" s="13"/>
      <c r="L825" s="24"/>
      <c r="M825" s="23"/>
    </row>
    <row r="826" spans="3:13">
      <c r="C826" s="13"/>
      <c r="D826" s="13"/>
      <c r="E826" s="13"/>
      <c r="F826" s="13"/>
      <c r="G826" s="13"/>
      <c r="H826" s="13"/>
      <c r="L826" s="24"/>
      <c r="M826" s="23"/>
    </row>
    <row r="827" spans="3:13">
      <c r="C827" s="13"/>
      <c r="D827" s="13"/>
      <c r="E827" s="13"/>
      <c r="F827" s="13"/>
      <c r="G827" s="13"/>
      <c r="H827" s="13"/>
      <c r="L827" s="24"/>
      <c r="M827" s="23"/>
    </row>
    <row r="828" spans="3:13">
      <c r="C828" s="13"/>
      <c r="D828" s="13"/>
      <c r="E828" s="13"/>
      <c r="F828" s="13"/>
      <c r="G828" s="13"/>
      <c r="H828" s="13"/>
      <c r="L828" s="24"/>
      <c r="M828" s="23"/>
    </row>
    <row r="829" spans="3:13">
      <c r="C829" s="13"/>
      <c r="D829" s="13"/>
      <c r="E829" s="13"/>
      <c r="F829" s="13"/>
      <c r="G829" s="13"/>
      <c r="H829" s="13"/>
      <c r="L829" s="24"/>
      <c r="M829" s="23"/>
    </row>
    <row r="830" spans="3:13">
      <c r="C830" s="13"/>
      <c r="D830" s="13"/>
      <c r="E830" s="13"/>
      <c r="F830" s="13"/>
      <c r="G830" s="13"/>
      <c r="H830" s="13"/>
      <c r="L830" s="24"/>
      <c r="M830" s="23"/>
    </row>
    <row r="831" spans="3:13">
      <c r="C831" s="13"/>
      <c r="D831" s="13"/>
      <c r="E831" s="13"/>
      <c r="F831" s="13"/>
      <c r="G831" s="13"/>
      <c r="H831" s="13"/>
      <c r="L831" s="24"/>
      <c r="M831" s="23"/>
    </row>
    <row r="832" spans="3:13">
      <c r="C832" s="13"/>
      <c r="D832" s="13"/>
      <c r="E832" s="13"/>
      <c r="F832" s="13"/>
      <c r="G832" s="13"/>
      <c r="H832" s="13"/>
      <c r="L832" s="24"/>
      <c r="M832" s="23"/>
    </row>
    <row r="833" spans="3:13">
      <c r="C833" s="13"/>
      <c r="D833" s="13"/>
      <c r="E833" s="13"/>
      <c r="F833" s="13"/>
      <c r="G833" s="13"/>
      <c r="H833" s="13"/>
      <c r="L833" s="24"/>
      <c r="M833" s="23"/>
    </row>
    <row r="834" spans="3:13">
      <c r="C834" s="13"/>
      <c r="D834" s="13"/>
      <c r="E834" s="13"/>
      <c r="F834" s="13"/>
      <c r="G834" s="13"/>
      <c r="H834" s="13"/>
      <c r="L834" s="24"/>
      <c r="M834" s="23"/>
    </row>
    <row r="835" spans="3:13">
      <c r="C835" s="13"/>
      <c r="D835" s="13"/>
      <c r="E835" s="13"/>
      <c r="F835" s="13"/>
      <c r="G835" s="13"/>
      <c r="H835" s="13"/>
      <c r="L835" s="24"/>
      <c r="M835" s="23"/>
    </row>
    <row r="836" spans="3:13">
      <c r="C836" s="13"/>
      <c r="D836" s="13"/>
      <c r="E836" s="13"/>
      <c r="F836" s="13"/>
      <c r="G836" s="13"/>
      <c r="H836" s="13"/>
      <c r="L836" s="24"/>
      <c r="M836" s="23"/>
    </row>
    <row r="837" spans="3:13">
      <c r="C837" s="13"/>
      <c r="D837" s="13"/>
      <c r="E837" s="13"/>
      <c r="F837" s="13"/>
      <c r="G837" s="13"/>
      <c r="H837" s="13"/>
      <c r="L837" s="24"/>
      <c r="M837" s="23"/>
    </row>
    <row r="838" spans="3:13">
      <c r="C838" s="13"/>
      <c r="D838" s="13"/>
      <c r="E838" s="13"/>
      <c r="F838" s="13"/>
      <c r="G838" s="13"/>
      <c r="H838" s="13"/>
      <c r="L838" s="24"/>
      <c r="M838" s="23"/>
    </row>
    <row r="839" spans="3:13">
      <c r="C839" s="13"/>
      <c r="D839" s="13"/>
      <c r="E839" s="13"/>
      <c r="F839" s="13"/>
      <c r="G839" s="13"/>
      <c r="H839" s="13"/>
      <c r="L839" s="24"/>
      <c r="M839" s="23"/>
    </row>
    <row r="840" spans="3:13">
      <c r="C840" s="13"/>
      <c r="D840" s="13"/>
      <c r="E840" s="13"/>
      <c r="F840" s="13"/>
      <c r="G840" s="13"/>
      <c r="H840" s="13"/>
      <c r="L840" s="24"/>
      <c r="M840" s="23"/>
    </row>
    <row r="841" spans="3:13">
      <c r="C841" s="13"/>
      <c r="D841" s="13"/>
      <c r="E841" s="13"/>
      <c r="F841" s="13"/>
      <c r="G841" s="13"/>
      <c r="H841" s="13"/>
      <c r="L841" s="24"/>
      <c r="M841" s="23"/>
    </row>
    <row r="842" spans="3:13">
      <c r="C842" s="13"/>
      <c r="D842" s="13"/>
      <c r="E842" s="13"/>
      <c r="F842" s="13"/>
      <c r="G842" s="13"/>
      <c r="H842" s="13"/>
      <c r="L842" s="24"/>
      <c r="M842" s="23"/>
    </row>
    <row r="843" spans="3:13">
      <c r="C843" s="13"/>
      <c r="D843" s="13"/>
      <c r="E843" s="13"/>
      <c r="F843" s="13"/>
      <c r="G843" s="13"/>
      <c r="H843" s="13"/>
      <c r="L843" s="24"/>
      <c r="M843" s="23"/>
    </row>
    <row r="844" spans="3:13">
      <c r="C844" s="13"/>
      <c r="D844" s="13"/>
      <c r="E844" s="13"/>
      <c r="F844" s="13"/>
      <c r="G844" s="13"/>
      <c r="H844" s="13"/>
      <c r="L844" s="24"/>
      <c r="M844" s="23"/>
    </row>
    <row r="845" spans="3:13">
      <c r="C845" s="13"/>
      <c r="D845" s="13"/>
      <c r="E845" s="13"/>
      <c r="F845" s="13"/>
      <c r="G845" s="13"/>
      <c r="H845" s="13"/>
      <c r="L845" s="24"/>
      <c r="M845" s="23"/>
    </row>
    <row r="846" spans="3:13">
      <c r="C846" s="13"/>
      <c r="D846" s="13"/>
      <c r="E846" s="13"/>
      <c r="F846" s="13"/>
      <c r="G846" s="13"/>
      <c r="H846" s="13"/>
      <c r="L846" s="24"/>
      <c r="M846" s="23"/>
    </row>
    <row r="847" spans="3:13">
      <c r="C847" s="13"/>
      <c r="D847" s="13"/>
      <c r="E847" s="13"/>
      <c r="F847" s="13"/>
      <c r="G847" s="13"/>
      <c r="H847" s="13"/>
      <c r="L847" s="24"/>
      <c r="M847" s="23"/>
    </row>
    <row r="848" spans="3:13">
      <c r="C848" s="13"/>
      <c r="D848" s="13"/>
      <c r="E848" s="13"/>
      <c r="F848" s="13"/>
      <c r="G848" s="13"/>
      <c r="H848" s="13"/>
      <c r="L848" s="24"/>
      <c r="M848" s="23"/>
    </row>
    <row r="849" spans="3:13">
      <c r="C849" s="13"/>
      <c r="D849" s="13"/>
      <c r="E849" s="13"/>
      <c r="F849" s="13"/>
      <c r="G849" s="13"/>
      <c r="H849" s="13"/>
      <c r="L849" s="24"/>
      <c r="M849" s="23"/>
    </row>
    <row r="850" spans="3:13">
      <c r="C850" s="13"/>
      <c r="D850" s="13"/>
      <c r="E850" s="13"/>
      <c r="F850" s="13"/>
      <c r="G850" s="13"/>
      <c r="H850" s="13"/>
      <c r="L850" s="24"/>
      <c r="M850" s="23"/>
    </row>
    <row r="851" spans="3:13">
      <c r="C851" s="13"/>
      <c r="D851" s="13"/>
      <c r="E851" s="13"/>
      <c r="F851" s="13"/>
      <c r="G851" s="13"/>
      <c r="H851" s="13"/>
      <c r="L851" s="24"/>
      <c r="M851" s="23"/>
    </row>
    <row r="852" spans="3:13">
      <c r="C852" s="13"/>
      <c r="D852" s="13"/>
      <c r="E852" s="13"/>
      <c r="F852" s="13"/>
      <c r="G852" s="13"/>
      <c r="H852" s="13"/>
      <c r="L852" s="24"/>
      <c r="M852" s="23"/>
    </row>
    <row r="853" spans="3:13">
      <c r="C853" s="13"/>
      <c r="D853" s="13"/>
      <c r="E853" s="13"/>
      <c r="F853" s="13"/>
      <c r="G853" s="13"/>
      <c r="H853" s="13"/>
      <c r="L853" s="24"/>
      <c r="M853" s="23"/>
    </row>
    <row r="854" spans="3:13">
      <c r="C854" s="13"/>
      <c r="D854" s="13"/>
      <c r="E854" s="13"/>
      <c r="F854" s="13"/>
      <c r="G854" s="13"/>
      <c r="H854" s="13"/>
      <c r="L854" s="24"/>
      <c r="M854" s="23"/>
    </row>
    <row r="855" spans="3:13">
      <c r="C855" s="13"/>
      <c r="D855" s="13"/>
      <c r="E855" s="13"/>
      <c r="F855" s="13"/>
      <c r="G855" s="13"/>
      <c r="H855" s="13"/>
      <c r="L855" s="24"/>
      <c r="M855" s="23"/>
    </row>
    <row r="856" spans="3:13">
      <c r="C856" s="13"/>
      <c r="D856" s="13"/>
      <c r="E856" s="13"/>
      <c r="F856" s="13"/>
      <c r="G856" s="13"/>
      <c r="H856" s="13"/>
      <c r="L856" s="24"/>
      <c r="M856" s="23"/>
    </row>
    <row r="857" spans="3:13">
      <c r="C857" s="13"/>
      <c r="D857" s="13"/>
      <c r="E857" s="13"/>
      <c r="F857" s="13"/>
      <c r="G857" s="13"/>
      <c r="H857" s="13"/>
      <c r="L857" s="24"/>
      <c r="M857" s="23"/>
    </row>
    <row r="858" spans="3:13">
      <c r="C858" s="13"/>
      <c r="D858" s="13"/>
      <c r="E858" s="13"/>
      <c r="F858" s="13"/>
      <c r="G858" s="13"/>
      <c r="H858" s="13"/>
      <c r="L858" s="24"/>
      <c r="M858" s="23"/>
    </row>
    <row r="859" spans="3:13">
      <c r="C859" s="13"/>
      <c r="D859" s="13"/>
      <c r="E859" s="13"/>
      <c r="F859" s="13"/>
      <c r="G859" s="13"/>
      <c r="H859" s="13"/>
      <c r="L859" s="24"/>
      <c r="M859" s="23"/>
    </row>
    <row r="860" spans="3:13">
      <c r="C860" s="13"/>
      <c r="D860" s="13"/>
      <c r="E860" s="13"/>
      <c r="F860" s="13"/>
      <c r="G860" s="13"/>
      <c r="H860" s="13"/>
      <c r="L860" s="24"/>
      <c r="M860" s="23"/>
    </row>
    <row r="861" spans="3:13">
      <c r="C861" s="13"/>
      <c r="D861" s="13"/>
      <c r="E861" s="13"/>
      <c r="F861" s="13"/>
      <c r="G861" s="13"/>
      <c r="H861" s="13"/>
      <c r="L861" s="24"/>
      <c r="M861" s="23"/>
    </row>
    <row r="862" spans="3:13">
      <c r="C862" s="13"/>
      <c r="D862" s="13"/>
      <c r="E862" s="13"/>
      <c r="F862" s="13"/>
      <c r="G862" s="13"/>
      <c r="H862" s="13"/>
      <c r="L862" s="24"/>
      <c r="M862" s="23"/>
    </row>
    <row r="863" spans="3:13">
      <c r="C863" s="13"/>
      <c r="D863" s="13"/>
      <c r="E863" s="13"/>
      <c r="F863" s="13"/>
      <c r="G863" s="13"/>
      <c r="H863" s="13"/>
      <c r="L863" s="24"/>
      <c r="M863" s="23"/>
    </row>
    <row r="864" spans="3:13">
      <c r="C864" s="13"/>
      <c r="D864" s="13"/>
      <c r="E864" s="13"/>
      <c r="F864" s="13"/>
      <c r="G864" s="13"/>
      <c r="H864" s="13"/>
      <c r="L864" s="24"/>
      <c r="M864" s="23"/>
    </row>
    <row r="865" spans="3:13">
      <c r="C865" s="13"/>
      <c r="D865" s="13"/>
      <c r="E865" s="13"/>
      <c r="F865" s="13"/>
      <c r="G865" s="13"/>
      <c r="H865" s="13"/>
      <c r="L865" s="24"/>
      <c r="M865" s="23"/>
    </row>
    <row r="866" spans="3:13">
      <c r="C866" s="13"/>
      <c r="D866" s="13"/>
      <c r="E866" s="13"/>
      <c r="F866" s="13"/>
      <c r="G866" s="13"/>
      <c r="H866" s="13"/>
      <c r="L866" s="24"/>
      <c r="M866" s="23"/>
    </row>
    <row r="867" spans="3:13">
      <c r="C867" s="13"/>
      <c r="D867" s="13"/>
      <c r="E867" s="13"/>
      <c r="F867" s="13"/>
      <c r="G867" s="13"/>
      <c r="H867" s="13"/>
      <c r="L867" s="24"/>
      <c r="M867" s="23"/>
    </row>
    <row r="868" spans="3:13">
      <c r="C868" s="13"/>
      <c r="D868" s="13"/>
      <c r="E868" s="13"/>
      <c r="F868" s="13"/>
      <c r="G868" s="13"/>
      <c r="H868" s="13"/>
      <c r="L868" s="24"/>
      <c r="M868" s="23"/>
    </row>
    <row r="869" spans="3:13">
      <c r="C869" s="13"/>
      <c r="D869" s="13"/>
      <c r="E869" s="13"/>
      <c r="F869" s="13"/>
      <c r="G869" s="13"/>
      <c r="H869" s="13"/>
      <c r="L869" s="24"/>
      <c r="M869" s="23"/>
    </row>
    <row r="870" spans="3:13">
      <c r="C870" s="13"/>
      <c r="D870" s="13"/>
      <c r="E870" s="13"/>
      <c r="F870" s="13"/>
      <c r="G870" s="13"/>
      <c r="H870" s="13"/>
      <c r="L870" s="24"/>
      <c r="M870" s="23"/>
    </row>
    <row r="871" spans="3:13">
      <c r="C871" s="13"/>
      <c r="D871" s="13"/>
      <c r="E871" s="13"/>
      <c r="F871" s="13"/>
      <c r="G871" s="13"/>
      <c r="H871" s="13"/>
      <c r="L871" s="24"/>
      <c r="M871" s="23"/>
    </row>
    <row r="872" spans="3:13">
      <c r="C872" s="13"/>
      <c r="D872" s="13"/>
      <c r="E872" s="13"/>
      <c r="F872" s="13"/>
      <c r="G872" s="13"/>
      <c r="H872" s="13"/>
      <c r="L872" s="24"/>
      <c r="M872" s="23"/>
    </row>
    <row r="873" spans="3:13">
      <c r="C873" s="13"/>
      <c r="D873" s="13"/>
      <c r="E873" s="13"/>
      <c r="F873" s="13"/>
      <c r="G873" s="13"/>
      <c r="H873" s="13"/>
      <c r="L873" s="24"/>
      <c r="M873" s="23"/>
    </row>
    <row r="874" spans="3:13">
      <c r="C874" s="13"/>
      <c r="D874" s="13"/>
      <c r="E874" s="13"/>
      <c r="F874" s="13"/>
      <c r="G874" s="13"/>
      <c r="H874" s="13"/>
      <c r="L874" s="24"/>
      <c r="M874" s="23"/>
    </row>
    <row r="875" spans="3:13">
      <c r="C875" s="13"/>
      <c r="D875" s="13"/>
      <c r="E875" s="13"/>
      <c r="F875" s="13"/>
      <c r="G875" s="13"/>
      <c r="H875" s="13"/>
      <c r="L875" s="24"/>
      <c r="M875" s="23"/>
    </row>
    <row r="876" spans="3:13">
      <c r="C876" s="13"/>
      <c r="D876" s="13"/>
      <c r="E876" s="13"/>
      <c r="F876" s="13"/>
      <c r="G876" s="13"/>
      <c r="H876" s="13"/>
      <c r="L876" s="24"/>
      <c r="M876" s="23"/>
    </row>
    <row r="877" spans="3:13">
      <c r="C877" s="13"/>
      <c r="D877" s="13"/>
      <c r="E877" s="13"/>
      <c r="F877" s="13"/>
      <c r="G877" s="13"/>
      <c r="H877" s="13"/>
      <c r="L877" s="24"/>
      <c r="M877" s="23"/>
    </row>
    <row r="878" spans="3:13">
      <c r="C878" s="13"/>
      <c r="D878" s="13"/>
      <c r="E878" s="13"/>
      <c r="F878" s="13"/>
      <c r="G878" s="13"/>
      <c r="H878" s="13"/>
      <c r="L878" s="24"/>
      <c r="M878" s="23"/>
    </row>
    <row r="879" spans="3:13">
      <c r="C879" s="13"/>
      <c r="D879" s="13"/>
      <c r="E879" s="13"/>
      <c r="F879" s="13"/>
      <c r="G879" s="13"/>
      <c r="H879" s="13"/>
      <c r="L879" s="24"/>
      <c r="M879" s="23"/>
    </row>
    <row r="880" spans="3:13">
      <c r="C880" s="13"/>
      <c r="D880" s="13"/>
      <c r="E880" s="13"/>
      <c r="F880" s="13"/>
      <c r="G880" s="13"/>
      <c r="H880" s="13"/>
      <c r="L880" s="24"/>
      <c r="M880" s="23"/>
    </row>
    <row r="881" spans="3:13">
      <c r="C881" s="13"/>
      <c r="D881" s="13"/>
      <c r="E881" s="13"/>
      <c r="F881" s="13"/>
      <c r="G881" s="13"/>
      <c r="H881" s="13"/>
      <c r="L881" s="24"/>
      <c r="M881" s="23"/>
    </row>
    <row r="882" spans="3:13">
      <c r="C882" s="13"/>
      <c r="D882" s="13"/>
      <c r="E882" s="13"/>
      <c r="F882" s="13"/>
      <c r="G882" s="13"/>
      <c r="H882" s="13"/>
      <c r="L882" s="24"/>
      <c r="M882" s="23"/>
    </row>
    <row r="883" spans="3:13">
      <c r="C883" s="13"/>
      <c r="D883" s="13"/>
      <c r="E883" s="13"/>
      <c r="F883" s="13"/>
      <c r="G883" s="13"/>
      <c r="H883" s="13"/>
      <c r="L883" s="24"/>
      <c r="M883" s="23"/>
    </row>
    <row r="884" spans="3:13">
      <c r="C884" s="13"/>
      <c r="D884" s="13"/>
      <c r="E884" s="13"/>
      <c r="F884" s="13"/>
      <c r="G884" s="13"/>
      <c r="H884" s="13"/>
      <c r="L884" s="24"/>
      <c r="M884" s="23"/>
    </row>
    <row r="885" spans="3:13">
      <c r="C885" s="13"/>
      <c r="D885" s="13"/>
      <c r="E885" s="13"/>
      <c r="F885" s="13"/>
      <c r="G885" s="13"/>
      <c r="H885" s="13"/>
      <c r="L885" s="24"/>
      <c r="M885" s="23"/>
    </row>
    <row r="886" spans="3:13">
      <c r="C886" s="13"/>
      <c r="D886" s="13"/>
      <c r="E886" s="13"/>
      <c r="F886" s="13"/>
      <c r="G886" s="13"/>
      <c r="H886" s="13"/>
      <c r="L886" s="24"/>
      <c r="M886" s="23"/>
    </row>
    <row r="887" spans="3:13">
      <c r="C887" s="13"/>
      <c r="D887" s="13"/>
      <c r="E887" s="13"/>
      <c r="F887" s="13"/>
      <c r="G887" s="13"/>
      <c r="H887" s="13"/>
      <c r="L887" s="24"/>
      <c r="M887" s="23"/>
    </row>
    <row r="888" spans="3:13">
      <c r="C888" s="13"/>
      <c r="D888" s="13"/>
      <c r="E888" s="13"/>
      <c r="F888" s="13"/>
      <c r="G888" s="13"/>
      <c r="H888" s="13"/>
      <c r="L888" s="24"/>
      <c r="M888" s="23"/>
    </row>
    <row r="889" spans="3:13">
      <c r="C889" s="13"/>
      <c r="D889" s="13"/>
      <c r="E889" s="13"/>
      <c r="F889" s="13"/>
      <c r="G889" s="13"/>
      <c r="H889" s="13"/>
      <c r="L889" s="24"/>
      <c r="M889" s="23"/>
    </row>
    <row r="890" spans="3:13">
      <c r="C890" s="13"/>
      <c r="D890" s="13"/>
      <c r="E890" s="13"/>
      <c r="F890" s="13"/>
      <c r="G890" s="13"/>
      <c r="H890" s="13"/>
      <c r="L890" s="24"/>
      <c r="M890" s="23"/>
    </row>
    <row r="891" spans="3:13">
      <c r="C891" s="13"/>
      <c r="D891" s="13"/>
      <c r="E891" s="13"/>
      <c r="F891" s="13"/>
      <c r="G891" s="13"/>
      <c r="H891" s="13"/>
      <c r="L891" s="24"/>
      <c r="M891" s="23"/>
    </row>
    <row r="892" spans="3:13">
      <c r="C892" s="13"/>
      <c r="D892" s="13"/>
      <c r="E892" s="13"/>
      <c r="F892" s="13"/>
      <c r="G892" s="13"/>
      <c r="H892" s="13"/>
      <c r="L892" s="24"/>
      <c r="M892" s="23"/>
    </row>
    <row r="893" spans="3:13">
      <c r="C893" s="13"/>
      <c r="D893" s="13"/>
      <c r="E893" s="13"/>
      <c r="F893" s="13"/>
      <c r="G893" s="13"/>
      <c r="H893" s="13"/>
      <c r="L893" s="24"/>
      <c r="M893" s="23"/>
    </row>
    <row r="894" spans="3:13">
      <c r="C894" s="13"/>
      <c r="D894" s="13"/>
      <c r="E894" s="13"/>
      <c r="F894" s="13"/>
      <c r="G894" s="13"/>
      <c r="H894" s="13"/>
      <c r="L894" s="24"/>
      <c r="M894" s="23"/>
    </row>
    <row r="895" spans="3:13">
      <c r="C895" s="13"/>
      <c r="D895" s="13"/>
      <c r="E895" s="13"/>
      <c r="F895" s="13"/>
      <c r="G895" s="13"/>
      <c r="H895" s="13"/>
      <c r="L895" s="24"/>
      <c r="M895" s="23"/>
    </row>
    <row r="896" spans="3:13">
      <c r="C896" s="13"/>
      <c r="D896" s="13"/>
      <c r="E896" s="13"/>
      <c r="F896" s="13"/>
      <c r="G896" s="13"/>
      <c r="H896" s="13"/>
      <c r="L896" s="24"/>
      <c r="M896" s="23"/>
    </row>
    <row r="897" spans="3:13">
      <c r="C897" s="13"/>
      <c r="D897" s="13"/>
      <c r="E897" s="13"/>
      <c r="F897" s="13"/>
      <c r="G897" s="13"/>
      <c r="H897" s="13"/>
      <c r="L897" s="24"/>
      <c r="M897" s="23"/>
    </row>
    <row r="898" spans="3:13">
      <c r="C898" s="13"/>
      <c r="D898" s="13"/>
      <c r="E898" s="13"/>
      <c r="F898" s="13"/>
      <c r="G898" s="13"/>
      <c r="H898" s="13"/>
      <c r="L898" s="24"/>
      <c r="M898" s="23"/>
    </row>
    <row r="899" spans="3:13">
      <c r="C899" s="13"/>
      <c r="D899" s="13"/>
      <c r="E899" s="13"/>
      <c r="F899" s="13"/>
      <c r="G899" s="13"/>
      <c r="H899" s="13"/>
      <c r="L899" s="24"/>
      <c r="M899" s="23"/>
    </row>
    <row r="900" spans="3:13">
      <c r="C900" s="13"/>
      <c r="D900" s="13"/>
      <c r="E900" s="13"/>
      <c r="F900" s="13"/>
      <c r="G900" s="13"/>
      <c r="H900" s="13"/>
      <c r="L900" s="24"/>
      <c r="M900" s="23"/>
    </row>
    <row r="901" spans="3:13">
      <c r="C901" s="13"/>
      <c r="D901" s="13"/>
      <c r="E901" s="13"/>
      <c r="F901" s="13"/>
      <c r="G901" s="13"/>
      <c r="H901" s="13"/>
      <c r="L901" s="24"/>
      <c r="M901" s="23"/>
    </row>
    <row r="902" spans="3:13">
      <c r="C902" s="13"/>
      <c r="D902" s="13"/>
      <c r="E902" s="13"/>
      <c r="F902" s="13"/>
      <c r="G902" s="13"/>
      <c r="H902" s="13"/>
      <c r="L902" s="24"/>
      <c r="M902" s="23"/>
    </row>
    <row r="903" spans="3:13">
      <c r="C903" s="13"/>
      <c r="D903" s="13"/>
      <c r="E903" s="13"/>
      <c r="F903" s="13"/>
      <c r="G903" s="13"/>
      <c r="H903" s="13"/>
      <c r="L903" s="24"/>
      <c r="M903" s="23"/>
    </row>
    <row r="904" spans="3:13">
      <c r="C904" s="13"/>
      <c r="D904" s="13"/>
      <c r="E904" s="13"/>
      <c r="F904" s="13"/>
      <c r="G904" s="13"/>
      <c r="H904" s="13"/>
      <c r="L904" s="24"/>
      <c r="M904" s="23"/>
    </row>
    <row r="905" spans="3:13">
      <c r="C905" s="13"/>
      <c r="D905" s="13"/>
      <c r="E905" s="13"/>
      <c r="F905" s="13"/>
      <c r="G905" s="13"/>
      <c r="H905" s="13"/>
      <c r="L905" s="24"/>
      <c r="M905" s="23"/>
    </row>
    <row r="906" spans="3:13">
      <c r="C906" s="13"/>
      <c r="D906" s="13"/>
      <c r="E906" s="13"/>
      <c r="F906" s="13"/>
      <c r="G906" s="13"/>
      <c r="H906" s="13"/>
      <c r="L906" s="24"/>
      <c r="M906" s="23"/>
    </row>
    <row r="907" spans="3:13">
      <c r="C907" s="13"/>
      <c r="D907" s="13"/>
      <c r="E907" s="13"/>
      <c r="F907" s="13"/>
      <c r="G907" s="13"/>
      <c r="H907" s="13"/>
      <c r="L907" s="24"/>
      <c r="M907" s="23"/>
    </row>
    <row r="908" spans="3:13">
      <c r="C908" s="13"/>
      <c r="D908" s="13"/>
      <c r="E908" s="13"/>
      <c r="F908" s="13"/>
      <c r="G908" s="13"/>
      <c r="H908" s="13"/>
      <c r="L908" s="24"/>
      <c r="M908" s="23"/>
    </row>
    <row r="909" spans="3:13">
      <c r="C909" s="13"/>
      <c r="D909" s="13"/>
      <c r="E909" s="13"/>
      <c r="F909" s="13"/>
      <c r="G909" s="13"/>
      <c r="H909" s="13"/>
      <c r="L909" s="24"/>
      <c r="M909" s="23"/>
    </row>
    <row r="910" spans="3:13">
      <c r="C910" s="13"/>
      <c r="D910" s="13"/>
      <c r="E910" s="13"/>
      <c r="F910" s="13"/>
      <c r="G910" s="13"/>
      <c r="H910" s="13"/>
      <c r="L910" s="24"/>
      <c r="M910" s="23"/>
    </row>
    <row r="911" spans="3:13">
      <c r="C911" s="13"/>
      <c r="D911" s="13"/>
      <c r="E911" s="13"/>
      <c r="F911" s="13"/>
      <c r="G911" s="13"/>
      <c r="H911" s="13"/>
      <c r="L911" s="24"/>
      <c r="M911" s="23"/>
    </row>
    <row r="912" spans="3:13">
      <c r="C912" s="13"/>
      <c r="D912" s="13"/>
      <c r="E912" s="13"/>
      <c r="F912" s="13"/>
      <c r="G912" s="13"/>
      <c r="H912" s="13"/>
      <c r="L912" s="24"/>
      <c r="M912" s="23"/>
    </row>
    <row r="913" spans="3:13">
      <c r="C913" s="13"/>
      <c r="D913" s="13"/>
      <c r="E913" s="13"/>
      <c r="F913" s="13"/>
      <c r="G913" s="13"/>
      <c r="H913" s="13"/>
      <c r="L913" s="24"/>
      <c r="M913" s="23"/>
    </row>
    <row r="914" spans="3:13">
      <c r="C914" s="13"/>
      <c r="D914" s="13"/>
      <c r="E914" s="13"/>
      <c r="F914" s="13"/>
      <c r="G914" s="13"/>
      <c r="H914" s="13"/>
      <c r="L914" s="24"/>
      <c r="M914" s="23"/>
    </row>
    <row r="915" spans="3:13">
      <c r="C915" s="13"/>
      <c r="D915" s="13"/>
      <c r="E915" s="13"/>
      <c r="F915" s="13"/>
      <c r="G915" s="13"/>
      <c r="H915" s="13"/>
      <c r="L915" s="24"/>
      <c r="M915" s="23"/>
    </row>
    <row r="916" spans="3:13">
      <c r="C916" s="13"/>
      <c r="D916" s="13"/>
      <c r="E916" s="13"/>
      <c r="F916" s="13"/>
      <c r="G916" s="13"/>
      <c r="H916" s="13"/>
      <c r="L916" s="24"/>
      <c r="M916" s="23"/>
    </row>
    <row r="917" spans="3:13">
      <c r="C917" s="13"/>
      <c r="D917" s="13"/>
      <c r="E917" s="13"/>
      <c r="F917" s="13"/>
      <c r="G917" s="13"/>
      <c r="H917" s="13"/>
      <c r="L917" s="24"/>
      <c r="M917" s="23"/>
    </row>
    <row r="918" spans="3:13">
      <c r="C918" s="13"/>
      <c r="D918" s="13"/>
      <c r="E918" s="13"/>
      <c r="F918" s="13"/>
      <c r="G918" s="13"/>
      <c r="H918" s="13"/>
      <c r="L918" s="24"/>
      <c r="M918" s="23"/>
    </row>
    <row r="919" spans="3:13">
      <c r="C919" s="13"/>
      <c r="D919" s="13"/>
      <c r="E919" s="13"/>
      <c r="F919" s="13"/>
      <c r="G919" s="13"/>
      <c r="H919" s="13"/>
      <c r="L919" s="24"/>
      <c r="M919" s="23"/>
    </row>
    <row r="920" spans="3:13">
      <c r="C920" s="13"/>
      <c r="D920" s="13"/>
      <c r="E920" s="13"/>
      <c r="F920" s="13"/>
      <c r="G920" s="13"/>
      <c r="H920" s="13"/>
      <c r="L920" s="24"/>
      <c r="M920" s="23"/>
    </row>
    <row r="921" spans="3:13">
      <c r="C921" s="13"/>
      <c r="D921" s="13"/>
      <c r="E921" s="13"/>
      <c r="F921" s="13"/>
      <c r="G921" s="13"/>
      <c r="H921" s="13"/>
      <c r="L921" s="24"/>
      <c r="M921" s="23"/>
    </row>
    <row r="922" spans="3:13">
      <c r="C922" s="13"/>
      <c r="D922" s="13"/>
      <c r="E922" s="13"/>
      <c r="F922" s="13"/>
      <c r="G922" s="13"/>
      <c r="H922" s="13"/>
      <c r="L922" s="24"/>
      <c r="M922" s="23"/>
    </row>
    <row r="923" spans="3:13">
      <c r="C923" s="13"/>
      <c r="D923" s="13"/>
      <c r="E923" s="13"/>
      <c r="F923" s="13"/>
      <c r="G923" s="13"/>
      <c r="H923" s="13"/>
      <c r="L923" s="24"/>
      <c r="M923" s="23"/>
    </row>
    <row r="924" spans="3:13">
      <c r="C924" s="13"/>
      <c r="D924" s="13"/>
      <c r="E924" s="13"/>
      <c r="F924" s="13"/>
      <c r="G924" s="13"/>
      <c r="H924" s="13"/>
      <c r="L924" s="24"/>
      <c r="M924" s="23"/>
    </row>
    <row r="925" spans="3:13">
      <c r="C925" s="13"/>
      <c r="D925" s="13"/>
      <c r="E925" s="13"/>
      <c r="F925" s="13"/>
      <c r="G925" s="13"/>
      <c r="H925" s="13"/>
      <c r="L925" s="24"/>
      <c r="M925" s="23"/>
    </row>
    <row r="926" spans="3:13">
      <c r="C926" s="13"/>
      <c r="D926" s="13"/>
      <c r="E926" s="13"/>
      <c r="F926" s="13"/>
      <c r="G926" s="13"/>
      <c r="H926" s="13"/>
      <c r="L926" s="24"/>
      <c r="M926" s="23"/>
    </row>
    <row r="927" spans="3:13">
      <c r="C927" s="13"/>
      <c r="D927" s="13"/>
      <c r="E927" s="13"/>
      <c r="F927" s="13"/>
      <c r="G927" s="13"/>
      <c r="H927" s="13"/>
      <c r="L927" s="24"/>
      <c r="M927" s="23"/>
    </row>
    <row r="928" spans="3:13">
      <c r="C928" s="13"/>
      <c r="D928" s="13"/>
      <c r="E928" s="13"/>
      <c r="F928" s="13"/>
      <c r="G928" s="13"/>
      <c r="H928" s="13"/>
      <c r="L928" s="24"/>
      <c r="M928" s="23"/>
    </row>
    <row r="929" spans="3:13">
      <c r="C929" s="13"/>
      <c r="D929" s="13"/>
      <c r="E929" s="13"/>
      <c r="F929" s="13"/>
      <c r="G929" s="13"/>
      <c r="H929" s="13"/>
      <c r="L929" s="24"/>
      <c r="M929" s="23"/>
    </row>
    <row r="930" spans="3:13">
      <c r="C930" s="13"/>
      <c r="D930" s="13"/>
      <c r="E930" s="13"/>
      <c r="F930" s="13"/>
      <c r="G930" s="13"/>
      <c r="H930" s="13"/>
      <c r="L930" s="24"/>
      <c r="M930" s="23"/>
    </row>
    <row r="931" spans="3:13">
      <c r="C931" s="13"/>
      <c r="D931" s="13"/>
      <c r="E931" s="13"/>
      <c r="F931" s="13"/>
      <c r="G931" s="13"/>
      <c r="H931" s="13"/>
      <c r="L931" s="24"/>
      <c r="M931" s="23"/>
    </row>
    <row r="932" spans="3:13">
      <c r="C932" s="13"/>
      <c r="D932" s="13"/>
      <c r="E932" s="13"/>
      <c r="F932" s="13"/>
      <c r="G932" s="13"/>
      <c r="H932" s="13"/>
      <c r="L932" s="24"/>
      <c r="M932" s="23"/>
    </row>
    <row r="933" spans="3:13">
      <c r="C933" s="13"/>
      <c r="D933" s="13"/>
      <c r="E933" s="13"/>
      <c r="F933" s="13"/>
      <c r="G933" s="13"/>
      <c r="H933" s="13"/>
      <c r="L933" s="24"/>
      <c r="M933" s="23"/>
    </row>
    <row r="934" spans="3:13">
      <c r="C934" s="13"/>
      <c r="D934" s="13"/>
      <c r="E934" s="13"/>
      <c r="F934" s="13"/>
      <c r="G934" s="13"/>
      <c r="H934" s="13"/>
      <c r="L934" s="24"/>
      <c r="M934" s="23"/>
    </row>
    <row r="935" spans="3:13">
      <c r="C935" s="13"/>
      <c r="D935" s="13"/>
      <c r="E935" s="13"/>
      <c r="F935" s="13"/>
      <c r="G935" s="13"/>
      <c r="H935" s="13"/>
      <c r="L935" s="24"/>
      <c r="M935" s="23"/>
    </row>
    <row r="936" spans="3:13">
      <c r="C936" s="13"/>
      <c r="D936" s="13"/>
      <c r="E936" s="13"/>
      <c r="F936" s="13"/>
      <c r="G936" s="13"/>
      <c r="H936" s="13"/>
      <c r="L936" s="24"/>
      <c r="M936" s="23"/>
    </row>
    <row r="937" spans="3:13">
      <c r="C937" s="13"/>
      <c r="D937" s="13"/>
      <c r="E937" s="13"/>
      <c r="F937" s="13"/>
      <c r="G937" s="13"/>
      <c r="H937" s="13"/>
      <c r="L937" s="24"/>
      <c r="M937" s="23"/>
    </row>
    <row r="938" spans="3:13">
      <c r="C938" s="13"/>
      <c r="D938" s="13"/>
      <c r="E938" s="13"/>
      <c r="F938" s="13"/>
      <c r="G938" s="13"/>
      <c r="H938" s="13"/>
      <c r="L938" s="24"/>
      <c r="M938" s="23"/>
    </row>
    <row r="939" spans="3:13">
      <c r="C939" s="13"/>
      <c r="D939" s="13"/>
      <c r="E939" s="13"/>
      <c r="F939" s="13"/>
      <c r="G939" s="13"/>
      <c r="H939" s="13"/>
      <c r="L939" s="24"/>
      <c r="M939" s="23"/>
    </row>
    <row r="940" spans="3:13">
      <c r="C940" s="13"/>
      <c r="D940" s="13"/>
      <c r="E940" s="13"/>
      <c r="F940" s="13"/>
      <c r="G940" s="13"/>
      <c r="H940" s="13"/>
      <c r="L940" s="24"/>
      <c r="M940" s="23"/>
    </row>
    <row r="941" spans="3:13">
      <c r="C941" s="13"/>
      <c r="D941" s="13"/>
      <c r="E941" s="13"/>
      <c r="F941" s="13"/>
      <c r="G941" s="13"/>
      <c r="H941" s="13"/>
      <c r="L941" s="24"/>
      <c r="M941" s="23"/>
    </row>
    <row r="942" spans="3:13">
      <c r="C942" s="13"/>
      <c r="D942" s="13"/>
      <c r="E942" s="13"/>
      <c r="F942" s="13"/>
      <c r="G942" s="13"/>
      <c r="H942" s="13"/>
      <c r="L942" s="24"/>
      <c r="M942" s="23"/>
    </row>
    <row r="943" spans="3:13">
      <c r="C943" s="13"/>
      <c r="D943" s="13"/>
      <c r="E943" s="13"/>
      <c r="F943" s="13"/>
      <c r="G943" s="13"/>
      <c r="H943" s="13"/>
      <c r="L943" s="24"/>
      <c r="M943" s="23"/>
    </row>
    <row r="944" spans="3:13">
      <c r="C944" s="13"/>
      <c r="D944" s="13"/>
      <c r="E944" s="13"/>
      <c r="F944" s="13"/>
      <c r="G944" s="13"/>
      <c r="H944" s="13"/>
      <c r="L944" s="24"/>
      <c r="M944" s="23"/>
    </row>
    <row r="945" spans="3:13">
      <c r="C945" s="13"/>
      <c r="D945" s="13"/>
      <c r="E945" s="13"/>
      <c r="F945" s="13"/>
      <c r="G945" s="13"/>
      <c r="H945" s="13"/>
      <c r="L945" s="24"/>
      <c r="M945" s="23"/>
    </row>
    <row r="946" spans="3:13">
      <c r="C946" s="13"/>
      <c r="D946" s="13"/>
      <c r="E946" s="13"/>
      <c r="F946" s="13"/>
      <c r="G946" s="13"/>
      <c r="H946" s="13"/>
      <c r="L946" s="24"/>
      <c r="M946" s="23"/>
    </row>
    <row r="947" spans="3:13">
      <c r="C947" s="13"/>
      <c r="D947" s="13"/>
      <c r="E947" s="13"/>
      <c r="F947" s="13"/>
      <c r="G947" s="13"/>
      <c r="H947" s="13"/>
      <c r="L947" s="24"/>
      <c r="M947" s="23"/>
    </row>
    <row r="948" spans="3:13">
      <c r="C948" s="13"/>
      <c r="D948" s="13"/>
      <c r="E948" s="13"/>
      <c r="F948" s="13"/>
      <c r="G948" s="13"/>
      <c r="H948" s="13"/>
      <c r="L948" s="24"/>
      <c r="M948" s="23"/>
    </row>
    <row r="949" spans="3:13">
      <c r="C949" s="13"/>
      <c r="D949" s="13"/>
      <c r="E949" s="13"/>
      <c r="F949" s="13"/>
      <c r="G949" s="13"/>
      <c r="H949" s="13"/>
      <c r="L949" s="24"/>
      <c r="M949" s="23"/>
    </row>
    <row r="950" spans="3:13">
      <c r="C950" s="13"/>
      <c r="D950" s="13"/>
      <c r="E950" s="13"/>
      <c r="F950" s="13"/>
      <c r="G950" s="13"/>
      <c r="H950" s="13"/>
      <c r="L950" s="24"/>
      <c r="M950" s="23"/>
    </row>
    <row r="951" spans="3:13">
      <c r="C951" s="13"/>
      <c r="D951" s="13"/>
      <c r="E951" s="13"/>
      <c r="F951" s="13"/>
      <c r="G951" s="13"/>
      <c r="H951" s="13"/>
      <c r="L951" s="24"/>
      <c r="M951" s="23"/>
    </row>
    <row r="952" spans="3:13">
      <c r="C952" s="13"/>
      <c r="D952" s="13"/>
      <c r="E952" s="13"/>
      <c r="F952" s="13"/>
      <c r="G952" s="13"/>
      <c r="H952" s="13"/>
      <c r="L952" s="24"/>
      <c r="M952" s="23"/>
    </row>
    <row r="953" spans="3:13">
      <c r="C953" s="13"/>
      <c r="D953" s="13"/>
      <c r="E953" s="13"/>
      <c r="F953" s="13"/>
      <c r="G953" s="13"/>
      <c r="H953" s="13"/>
      <c r="L953" s="24"/>
      <c r="M953" s="23"/>
    </row>
    <row r="954" spans="3:13">
      <c r="C954" s="13"/>
      <c r="D954" s="13"/>
      <c r="E954" s="13"/>
      <c r="F954" s="13"/>
      <c r="G954" s="13"/>
      <c r="H954" s="13"/>
      <c r="L954" s="24"/>
      <c r="M954" s="23"/>
    </row>
    <row r="955" spans="3:13">
      <c r="C955" s="13"/>
      <c r="D955" s="13"/>
      <c r="E955" s="13"/>
      <c r="F955" s="13"/>
      <c r="G955" s="13"/>
      <c r="H955" s="13"/>
      <c r="L955" s="24"/>
      <c r="M955" s="23"/>
    </row>
    <row r="956" spans="3:13">
      <c r="C956" s="13"/>
      <c r="D956" s="13"/>
      <c r="E956" s="13"/>
      <c r="F956" s="13"/>
      <c r="G956" s="13"/>
      <c r="H956" s="13"/>
      <c r="L956" s="24"/>
      <c r="M956" s="23"/>
    </row>
    <row r="957" spans="3:13">
      <c r="C957" s="13"/>
      <c r="D957" s="13"/>
      <c r="E957" s="13"/>
      <c r="F957" s="13"/>
      <c r="G957" s="13"/>
      <c r="H957" s="13"/>
      <c r="L957" s="24"/>
      <c r="M957" s="23"/>
    </row>
    <row r="958" spans="3:13">
      <c r="C958" s="13"/>
      <c r="D958" s="13"/>
      <c r="E958" s="13"/>
      <c r="F958" s="13"/>
      <c r="G958" s="13"/>
      <c r="H958" s="13"/>
      <c r="L958" s="24"/>
      <c r="M958" s="23"/>
    </row>
    <row r="959" spans="3:13">
      <c r="C959" s="13"/>
      <c r="D959" s="13"/>
      <c r="E959" s="13"/>
      <c r="F959" s="13"/>
      <c r="G959" s="13"/>
      <c r="H959" s="13"/>
      <c r="L959" s="24"/>
      <c r="M959" s="23"/>
    </row>
    <row r="960" spans="3:13">
      <c r="C960" s="13"/>
      <c r="D960" s="13"/>
      <c r="E960" s="13"/>
      <c r="F960" s="13"/>
      <c r="G960" s="13"/>
      <c r="H960" s="13"/>
      <c r="L960" s="24"/>
      <c r="M960" s="23"/>
    </row>
    <row r="961" spans="3:13">
      <c r="C961" s="13"/>
      <c r="D961" s="13"/>
      <c r="E961" s="13"/>
      <c r="F961" s="13"/>
      <c r="G961" s="13"/>
      <c r="H961" s="13"/>
      <c r="L961" s="24"/>
      <c r="M961" s="23"/>
    </row>
    <row r="962" spans="3:13">
      <c r="C962" s="13"/>
      <c r="D962" s="13"/>
      <c r="E962" s="13"/>
      <c r="F962" s="13"/>
      <c r="G962" s="13"/>
      <c r="H962" s="13"/>
      <c r="L962" s="24"/>
      <c r="M962" s="23"/>
    </row>
    <row r="963" spans="3:13">
      <c r="C963" s="13"/>
      <c r="D963" s="13"/>
      <c r="E963" s="13"/>
      <c r="F963" s="13"/>
      <c r="G963" s="13"/>
      <c r="H963" s="13"/>
      <c r="L963" s="24"/>
      <c r="M963" s="23"/>
    </row>
    <row r="964" spans="3:13">
      <c r="C964" s="13"/>
      <c r="D964" s="13"/>
      <c r="E964" s="13"/>
      <c r="F964" s="13"/>
      <c r="G964" s="13"/>
      <c r="H964" s="13"/>
      <c r="L964" s="24"/>
      <c r="M964" s="23"/>
    </row>
    <row r="965" spans="3:13">
      <c r="C965" s="13"/>
      <c r="D965" s="13"/>
      <c r="E965" s="13"/>
      <c r="F965" s="13"/>
      <c r="G965" s="13"/>
      <c r="H965" s="13"/>
      <c r="L965" s="24"/>
      <c r="M965" s="23"/>
    </row>
    <row r="966" spans="3:13">
      <c r="C966" s="13"/>
      <c r="D966" s="13"/>
      <c r="E966" s="13"/>
      <c r="F966" s="13"/>
      <c r="G966" s="13"/>
      <c r="H966" s="13"/>
      <c r="L966" s="24"/>
      <c r="M966" s="23"/>
    </row>
    <row r="967" spans="3:13">
      <c r="C967" s="13"/>
      <c r="D967" s="13"/>
      <c r="E967" s="13"/>
      <c r="F967" s="13"/>
      <c r="G967" s="13"/>
      <c r="H967" s="13"/>
      <c r="L967" s="24"/>
      <c r="M967" s="23"/>
    </row>
    <row r="968" spans="3:13">
      <c r="C968" s="13"/>
      <c r="D968" s="13"/>
      <c r="E968" s="13"/>
      <c r="F968" s="13"/>
      <c r="G968" s="13"/>
      <c r="H968" s="13"/>
      <c r="L968" s="24"/>
      <c r="M968" s="23"/>
    </row>
    <row r="969" spans="3:13">
      <c r="C969" s="13"/>
      <c r="D969" s="13"/>
      <c r="E969" s="13"/>
      <c r="F969" s="13"/>
      <c r="G969" s="13"/>
      <c r="H969" s="13"/>
      <c r="L969" s="24"/>
      <c r="M969" s="23"/>
    </row>
    <row r="970" spans="3:13">
      <c r="C970" s="13"/>
      <c r="D970" s="13"/>
      <c r="E970" s="13"/>
      <c r="F970" s="13"/>
      <c r="G970" s="13"/>
      <c r="H970" s="13"/>
      <c r="L970" s="24"/>
      <c r="M970" s="23"/>
    </row>
    <row r="971" spans="3:13">
      <c r="C971" s="13"/>
      <c r="D971" s="13"/>
      <c r="E971" s="13"/>
      <c r="F971" s="13"/>
      <c r="G971" s="13"/>
      <c r="H971" s="13"/>
      <c r="L971" s="24"/>
      <c r="M971" s="23"/>
    </row>
    <row r="972" spans="3:13">
      <c r="C972" s="13"/>
      <c r="D972" s="13"/>
      <c r="E972" s="13"/>
      <c r="F972" s="13"/>
      <c r="G972" s="13"/>
      <c r="H972" s="13"/>
      <c r="L972" s="24"/>
      <c r="M972" s="23"/>
    </row>
    <row r="973" spans="3:13">
      <c r="C973" s="13"/>
      <c r="D973" s="13"/>
      <c r="E973" s="13"/>
      <c r="F973" s="13"/>
      <c r="G973" s="13"/>
      <c r="H973" s="13"/>
      <c r="L973" s="24"/>
      <c r="M973" s="23"/>
    </row>
    <row r="974" spans="3:13">
      <c r="C974" s="13"/>
      <c r="D974" s="13"/>
      <c r="E974" s="13"/>
      <c r="F974" s="13"/>
      <c r="G974" s="13"/>
      <c r="H974" s="13"/>
      <c r="L974" s="24"/>
      <c r="M974" s="23"/>
    </row>
    <row r="975" spans="3:13">
      <c r="C975" s="13"/>
      <c r="D975" s="13"/>
      <c r="E975" s="13"/>
      <c r="F975" s="13"/>
      <c r="G975" s="13"/>
      <c r="H975" s="13"/>
      <c r="L975" s="24"/>
      <c r="M975" s="23"/>
    </row>
    <row r="976" spans="3:13">
      <c r="C976" s="13"/>
      <c r="D976" s="13"/>
      <c r="E976" s="13"/>
      <c r="F976" s="13"/>
      <c r="G976" s="13"/>
      <c r="H976" s="13"/>
      <c r="L976" s="24"/>
      <c r="M976" s="23"/>
    </row>
    <row r="977" spans="3:13">
      <c r="C977" s="13"/>
      <c r="D977" s="13"/>
      <c r="E977" s="13"/>
      <c r="F977" s="13"/>
      <c r="G977" s="13"/>
      <c r="H977" s="13"/>
      <c r="L977" s="24"/>
      <c r="M977" s="23"/>
    </row>
    <row r="978" spans="3:13">
      <c r="C978" s="13"/>
      <c r="D978" s="13"/>
      <c r="E978" s="13"/>
      <c r="F978" s="13"/>
      <c r="G978" s="13"/>
      <c r="H978" s="13"/>
      <c r="L978" s="24"/>
      <c r="M978" s="23"/>
    </row>
    <row r="979" spans="3:13">
      <c r="C979" s="13"/>
      <c r="D979" s="13"/>
      <c r="E979" s="13"/>
      <c r="F979" s="13"/>
      <c r="G979" s="13"/>
      <c r="H979" s="13"/>
      <c r="L979" s="24"/>
      <c r="M979" s="23"/>
    </row>
    <row r="980" spans="3:13">
      <c r="C980" s="13"/>
      <c r="D980" s="13"/>
      <c r="E980" s="13"/>
      <c r="F980" s="13"/>
      <c r="G980" s="13"/>
      <c r="H980" s="13"/>
      <c r="L980" s="24"/>
      <c r="M980" s="23"/>
    </row>
    <row r="981" spans="3:13">
      <c r="C981" s="13"/>
      <c r="D981" s="13"/>
      <c r="E981" s="13"/>
      <c r="F981" s="13"/>
      <c r="G981" s="13"/>
      <c r="H981" s="13"/>
      <c r="L981" s="24"/>
      <c r="M981" s="23"/>
    </row>
    <row r="982" spans="3:13">
      <c r="C982" s="13"/>
      <c r="D982" s="13"/>
      <c r="E982" s="13"/>
      <c r="F982" s="13"/>
      <c r="G982" s="13"/>
      <c r="H982" s="13"/>
      <c r="L982" s="24"/>
      <c r="M982" s="23"/>
    </row>
    <row r="983" spans="3:13">
      <c r="C983" s="13"/>
      <c r="D983" s="13"/>
      <c r="E983" s="13"/>
      <c r="F983" s="13"/>
      <c r="G983" s="13"/>
      <c r="H983" s="13"/>
      <c r="L983" s="24"/>
      <c r="M983" s="23"/>
    </row>
    <row r="984" spans="3:13">
      <c r="C984" s="13"/>
      <c r="D984" s="13"/>
      <c r="E984" s="13"/>
      <c r="F984" s="13"/>
      <c r="G984" s="13"/>
      <c r="H984" s="13"/>
      <c r="L984" s="24"/>
      <c r="M984" s="23"/>
    </row>
    <row r="985" spans="3:13">
      <c r="C985" s="13"/>
      <c r="D985" s="13"/>
      <c r="E985" s="13"/>
      <c r="F985" s="13"/>
      <c r="G985" s="13"/>
      <c r="H985" s="13"/>
      <c r="L985" s="24"/>
      <c r="M985" s="23"/>
    </row>
    <row r="986" spans="3:13">
      <c r="C986" s="13"/>
      <c r="D986" s="13"/>
      <c r="E986" s="13"/>
      <c r="F986" s="13"/>
      <c r="G986" s="13"/>
      <c r="H986" s="13"/>
      <c r="L986" s="24"/>
      <c r="M986" s="23"/>
    </row>
    <row r="987" spans="3:13">
      <c r="C987" s="13"/>
      <c r="D987" s="13"/>
      <c r="E987" s="13"/>
      <c r="F987" s="13"/>
      <c r="G987" s="13"/>
      <c r="H987" s="13"/>
      <c r="L987" s="24"/>
      <c r="M987" s="23"/>
    </row>
    <row r="988" spans="3:13">
      <c r="C988" s="13"/>
      <c r="D988" s="13"/>
      <c r="E988" s="13"/>
      <c r="F988" s="13"/>
      <c r="G988" s="13"/>
      <c r="H988" s="13"/>
      <c r="L988" s="24"/>
      <c r="M988" s="23"/>
    </row>
    <row r="989" spans="3:13">
      <c r="C989" s="13"/>
      <c r="D989" s="13"/>
      <c r="E989" s="13"/>
      <c r="F989" s="13"/>
      <c r="G989" s="13"/>
      <c r="H989" s="13"/>
      <c r="L989" s="24"/>
      <c r="M989" s="23"/>
    </row>
    <row r="990" spans="3:13">
      <c r="C990" s="13"/>
      <c r="D990" s="13"/>
      <c r="E990" s="13"/>
      <c r="F990" s="13"/>
      <c r="G990" s="13"/>
      <c r="H990" s="13"/>
      <c r="L990" s="24"/>
      <c r="M990" s="23"/>
    </row>
    <row r="991" spans="3:13">
      <c r="C991" s="13"/>
      <c r="D991" s="13"/>
      <c r="E991" s="13"/>
      <c r="F991" s="13"/>
      <c r="G991" s="13"/>
      <c r="H991" s="13"/>
      <c r="L991" s="24"/>
      <c r="M991" s="23"/>
    </row>
    <row r="992" spans="3:13">
      <c r="C992" s="13"/>
      <c r="D992" s="13"/>
      <c r="E992" s="13"/>
      <c r="F992" s="13"/>
      <c r="G992" s="13"/>
      <c r="H992" s="13"/>
      <c r="L992" s="24"/>
      <c r="M992" s="23"/>
    </row>
    <row r="993" spans="3:13">
      <c r="C993" s="13"/>
      <c r="D993" s="13"/>
      <c r="E993" s="13"/>
      <c r="F993" s="13"/>
      <c r="G993" s="13"/>
      <c r="H993" s="13"/>
      <c r="L993" s="24"/>
      <c r="M993" s="23"/>
    </row>
    <row r="994" spans="3:13">
      <c r="C994" s="13"/>
      <c r="D994" s="13"/>
      <c r="E994" s="13"/>
      <c r="F994" s="13"/>
      <c r="G994" s="13"/>
      <c r="H994" s="13"/>
      <c r="L994" s="24"/>
      <c r="M994" s="23"/>
    </row>
    <row r="995" spans="3:13">
      <c r="C995" s="13"/>
      <c r="D995" s="13"/>
      <c r="E995" s="13"/>
      <c r="F995" s="13"/>
      <c r="G995" s="13"/>
      <c r="H995" s="13"/>
      <c r="L995" s="24"/>
      <c r="M995" s="23"/>
    </row>
    <row r="996" spans="3:13">
      <c r="C996" s="13"/>
      <c r="D996" s="13"/>
      <c r="E996" s="13"/>
      <c r="F996" s="13"/>
      <c r="G996" s="13"/>
      <c r="H996" s="13"/>
      <c r="L996" s="24"/>
      <c r="M996" s="23"/>
    </row>
    <row r="997" spans="3:13">
      <c r="C997" s="13"/>
      <c r="D997" s="13"/>
      <c r="E997" s="13"/>
      <c r="F997" s="13"/>
      <c r="G997" s="13"/>
      <c r="H997" s="13"/>
      <c r="L997" s="24"/>
      <c r="M997" s="23"/>
    </row>
    <row r="998" spans="3:13">
      <c r="C998" s="13"/>
      <c r="D998" s="13"/>
      <c r="E998" s="13"/>
      <c r="F998" s="13"/>
      <c r="G998" s="13"/>
      <c r="H998" s="13"/>
      <c r="L998" s="24"/>
      <c r="M998" s="23"/>
    </row>
    <row r="999" spans="3:13">
      <c r="C999" s="13"/>
      <c r="D999" s="13"/>
      <c r="E999" s="13"/>
      <c r="F999" s="13"/>
      <c r="G999" s="13"/>
      <c r="H999" s="13"/>
      <c r="L999" s="24"/>
      <c r="M999" s="23"/>
    </row>
    <row r="1000" spans="3:13">
      <c r="C1000" s="13"/>
      <c r="D1000" s="13"/>
      <c r="E1000" s="13"/>
      <c r="F1000" s="13"/>
      <c r="G1000" s="13"/>
      <c r="H1000" s="13"/>
      <c r="L1000" s="24"/>
      <c r="M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 Dataset</vt:lpstr>
      <vt:lpstr>Dataset (Creative Version)</vt:lpstr>
      <vt:lpstr>AppURL Category</vt:lpstr>
      <vt:lpstr>Total Amount of each AD</vt:lpstr>
      <vt:lpstr>Location</vt:lpstr>
      <vt:lpstr>States Calculation</vt:lpstr>
      <vt:lpstr>State(1) And State(2)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Choudhary</dc:creator>
  <cp:lastModifiedBy>Ali Choudhary</cp:lastModifiedBy>
  <dcterms:created xsi:type="dcterms:W3CDTF">2024-11-05T02:13:44Z</dcterms:created>
  <dcterms:modified xsi:type="dcterms:W3CDTF">2024-11-17T06:07:53Z</dcterms:modified>
</cp:coreProperties>
</file>