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<sst xmlns="http://schemas.openxmlformats.org/spreadsheetml/2006/main" count="35" uniqueCount="24">
  <si>
    <t>Dani</t>
  </si>
  <si>
    <t>Distancia (m)</t>
  </si>
  <si>
    <t>Pixel</t>
  </si>
  <si>
    <t>Frecuencia(rad/pix)</t>
  </si>
  <si>
    <t>Frecuencia(grad/pix)</t>
  </si>
  <si>
    <t>(ciclos/grad)</t>
  </si>
  <si>
    <t>Constantes</t>
  </si>
  <si>
    <t>valor</t>
  </si>
  <si>
    <t>k2</t>
  </si>
  <si>
    <t>k1</t>
  </si>
  <si>
    <t>Lado de la imágen (m)</t>
  </si>
  <si>
    <t>Francisco</t>
  </si>
  <si>
    <r>
      <rPr>
        <rFont val="Arial"/>
        <color rgb="FF000000"/>
      </rPr>
      <t>Distancia (m)</t>
    </r>
  </si>
  <si>
    <t>Freciuencia(grad/pix)</t>
  </si>
  <si>
    <t>Máximo por persona</t>
  </si>
  <si>
    <t>Distancia [m]</t>
  </si>
  <si>
    <t>M_D [Pix]</t>
  </si>
  <si>
    <t>M_F  [Pix]</t>
  </si>
  <si>
    <t>M_P  [Pix]</t>
  </si>
  <si>
    <t>M_S  [Pix]</t>
  </si>
  <si>
    <t>Pablo</t>
  </si>
  <si>
    <r>
      <rPr>
        <rFont val="Arial"/>
        <color rgb="FF000000"/>
      </rPr>
      <t>Distancia (m)</t>
    </r>
  </si>
  <si>
    <t>Santi</t>
  </si>
  <si>
    <r>
      <rPr>
        <rFont val="Arial"/>
        <color rgb="FF000000"/>
      </rPr>
      <t>Distancia (m)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</si>
</sst>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0" fontId="1" numFmtId="0" xfId="0" applyBorder="1" applyFont="1"/>
    <xf borderId="1" fillId="0" fontId="1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63"/>
    <col customWidth="1" min="5" max="5" width="17.38"/>
  </cols>
  <sheetData>
    <row r="3">
      <c r="B3" s="1" t="s">
        <v>0</v>
      </c>
    </row>
    <row r="4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H4" s="2" t="s">
        <v>6</v>
      </c>
      <c r="I4" s="2" t="s">
        <v>7</v>
      </c>
    </row>
    <row r="5">
      <c r="B5" s="2">
        <v>0.8</v>
      </c>
      <c r="C5" s="2">
        <v>362.0</v>
      </c>
      <c r="D5" s="3">
        <f t="shared" ref="D5:D7" si="1">I$6*I$5*EXP(C5*I$5)</f>
        <v>0.3651347031</v>
      </c>
      <c r="E5" s="3">
        <f t="shared" ref="E5:E7" si="2">D5*180/(2*PI())</f>
        <v>10.46033872</v>
      </c>
      <c r="F5" s="3">
        <f t="shared" ref="F5:F7" si="3">1/DEGREES(ATAN(1/(D5*(B5*512/H$8))))</f>
        <v>3.895996242</v>
      </c>
      <c r="H5" s="2" t="s">
        <v>8</v>
      </c>
      <c r="I5" s="4">
        <f>LOG(PI()*511,2.718281828459)/511</f>
        <v>0.01444442168</v>
      </c>
    </row>
    <row r="6">
      <c r="B6" s="2">
        <v>1.3</v>
      </c>
      <c r="C6" s="2">
        <v>321.0</v>
      </c>
      <c r="D6" s="3">
        <f t="shared" si="1"/>
        <v>0.2019550295</v>
      </c>
      <c r="E6" s="3">
        <f t="shared" si="2"/>
        <v>5.785585422</v>
      </c>
      <c r="F6" s="3">
        <f t="shared" si="3"/>
        <v>3.501661393</v>
      </c>
      <c r="H6" s="2" t="s">
        <v>9</v>
      </c>
      <c r="I6" s="4">
        <f>1/(I5*511)</f>
        <v>0.135481171</v>
      </c>
    </row>
    <row r="7">
      <c r="B7" s="2">
        <v>1.8</v>
      </c>
      <c r="C7" s="2">
        <v>300.0</v>
      </c>
      <c r="D7" s="3">
        <f t="shared" si="1"/>
        <v>0.1491141606</v>
      </c>
      <c r="E7" s="3">
        <f t="shared" si="2"/>
        <v>4.271806035</v>
      </c>
      <c r="F7" s="3">
        <f t="shared" si="3"/>
        <v>3.57987086</v>
      </c>
      <c r="H7" s="1" t="s">
        <v>10</v>
      </c>
    </row>
    <row r="8">
      <c r="B8" s="1" t="s">
        <v>11</v>
      </c>
      <c r="H8" s="2">
        <v>0.67</v>
      </c>
    </row>
    <row r="9">
      <c r="B9" s="5" t="s">
        <v>12</v>
      </c>
      <c r="C9" s="2" t="s">
        <v>2</v>
      </c>
      <c r="D9" s="2" t="s">
        <v>3</v>
      </c>
      <c r="E9" s="2" t="s">
        <v>13</v>
      </c>
      <c r="F9" s="2" t="s">
        <v>5</v>
      </c>
    </row>
    <row r="10">
      <c r="B10" s="2">
        <v>0.8</v>
      </c>
      <c r="C10" s="2">
        <v>368.0</v>
      </c>
      <c r="D10" s="3">
        <f t="shared" ref="D10:D12" si="4">I$6*I$5*EXP(C10*I$5)</f>
        <v>0.3981914283</v>
      </c>
      <c r="E10" s="3">
        <f t="shared" ref="E10:E12" si="5">D10*180/(2*PI())</f>
        <v>11.40734414</v>
      </c>
      <c r="F10" s="3">
        <f t="shared" ref="F10:F12" si="6">1/DEGREES(ATAN(1/(D10*(B10*512/H$8))))</f>
        <v>4.248707787</v>
      </c>
    </row>
    <row r="11">
      <c r="B11" s="2">
        <v>1.3</v>
      </c>
      <c r="C11" s="2">
        <v>337.0</v>
      </c>
      <c r="D11" s="3">
        <f t="shared" si="4"/>
        <v>0.2544630893</v>
      </c>
      <c r="E11" s="3">
        <f t="shared" si="5"/>
        <v>7.28983053</v>
      </c>
      <c r="F11" s="3">
        <f t="shared" si="6"/>
        <v>4.412075535</v>
      </c>
      <c r="H11" s="1" t="s">
        <v>14</v>
      </c>
    </row>
    <row r="12">
      <c r="B12" s="2">
        <v>1.8</v>
      </c>
      <c r="C12" s="2">
        <v>307.0</v>
      </c>
      <c r="D12" s="3">
        <f t="shared" si="4"/>
        <v>0.1649798166</v>
      </c>
      <c r="E12" s="3">
        <f t="shared" si="5"/>
        <v>4.726323599</v>
      </c>
      <c r="F12" s="3">
        <f t="shared" si="6"/>
        <v>3.960761197</v>
      </c>
      <c r="H12" s="2" t="s">
        <v>15</v>
      </c>
      <c r="I12" s="2" t="s">
        <v>16</v>
      </c>
      <c r="J12" s="2" t="s">
        <v>17</v>
      </c>
      <c r="K12" s="2" t="s">
        <v>18</v>
      </c>
      <c r="L12" s="2" t="s">
        <v>19</v>
      </c>
    </row>
    <row r="13">
      <c r="B13" s="1" t="s">
        <v>20</v>
      </c>
      <c r="H13" s="2">
        <v>0.8</v>
      </c>
      <c r="I13" s="2">
        <v>362.0</v>
      </c>
      <c r="J13" s="2">
        <v>368.0</v>
      </c>
      <c r="K13" s="2">
        <v>355.0</v>
      </c>
      <c r="L13" s="2">
        <v>366.0</v>
      </c>
    </row>
    <row r="14">
      <c r="B14" s="5" t="s">
        <v>21</v>
      </c>
      <c r="C14" s="2" t="s">
        <v>2</v>
      </c>
      <c r="D14" s="2" t="s">
        <v>3</v>
      </c>
      <c r="E14" s="2" t="s">
        <v>13</v>
      </c>
      <c r="F14" s="2" t="s">
        <v>5</v>
      </c>
      <c r="H14" s="2">
        <v>1.3</v>
      </c>
      <c r="I14" s="2">
        <v>321.0</v>
      </c>
      <c r="J14" s="2">
        <v>337.0</v>
      </c>
      <c r="K14" s="2">
        <v>343.0</v>
      </c>
      <c r="L14" s="2">
        <v>336.0</v>
      </c>
    </row>
    <row r="15">
      <c r="B15" s="2">
        <v>0.8</v>
      </c>
      <c r="C15" s="2">
        <v>355.0</v>
      </c>
      <c r="D15" s="3">
        <f t="shared" ref="D15:D17" si="7">I$6*I$5*EXP(C15*I$5)</f>
        <v>0.3300207012</v>
      </c>
      <c r="E15" s="3">
        <f t="shared" ref="E15:E17" si="8">D15*180/(2*PI())</f>
        <v>9.454396666</v>
      </c>
      <c r="F15" s="3">
        <f t="shared" ref="F15:F17" si="9">1/DEGREES(ATAN(1/(D15*(B15*512/H$8))))</f>
        <v>3.521334259</v>
      </c>
      <c r="H15" s="2">
        <v>1.8</v>
      </c>
      <c r="I15" s="2">
        <v>300.0</v>
      </c>
      <c r="J15" s="2">
        <v>307.0</v>
      </c>
      <c r="K15" s="2">
        <v>308.0</v>
      </c>
      <c r="L15" s="2">
        <v>317.0</v>
      </c>
    </row>
    <row r="16">
      <c r="B16" s="2">
        <v>1.3</v>
      </c>
      <c r="C16" s="2">
        <v>343.0</v>
      </c>
      <c r="D16" s="3">
        <f t="shared" si="7"/>
        <v>0.2775003858</v>
      </c>
      <c r="E16" s="3">
        <f t="shared" si="8"/>
        <v>7.949800459</v>
      </c>
      <c r="F16" s="3">
        <f t="shared" si="9"/>
        <v>4.811509795</v>
      </c>
    </row>
    <row r="17">
      <c r="B17" s="2">
        <v>1.8</v>
      </c>
      <c r="C17" s="2">
        <v>308.0</v>
      </c>
      <c r="D17" s="3">
        <f t="shared" si="7"/>
        <v>0.1673801487</v>
      </c>
      <c r="E17" s="3">
        <f t="shared" si="8"/>
        <v>4.795088046</v>
      </c>
      <c r="F17" s="3">
        <f t="shared" si="9"/>
        <v>4.018386547</v>
      </c>
    </row>
    <row r="18">
      <c r="B18" s="1" t="s">
        <v>22</v>
      </c>
    </row>
    <row r="19">
      <c r="B19" s="5" t="s">
        <v>23</v>
      </c>
      <c r="C19" s="2" t="s">
        <v>2</v>
      </c>
      <c r="D19" s="2" t="s">
        <v>3</v>
      </c>
      <c r="E19" s="2" t="s">
        <v>13</v>
      </c>
      <c r="F19" s="2" t="s">
        <v>5</v>
      </c>
    </row>
    <row r="20">
      <c r="B20" s="2">
        <v>0.8</v>
      </c>
      <c r="C20" s="2">
        <v>366.0</v>
      </c>
      <c r="D20" s="3">
        <f t="shared" ref="D20:D22" si="10">I$6*I$5*EXP(C20*I$5)</f>
        <v>0.3868527083</v>
      </c>
      <c r="E20" s="3">
        <f t="shared" ref="E20:E22" si="11">D20*180/(2*PI())</f>
        <v>11.08251374</v>
      </c>
      <c r="F20" s="3">
        <f t="shared" ref="F20:F22" si="12">1/DEGREES(ATAN(1/(D20*(B20*512/H$8))))</f>
        <v>4.127724876</v>
      </c>
    </row>
    <row r="21">
      <c r="B21" s="2">
        <v>1.3</v>
      </c>
      <c r="C21" s="2">
        <v>336.0</v>
      </c>
      <c r="D21" s="3">
        <f t="shared" si="10"/>
        <v>0.2508139356</v>
      </c>
      <c r="E21" s="3">
        <f t="shared" si="11"/>
        <v>7.185289975</v>
      </c>
      <c r="F21" s="3">
        <f t="shared" si="12"/>
        <v>4.348804383</v>
      </c>
    </row>
    <row r="22">
      <c r="B22" s="2">
        <v>1.8</v>
      </c>
      <c r="C22" s="2">
        <v>317.0</v>
      </c>
      <c r="D22" s="3">
        <f t="shared" si="10"/>
        <v>0.190617225</v>
      </c>
      <c r="E22" s="3">
        <f t="shared" si="11"/>
        <v>5.460781249</v>
      </c>
      <c r="F22" s="3">
        <f t="shared" si="12"/>
        <v>4.576245129</v>
      </c>
    </row>
  </sheetData>
  <drawing r:id="rId1"/>
</worksheet>
</file>