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/>
  </bookViews>
  <sheets>
    <sheet name="Boletos ok" sheetId="1" r:id="rId1"/>
    <sheet name="Flyer " sheetId="2" r:id="rId2"/>
  </sheets>
  <calcPr calcId="145621"/>
</workbook>
</file>

<file path=xl/calcChain.xml><?xml version="1.0" encoding="utf-8"?>
<calcChain xmlns="http://schemas.openxmlformats.org/spreadsheetml/2006/main">
  <c r="I53" i="2" l="1"/>
  <c r="I51" i="2"/>
  <c r="I49" i="2"/>
  <c r="I47" i="2"/>
  <c r="I45" i="2"/>
  <c r="I43" i="2"/>
  <c r="H41" i="2"/>
  <c r="I41" i="2" s="1"/>
  <c r="I39" i="2"/>
  <c r="I36" i="2"/>
  <c r="F34" i="2"/>
  <c r="C36" i="2" s="1"/>
  <c r="G23" i="2"/>
  <c r="C34" i="2" s="1"/>
  <c r="E20" i="2"/>
  <c r="C20" i="2"/>
  <c r="E19" i="2"/>
  <c r="C19" i="2"/>
  <c r="F39" i="1"/>
  <c r="H41" i="1"/>
  <c r="I41" i="1"/>
  <c r="I43" i="1"/>
  <c r="I34" i="1"/>
  <c r="C34" i="1"/>
  <c r="I53" i="1"/>
  <c r="I51" i="1"/>
  <c r="I49" i="1"/>
  <c r="I47" i="1"/>
  <c r="I45" i="1"/>
  <c r="I39" i="1"/>
  <c r="I36" i="1"/>
  <c r="F34" i="1"/>
  <c r="C36" i="1" s="1"/>
  <c r="G23" i="1"/>
  <c r="E20" i="1"/>
  <c r="C20" i="1"/>
  <c r="E19" i="1"/>
  <c r="C19" i="1"/>
  <c r="I34" i="2" l="1"/>
  <c r="I58" i="2" s="1"/>
  <c r="I61" i="2" s="1"/>
  <c r="I58" i="1"/>
  <c r="I61" i="1" s="1"/>
  <c r="I65" i="2" l="1"/>
  <c r="I62" i="2"/>
  <c r="I64" i="2"/>
  <c r="I65" i="1"/>
  <c r="I62" i="1"/>
  <c r="I64" i="1"/>
</calcChain>
</file>

<file path=xl/sharedStrings.xml><?xml version="1.0" encoding="utf-8"?>
<sst xmlns="http://schemas.openxmlformats.org/spreadsheetml/2006/main" count="95" uniqueCount="52">
  <si>
    <t>Fecha</t>
  </si>
  <si>
    <t>20 de octubre de 2017.</t>
  </si>
  <si>
    <t>Cliente</t>
  </si>
  <si>
    <t>Marca</t>
  </si>
  <si>
    <t>Producto</t>
  </si>
  <si>
    <t>Cantidad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</si>
  <si>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</si>
  <si>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</si>
  <si>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</si>
  <si>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</si>
  <si>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</si>
  <si>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</si>
  <si>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</si>
  <si>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</si>
  <si>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</si>
  <si>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</si>
  <si>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</si>
  <si>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</si>
  <si>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</si>
  <si>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</si>
  <si>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</si>
  <si>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</si>
  <si>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</si>
  <si>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</si>
  <si>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Armado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</si>
  <si>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</si>
  <si>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</si>
  <si>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</si>
  <si>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</si>
  <si>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</si>
  <si>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</si>
  <si>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</si>
  <si>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Boletos</t>
  </si>
  <si>
    <t xml:space="preserve">tamaño final 9 X 5 cm. </t>
  </si>
  <si>
    <t>papel couche 250 gr.</t>
  </si>
  <si>
    <t>impresos a 4 X 0 tintas Digital +</t>
  </si>
  <si>
    <t>1 tinta seguridad offset +</t>
  </si>
  <si>
    <t>folio digital + pleca de perfore</t>
  </si>
  <si>
    <t xml:space="preserve">refine + pegado en block </t>
  </si>
  <si>
    <t>PSP Mex</t>
  </si>
  <si>
    <t>AHF México</t>
  </si>
  <si>
    <t>Tinta Seguridad</t>
  </si>
  <si>
    <t>Perfore</t>
  </si>
  <si>
    <t>Dato Variable</t>
  </si>
  <si>
    <t>Pegado en Block</t>
  </si>
  <si>
    <t xml:space="preserve">tamaño extendido 43 X 28 cm. </t>
  </si>
  <si>
    <t xml:space="preserve">tamaño final 21.5 X 28 cm. </t>
  </si>
  <si>
    <t>impresos a 4 X 4 tintas Digital +</t>
  </si>
  <si>
    <t>pleca de dobles + refinado</t>
  </si>
  <si>
    <t>Dobles</t>
  </si>
  <si>
    <t xml:space="preserve"> </t>
  </si>
  <si>
    <t>Díptico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</si>
</sst>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0"/>
      <name val="Arial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3" applyNumberFormat="0" applyAlignment="0" applyProtection="0"/>
    <xf numFmtId="0" fontId="12" fillId="5" borderId="14" applyNumberFormat="0" applyAlignment="0" applyProtection="0"/>
    <xf numFmtId="0" fontId="13" fillId="6" borderId="0" applyNumberFormat="0" applyBorder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7" fillId="0" borderId="0" applyNumberFormat="0" applyFill="0" applyBorder="0" applyAlignment="0" applyProtection="0"/>
    <xf numFmtId="0" fontId="6" fillId="0" borderId="0"/>
    <xf numFmtId="0" fontId="6" fillId="7" borderId="18" applyNumberFormat="0" applyFont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7" fillId="2" borderId="0" xfId="1" applyFont="1" applyFill="1" applyAlignment="1">
      <alignment horizontal="right"/>
    </xf>
    <xf numFmtId="44" fontId="7" fillId="2" borderId="0" xfId="1" applyFont="1" applyFill="1" applyAlignment="1">
      <alignment horizontal="center"/>
    </xf>
    <xf numFmtId="44" fontId="3" fillId="0" borderId="0" xfId="0" applyNumberFormat="1" applyFont="1"/>
    <xf numFmtId="0" fontId="8" fillId="3" borderId="0" xfId="0" applyFont="1" applyFill="1"/>
    <xf numFmtId="0" fontId="9" fillId="3" borderId="0" xfId="0" applyFont="1" applyFill="1" applyAlignment="1">
      <alignment horizontal="right"/>
    </xf>
    <xf numFmtId="44" fontId="9" fillId="3" borderId="0" xfId="1" applyFont="1" applyFill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3" xfId="0" applyFont="1" applyBorder="1"/>
    <xf numFmtId="0" fontId="2" fillId="0" borderId="0" xfId="0" applyFont="1" applyBorder="1" applyAlignment="1">
      <alignment horizontal="center"/>
    </xf>
  </cellXfs>
  <cellStyles count="14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Moneda 6" xfId="3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abSelected="1" workbookViewId="0">
      <selection activeCell="D21" sqref="D21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</row>
    <row r="3" spans="1:7" x14ac:dyDescent="0.25">
      <c r="A3" s="1" t="s">
        <v>2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40</v>
      </c>
    </row>
    <row r="6" spans="1:7" x14ac:dyDescent="0.25">
      <c r="A6" s="3"/>
    </row>
    <row r="7" spans="1:7" x14ac:dyDescent="0.25">
      <c r="A7" s="3" t="s">
        <v>4</v>
      </c>
      <c r="G7" s="5" t="s">
        <v>5</v>
      </c>
    </row>
    <row r="8" spans="1:7" x14ac:dyDescent="0.25">
      <c r="B8" s="3" t="s">
        <v>32</v>
      </c>
      <c r="G8" s="5">
        <v>1000</v>
      </c>
    </row>
    <row r="9" spans="1:7" x14ac:dyDescent="0.25">
      <c r="B9" s="2" t="s">
        <v>33</v>
      </c>
    </row>
    <row r="10" spans="1:7" x14ac:dyDescent="0.25">
      <c r="B10" s="2" t="s">
        <v>34</v>
      </c>
    </row>
    <row r="11" spans="1:7" x14ac:dyDescent="0.25">
      <c r="B11" s="2" t="s">
        <v>35</v>
      </c>
    </row>
    <row r="12" spans="1:7" x14ac:dyDescent="0.25">
      <c r="B12" s="2" t="s">
        <v>36</v>
      </c>
    </row>
    <row r="13" spans="1:7" x14ac:dyDescent="0.25">
      <c r="B13" s="2" t="s">
        <v>37</v>
      </c>
    </row>
    <row r="14" spans="1:7" x14ac:dyDescent="0.25">
      <c r="B14" s="2" t="s">
        <v>38</v>
      </c>
    </row>
    <row r="17" spans="2:9" x14ac:dyDescent="0.25">
      <c r="B17" s="1" t="s">
        <v>6</v>
      </c>
      <c r="C17" s="5">
        <v>44</v>
      </c>
      <c r="D17" s="5" t="s">
        <v>7</v>
      </c>
      <c r="E17" s="5">
        <v>32</v>
      </c>
      <c r="F17" s="6"/>
    </row>
    <row r="18" spans="2:9" x14ac:dyDescent="0.25">
      <c r="B18" s="1" t="s">
        <v>8</v>
      </c>
      <c r="C18" s="7">
        <v>10</v>
      </c>
      <c r="D18" s="7" t="s">
        <v>7</v>
      </c>
      <c r="E18" s="7">
        <v>6</v>
      </c>
      <c r="F18" s="6"/>
    </row>
    <row r="19" spans="2:9" x14ac:dyDescent="0.25">
      <c r="C19" s="8">
        <f>+C17/C18</f>
        <v>4.4000000000000004</v>
      </c>
      <c r="D19" s="6"/>
      <c r="E19" s="8">
        <f>+E17/E18</f>
        <v>5.333333333333333</v>
      </c>
      <c r="F19" s="5">
        <v>20</v>
      </c>
    </row>
    <row r="20" spans="2:9" x14ac:dyDescent="0.25">
      <c r="C20" s="8">
        <f>+E17/C18</f>
        <v>3.2</v>
      </c>
      <c r="D20" s="6"/>
      <c r="E20" s="8">
        <f>+C17/E18</f>
        <v>7.333333333333333</v>
      </c>
      <c r="F20" s="6">
        <v>21</v>
      </c>
    </row>
    <row r="22" spans="2:9" s="3" customFormat="1" ht="12.75" x14ac:dyDescent="0.2">
      <c r="B22" s="3" t="s">
        <v>9</v>
      </c>
    </row>
    <row r="23" spans="2:9" ht="14.25" thickBot="1" x14ac:dyDescent="0.3">
      <c r="B23" s="54">
        <v>44</v>
      </c>
      <c r="C23" s="54"/>
      <c r="D23" s="54"/>
      <c r="E23" s="54"/>
      <c r="F23" s="9"/>
      <c r="G23" s="5">
        <f>+F19</f>
        <v>20</v>
      </c>
      <c r="H23" s="3" t="s">
        <v>10</v>
      </c>
    </row>
    <row r="24" spans="2:9" x14ac:dyDescent="0.25">
      <c r="B24" s="43">
        <v>1</v>
      </c>
      <c r="C24" s="45">
        <v>2</v>
      </c>
      <c r="D24" s="46">
        <v>3</v>
      </c>
      <c r="E24" s="47">
        <v>4</v>
      </c>
      <c r="F24" s="10"/>
      <c r="G24" s="11"/>
    </row>
    <row r="25" spans="2:9" x14ac:dyDescent="0.25">
      <c r="B25" s="16">
        <v>2</v>
      </c>
      <c r="C25" s="12"/>
      <c r="D25" s="13"/>
      <c r="E25" s="14"/>
      <c r="F25" s="15"/>
      <c r="G25" s="11"/>
    </row>
    <row r="26" spans="2:9" x14ac:dyDescent="0.25">
      <c r="B26" s="16">
        <v>3</v>
      </c>
      <c r="C26" s="17"/>
      <c r="D26" s="18"/>
      <c r="E26" s="19"/>
      <c r="F26" s="20">
        <v>32</v>
      </c>
    </row>
    <row r="27" spans="2:9" x14ac:dyDescent="0.25">
      <c r="B27" s="16">
        <v>4</v>
      </c>
      <c r="C27" s="21"/>
      <c r="D27" s="22"/>
      <c r="E27" s="23"/>
      <c r="F27" s="10"/>
      <c r="G27" s="11"/>
    </row>
    <row r="28" spans="2:9" ht="14.25" thickBot="1" x14ac:dyDescent="0.3">
      <c r="B28" s="44">
        <v>5</v>
      </c>
      <c r="C28" s="24"/>
      <c r="D28" s="25"/>
      <c r="E28" s="26"/>
      <c r="F28" s="10"/>
      <c r="G28" s="11"/>
    </row>
    <row r="30" spans="2:9" x14ac:dyDescent="0.25">
      <c r="B30" s="3" t="s">
        <v>11</v>
      </c>
      <c r="E30" s="6">
        <v>47.5</v>
      </c>
      <c r="F30" s="6" t="s">
        <v>7</v>
      </c>
      <c r="G30" s="6">
        <v>33</v>
      </c>
      <c r="H30" s="2" t="s">
        <v>12</v>
      </c>
    </row>
    <row r="32" spans="2:9" s="3" customFormat="1" ht="25.5" x14ac:dyDescent="0.2">
      <c r="C32" s="5" t="s">
        <v>13</v>
      </c>
      <c r="D32" s="27" t="s">
        <v>14</v>
      </c>
      <c r="E32" s="5" t="s">
        <v>15</v>
      </c>
      <c r="F32" s="5" t="s">
        <v>16</v>
      </c>
      <c r="G32" s="5" t="s">
        <v>17</v>
      </c>
      <c r="H32" s="5" t="s">
        <v>18</v>
      </c>
      <c r="I32" s="5" t="s">
        <v>19</v>
      </c>
    </row>
    <row r="33" spans="1:9" ht="4.5" customHeight="1" x14ac:dyDescent="0.25">
      <c r="A33" s="1"/>
    </row>
    <row r="34" spans="1:9" x14ac:dyDescent="0.25">
      <c r="A34" s="3" t="s">
        <v>20</v>
      </c>
      <c r="C34" s="6">
        <f>+G8/G23</f>
        <v>50</v>
      </c>
      <c r="D34" s="28">
        <v>50</v>
      </c>
      <c r="E34" s="6">
        <v>50</v>
      </c>
      <c r="F34" s="5">
        <f>+D34+E34</f>
        <v>100</v>
      </c>
      <c r="G34" s="29">
        <v>12</v>
      </c>
      <c r="H34" s="29">
        <v>0</v>
      </c>
      <c r="I34" s="30">
        <f>+(F34*G34)+(F34*H34)</f>
        <v>1200</v>
      </c>
    </row>
    <row r="35" spans="1:9" ht="4.5" customHeight="1" x14ac:dyDescent="0.25">
      <c r="A35" s="1"/>
    </row>
    <row r="36" spans="1:9" x14ac:dyDescent="0.25">
      <c r="A36" s="3" t="s">
        <v>21</v>
      </c>
      <c r="C36" s="31">
        <f>+((0.475*0.33)*F34)*4</f>
        <v>62.7</v>
      </c>
      <c r="F36" s="5">
        <v>0</v>
      </c>
      <c r="G36" s="29"/>
      <c r="H36" s="32">
        <v>550</v>
      </c>
      <c r="I36" s="30">
        <f>+(F36*G36)+(F36*H36)</f>
        <v>0</v>
      </c>
    </row>
    <row r="37" spans="1:9" x14ac:dyDescent="0.25">
      <c r="A37" s="2" t="s">
        <v>22</v>
      </c>
      <c r="F37" s="33">
        <v>550</v>
      </c>
    </row>
    <row r="38" spans="1:9" ht="4.5" customHeight="1" x14ac:dyDescent="0.25">
      <c r="A38" s="1"/>
    </row>
    <row r="39" spans="1:9" x14ac:dyDescent="0.25">
      <c r="A39" s="3" t="s">
        <v>43</v>
      </c>
      <c r="F39" s="5">
        <f>+G8*2</f>
        <v>2000</v>
      </c>
      <c r="G39" s="29">
        <v>0.6</v>
      </c>
      <c r="H39" s="29">
        <v>0.6</v>
      </c>
      <c r="I39" s="30">
        <f>+(F39*G39)+(F39*H39)</f>
        <v>2400</v>
      </c>
    </row>
    <row r="40" spans="1:9" ht="4.5" customHeight="1" x14ac:dyDescent="0.25">
      <c r="A40" s="1"/>
    </row>
    <row r="41" spans="1:9" x14ac:dyDescent="0.25">
      <c r="A41" s="3" t="s">
        <v>41</v>
      </c>
      <c r="F41" s="5">
        <v>1</v>
      </c>
      <c r="G41" s="29">
        <v>600</v>
      </c>
      <c r="H41" s="29">
        <f>185+145</f>
        <v>330</v>
      </c>
      <c r="I41" s="30">
        <f>+(F41*G41)+(F41*H41)</f>
        <v>930</v>
      </c>
    </row>
    <row r="42" spans="1:9" ht="4.5" customHeight="1" x14ac:dyDescent="0.25">
      <c r="A42" s="1"/>
    </row>
    <row r="43" spans="1:9" x14ac:dyDescent="0.25">
      <c r="A43" s="3" t="s">
        <v>42</v>
      </c>
      <c r="F43" s="5">
        <v>1</v>
      </c>
      <c r="G43" s="29">
        <v>145</v>
      </c>
      <c r="H43" s="32">
        <v>145</v>
      </c>
      <c r="I43" s="30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44</v>
      </c>
      <c r="F45" s="5">
        <v>20</v>
      </c>
      <c r="G45" s="29">
        <v>5</v>
      </c>
      <c r="H45" s="32">
        <v>0</v>
      </c>
      <c r="I45" s="30">
        <f>+(F45*G45)+(F45*H45)</f>
        <v>100</v>
      </c>
    </row>
    <row r="46" spans="1:9" ht="4.5" customHeight="1" x14ac:dyDescent="0.25">
      <c r="A46" s="1"/>
    </row>
    <row r="47" spans="1:9" x14ac:dyDescent="0.25">
      <c r="A47" s="3" t="s">
        <v>23</v>
      </c>
      <c r="F47" s="5">
        <v>1</v>
      </c>
      <c r="G47" s="29">
        <v>100</v>
      </c>
      <c r="H47" s="32">
        <v>0</v>
      </c>
      <c r="I47" s="30">
        <f>+(F47*G47)+(F47*H47)</f>
        <v>100</v>
      </c>
    </row>
    <row r="48" spans="1:9" ht="4.5" customHeight="1" x14ac:dyDescent="0.25">
      <c r="A48" s="1"/>
    </row>
    <row r="49" spans="1:9" x14ac:dyDescent="0.25">
      <c r="A49" s="3" t="s">
        <v>24</v>
      </c>
      <c r="F49" s="5">
        <v>0</v>
      </c>
      <c r="G49" s="29">
        <v>15</v>
      </c>
      <c r="H49" s="32">
        <v>0</v>
      </c>
      <c r="I49" s="30">
        <f>+(F49*G49)+(F49*H49)</f>
        <v>0</v>
      </c>
    </row>
    <row r="50" spans="1:9" ht="4.5" customHeight="1" x14ac:dyDescent="0.25">
      <c r="A50" s="1"/>
    </row>
    <row r="51" spans="1:9" x14ac:dyDescent="0.25">
      <c r="A51" s="3" t="s">
        <v>25</v>
      </c>
      <c r="F51" s="5">
        <v>1</v>
      </c>
      <c r="G51" s="29"/>
      <c r="H51" s="32">
        <v>100</v>
      </c>
      <c r="I51" s="30">
        <f>+(F51*G51)+(F51*H51)</f>
        <v>100</v>
      </c>
    </row>
    <row r="52" spans="1:9" ht="4.5" customHeight="1" x14ac:dyDescent="0.25">
      <c r="A52" s="1"/>
    </row>
    <row r="53" spans="1:9" x14ac:dyDescent="0.25">
      <c r="A53" s="3" t="s">
        <v>26</v>
      </c>
      <c r="F53" s="5">
        <v>1</v>
      </c>
      <c r="G53" s="29"/>
      <c r="H53" s="32">
        <v>180</v>
      </c>
      <c r="I53" s="30">
        <f>+(F53*G53)+(F53*H53)</f>
        <v>180</v>
      </c>
    </row>
    <row r="54" spans="1:9" ht="4.5" customHeight="1" x14ac:dyDescent="0.25">
      <c r="A54" s="1"/>
    </row>
    <row r="58" spans="1:9" x14ac:dyDescent="0.25">
      <c r="H58" s="1" t="s">
        <v>27</v>
      </c>
      <c r="I58" s="34">
        <f>SUM(I34:I57)</f>
        <v>5300</v>
      </c>
    </row>
    <row r="59" spans="1:9" x14ac:dyDescent="0.25">
      <c r="H59" s="1" t="s">
        <v>28</v>
      </c>
      <c r="I59" s="35">
        <v>1.5</v>
      </c>
    </row>
    <row r="60" spans="1:9" x14ac:dyDescent="0.25">
      <c r="H60" s="1"/>
      <c r="I60" s="6"/>
    </row>
    <row r="61" spans="1:9" x14ac:dyDescent="0.25">
      <c r="G61" s="36"/>
      <c r="H61" s="37" t="s">
        <v>29</v>
      </c>
      <c r="I61" s="38">
        <f>+I58*I59</f>
        <v>7950</v>
      </c>
    </row>
    <row r="62" spans="1:9" x14ac:dyDescent="0.25">
      <c r="G62" s="36"/>
      <c r="H62" s="37" t="s">
        <v>30</v>
      </c>
      <c r="I62" s="38">
        <f>+I61/G8</f>
        <v>7.95</v>
      </c>
    </row>
    <row r="64" spans="1:9" x14ac:dyDescent="0.25">
      <c r="H64" s="1" t="s">
        <v>28</v>
      </c>
      <c r="I64" s="39">
        <f>+I61-I58</f>
        <v>2650</v>
      </c>
    </row>
    <row r="65" spans="7:9" x14ac:dyDescent="0.25">
      <c r="G65" s="40"/>
      <c r="H65" s="41" t="s">
        <v>31</v>
      </c>
      <c r="I65" s="42">
        <f>+(I61/100)*2.5</f>
        <v>198.75</v>
      </c>
    </row>
  </sheetData>
  <mergeCells count="1">
    <mergeCell ref="B23:E23"/>
  </mergeCells>
  <pageMargins left="0.70866141732283472" right="0.70866141732283472" top="0.74803149606299213" bottom="0.74803149606299213" header="0.31496062992125984" footer="0.31496062992125984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opLeftCell="A29" workbookViewId="0">
      <selection activeCell="B8" sqref="B8:B1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1</v>
      </c>
    </row>
    <row r="2" spans="1:7" x14ac:dyDescent="0.25">
      <c r="A2" s="1"/>
    </row>
    <row r="3" spans="1:7" x14ac:dyDescent="0.25">
      <c r="A3" s="1" t="s">
        <v>2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3</v>
      </c>
      <c r="B5" s="4" t="s">
        <v>40</v>
      </c>
    </row>
    <row r="6" spans="1:7" x14ac:dyDescent="0.25">
      <c r="A6" s="3"/>
    </row>
    <row r="7" spans="1:7" x14ac:dyDescent="0.25">
      <c r="A7" s="3" t="s">
        <v>50</v>
      </c>
      <c r="G7" s="5" t="s">
        <v>5</v>
      </c>
    </row>
    <row r="8" spans="1:7" x14ac:dyDescent="0.25">
      <c r="B8" s="3" t="s">
        <v>51</v>
      </c>
      <c r="G8" s="5">
        <v>200</v>
      </c>
    </row>
    <row r="9" spans="1:7" x14ac:dyDescent="0.25">
      <c r="B9" s="2" t="s">
        <v>45</v>
      </c>
    </row>
    <row r="10" spans="1:7" x14ac:dyDescent="0.25">
      <c r="B10" s="2" t="s">
        <v>46</v>
      </c>
    </row>
    <row r="11" spans="1:7" x14ac:dyDescent="0.25">
      <c r="B11" s="2" t="s">
        <v>34</v>
      </c>
    </row>
    <row r="12" spans="1:7" x14ac:dyDescent="0.25">
      <c r="B12" s="2" t="s">
        <v>47</v>
      </c>
    </row>
    <row r="13" spans="1:7" x14ac:dyDescent="0.25">
      <c r="B13" s="2" t="s">
        <v>48</v>
      </c>
    </row>
    <row r="17" spans="2:9" x14ac:dyDescent="0.25">
      <c r="B17" s="1" t="s">
        <v>6</v>
      </c>
      <c r="C17" s="5">
        <v>44</v>
      </c>
      <c r="D17" s="5" t="s">
        <v>7</v>
      </c>
      <c r="E17" s="5">
        <v>32</v>
      </c>
      <c r="F17" s="6"/>
    </row>
    <row r="18" spans="2:9" x14ac:dyDescent="0.25">
      <c r="B18" s="1" t="s">
        <v>8</v>
      </c>
      <c r="C18" s="7">
        <v>43</v>
      </c>
      <c r="D18" s="7" t="s">
        <v>7</v>
      </c>
      <c r="E18" s="7">
        <v>28</v>
      </c>
      <c r="F18" s="6"/>
    </row>
    <row r="19" spans="2:9" x14ac:dyDescent="0.25">
      <c r="C19" s="8">
        <f>+C17/C18</f>
        <v>1.0232558139534884</v>
      </c>
      <c r="D19" s="6"/>
      <c r="E19" s="8">
        <f>+E17/E18</f>
        <v>1.1428571428571428</v>
      </c>
      <c r="F19" s="5">
        <v>1</v>
      </c>
    </row>
    <row r="20" spans="2:9" x14ac:dyDescent="0.25">
      <c r="C20" s="8">
        <f>+E17/C18</f>
        <v>0.7441860465116279</v>
      </c>
      <c r="D20" s="6"/>
      <c r="E20" s="8">
        <f>+C17/E18</f>
        <v>1.5714285714285714</v>
      </c>
      <c r="F20" s="6">
        <v>0</v>
      </c>
    </row>
    <row r="22" spans="2:9" s="3" customFormat="1" ht="12.75" x14ac:dyDescent="0.2">
      <c r="B22" s="3" t="s">
        <v>9</v>
      </c>
    </row>
    <row r="23" spans="2:9" ht="14.25" thickBot="1" x14ac:dyDescent="0.3">
      <c r="B23" s="54">
        <v>44</v>
      </c>
      <c r="C23" s="54"/>
      <c r="D23" s="54"/>
      <c r="E23" s="54"/>
      <c r="F23" s="9"/>
      <c r="G23" s="5">
        <f>+F19</f>
        <v>1</v>
      </c>
      <c r="H23" s="3" t="s">
        <v>10</v>
      </c>
    </row>
    <row r="24" spans="2:9" x14ac:dyDescent="0.25">
      <c r="B24" s="49"/>
      <c r="C24" s="50"/>
      <c r="D24" s="50"/>
      <c r="E24" s="47"/>
      <c r="F24" s="10"/>
      <c r="G24" s="11"/>
    </row>
    <row r="25" spans="2:9" x14ac:dyDescent="0.25">
      <c r="B25" s="51"/>
      <c r="C25" s="15"/>
      <c r="D25" s="15"/>
      <c r="E25" s="14"/>
      <c r="F25" s="15"/>
      <c r="G25" s="11"/>
    </row>
    <row r="26" spans="2:9" x14ac:dyDescent="0.25">
      <c r="B26" s="51"/>
      <c r="C26" s="48">
        <v>1</v>
      </c>
      <c r="D26" s="48"/>
      <c r="E26" s="19"/>
      <c r="F26" s="20">
        <v>32</v>
      </c>
    </row>
    <row r="27" spans="2:9" x14ac:dyDescent="0.25">
      <c r="B27" s="51"/>
      <c r="C27" s="10"/>
      <c r="D27" s="10"/>
      <c r="E27" s="23"/>
      <c r="F27" s="10"/>
      <c r="G27" s="11"/>
    </row>
    <row r="28" spans="2:9" ht="14.25" thickBot="1" x14ac:dyDescent="0.3">
      <c r="B28" s="52"/>
      <c r="C28" s="53"/>
      <c r="D28" s="53"/>
      <c r="E28" s="26"/>
      <c r="F28" s="10"/>
      <c r="G28" s="11"/>
    </row>
    <row r="30" spans="2:9" x14ac:dyDescent="0.25">
      <c r="B30" s="3" t="s">
        <v>11</v>
      </c>
      <c r="E30" s="6">
        <v>47.5</v>
      </c>
      <c r="F30" s="6" t="s">
        <v>7</v>
      </c>
      <c r="G30" s="6">
        <v>33</v>
      </c>
      <c r="H30" s="2" t="s">
        <v>12</v>
      </c>
    </row>
    <row r="32" spans="2:9" s="3" customFormat="1" ht="25.5" x14ac:dyDescent="0.2">
      <c r="C32" s="5" t="s">
        <v>13</v>
      </c>
      <c r="D32" s="27" t="s">
        <v>14</v>
      </c>
      <c r="E32" s="5" t="s">
        <v>15</v>
      </c>
      <c r="F32" s="5" t="s">
        <v>16</v>
      </c>
      <c r="G32" s="5" t="s">
        <v>17</v>
      </c>
      <c r="H32" s="5" t="s">
        <v>18</v>
      </c>
      <c r="I32" s="5" t="s">
        <v>19</v>
      </c>
    </row>
    <row r="33" spans="1:9" ht="4.5" customHeight="1" x14ac:dyDescent="0.25">
      <c r="A33" s="1"/>
    </row>
    <row r="34" spans="1:9" x14ac:dyDescent="0.25">
      <c r="A34" s="3" t="s">
        <v>20</v>
      </c>
      <c r="C34" s="6">
        <f>+G8/G23</f>
        <v>200</v>
      </c>
      <c r="D34" s="28">
        <v>200</v>
      </c>
      <c r="E34" s="6">
        <v>10</v>
      </c>
      <c r="F34" s="5">
        <f>+D34+E34</f>
        <v>210</v>
      </c>
      <c r="G34" s="29">
        <v>11</v>
      </c>
      <c r="H34" s="29">
        <v>9</v>
      </c>
      <c r="I34" s="30">
        <f>+(F34*G34)+(F34*H34)</f>
        <v>4200</v>
      </c>
    </row>
    <row r="35" spans="1:9" ht="4.5" customHeight="1" x14ac:dyDescent="0.25">
      <c r="A35" s="1"/>
    </row>
    <row r="36" spans="1:9" x14ac:dyDescent="0.25">
      <c r="A36" s="3" t="s">
        <v>21</v>
      </c>
      <c r="C36" s="31">
        <f>+((0.475*0.33)*F34)*4</f>
        <v>131.66999999999999</v>
      </c>
      <c r="F36" s="5">
        <v>0</v>
      </c>
      <c r="G36" s="29"/>
      <c r="H36" s="32">
        <v>550</v>
      </c>
      <c r="I36" s="30">
        <f>+(F36*G36)+(F36*H36)</f>
        <v>0</v>
      </c>
    </row>
    <row r="37" spans="1:9" x14ac:dyDescent="0.25">
      <c r="A37" s="2" t="s">
        <v>22</v>
      </c>
      <c r="F37" s="33">
        <v>550</v>
      </c>
    </row>
    <row r="38" spans="1:9" ht="4.5" customHeight="1" x14ac:dyDescent="0.25">
      <c r="A38" s="1"/>
    </row>
    <row r="39" spans="1:9" x14ac:dyDescent="0.25">
      <c r="A39" s="3" t="s">
        <v>43</v>
      </c>
      <c r="F39" s="5">
        <v>0</v>
      </c>
      <c r="G39" s="29">
        <v>0.6</v>
      </c>
      <c r="H39" s="29">
        <v>0.6</v>
      </c>
      <c r="I39" s="30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41</v>
      </c>
      <c r="F41" s="5">
        <v>0</v>
      </c>
      <c r="G41" s="29">
        <v>600</v>
      </c>
      <c r="H41" s="29">
        <f>185+145</f>
        <v>330</v>
      </c>
      <c r="I41" s="30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49</v>
      </c>
      <c r="F43" s="5">
        <v>1</v>
      </c>
      <c r="G43" s="29">
        <v>145</v>
      </c>
      <c r="H43" s="32">
        <v>145</v>
      </c>
      <c r="I43" s="30">
        <f>+(F43*G43)+(F43*H43)</f>
        <v>290</v>
      </c>
    </row>
    <row r="44" spans="1:9" ht="4.5" customHeight="1" x14ac:dyDescent="0.25">
      <c r="A44" s="1"/>
    </row>
    <row r="45" spans="1:9" x14ac:dyDescent="0.25">
      <c r="A45" s="3" t="s">
        <v>44</v>
      </c>
      <c r="F45" s="5">
        <v>0</v>
      </c>
      <c r="G45" s="29">
        <v>5</v>
      </c>
      <c r="H45" s="32">
        <v>0</v>
      </c>
      <c r="I45" s="30">
        <f>+(F45*G45)+(F45*H45)</f>
        <v>0</v>
      </c>
    </row>
    <row r="46" spans="1:9" ht="4.5" customHeight="1" x14ac:dyDescent="0.25">
      <c r="A46" s="1"/>
    </row>
    <row r="47" spans="1:9" x14ac:dyDescent="0.25">
      <c r="A47" s="3" t="s">
        <v>23</v>
      </c>
      <c r="F47" s="5">
        <v>1</v>
      </c>
      <c r="G47" s="29">
        <v>100</v>
      </c>
      <c r="H47" s="32">
        <v>0</v>
      </c>
      <c r="I47" s="30">
        <f>+(F47*G47)+(F47*H47)</f>
        <v>100</v>
      </c>
    </row>
    <row r="48" spans="1:9" ht="4.5" customHeight="1" x14ac:dyDescent="0.25">
      <c r="A48" s="1"/>
    </row>
    <row r="49" spans="1:9" x14ac:dyDescent="0.25">
      <c r="A49" s="3" t="s">
        <v>24</v>
      </c>
      <c r="F49" s="5">
        <v>0</v>
      </c>
      <c r="G49" s="29">
        <v>15</v>
      </c>
      <c r="H49" s="32">
        <v>0</v>
      </c>
      <c r="I49" s="30">
        <f>+(F49*G49)+(F49*H49)</f>
        <v>0</v>
      </c>
    </row>
    <row r="50" spans="1:9" ht="4.5" customHeight="1" x14ac:dyDescent="0.25">
      <c r="A50" s="1"/>
    </row>
    <row r="51" spans="1:9" x14ac:dyDescent="0.25">
      <c r="A51" s="3" t="s">
        <v>25</v>
      </c>
      <c r="F51" s="5">
        <v>1</v>
      </c>
      <c r="G51" s="29"/>
      <c r="H51" s="32">
        <v>100</v>
      </c>
      <c r="I51" s="30">
        <f>+(F51*G51)+(F51*H51)</f>
        <v>100</v>
      </c>
    </row>
    <row r="52" spans="1:9" ht="4.5" customHeight="1" x14ac:dyDescent="0.25">
      <c r="A52" s="1"/>
    </row>
    <row r="53" spans="1:9" x14ac:dyDescent="0.25">
      <c r="A53" s="3" t="s">
        <v>26</v>
      </c>
      <c r="F53" s="5">
        <v>1</v>
      </c>
      <c r="G53" s="29"/>
      <c r="H53" s="32">
        <v>180</v>
      </c>
      <c r="I53" s="30">
        <f>+(F53*G53)+(F53*H53)</f>
        <v>180</v>
      </c>
    </row>
    <row r="54" spans="1:9" ht="4.5" customHeight="1" x14ac:dyDescent="0.25">
      <c r="A54" s="1"/>
    </row>
    <row r="58" spans="1:9" x14ac:dyDescent="0.25">
      <c r="H58" s="1" t="s">
        <v>27</v>
      </c>
      <c r="I58" s="34">
        <f>SUM(I34:I57)</f>
        <v>4870</v>
      </c>
    </row>
    <row r="59" spans="1:9" x14ac:dyDescent="0.25">
      <c r="H59" s="1" t="s">
        <v>28</v>
      </c>
      <c r="I59" s="35">
        <v>1.5</v>
      </c>
    </row>
    <row r="60" spans="1:9" x14ac:dyDescent="0.25">
      <c r="H60" s="1"/>
      <c r="I60" s="6"/>
    </row>
    <row r="61" spans="1:9" x14ac:dyDescent="0.25">
      <c r="G61" s="36"/>
      <c r="H61" s="37" t="s">
        <v>29</v>
      </c>
      <c r="I61" s="38">
        <f>+I58*I59</f>
        <v>7305</v>
      </c>
    </row>
    <row r="62" spans="1:9" x14ac:dyDescent="0.25">
      <c r="G62" s="36"/>
      <c r="H62" s="37" t="s">
        <v>30</v>
      </c>
      <c r="I62" s="38">
        <f>+I61/G8</f>
        <v>36.524999999999999</v>
      </c>
    </row>
    <row r="64" spans="1:9" x14ac:dyDescent="0.25">
      <c r="H64" s="1" t="s">
        <v>28</v>
      </c>
      <c r="I64" s="39">
        <f>+I61-I58</f>
        <v>2435</v>
      </c>
    </row>
    <row r="65" spans="7:9" x14ac:dyDescent="0.25">
      <c r="G65" s="40"/>
      <c r="H65" s="41" t="s">
        <v>31</v>
      </c>
      <c r="I65" s="42">
        <f>+(I61/100)*2.5</f>
        <v>182.625</v>
      </c>
    </row>
  </sheetData>
  <mergeCells count="1">
    <mergeCell ref="B23:E23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Boletos ok</vt:lpstr>
      <vt:lpstr>Flyer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2017-11-28T18:37:18Z</cp:lastPrinted>
  <dcterms:created xsi:type="dcterms:W3CDTF">2017-10-20T23:37:33Z</dcterms:created>
  <dcterms:modified xsi:type="dcterms:W3CDTF">2017-11-28T18:43:40Z</dcterms:modified>
</cp:coreProperties>
</file>