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Directorio" sheetId="5" r:id="rId1"/>
    <sheet name="Sugerencias TL" sheetId="4" r:id="rId2"/>
    <sheet name="Carta " sheetId="3" r:id="rId3"/>
    <sheet name="Programa " sheetId="2" r:id="rId4"/>
    <sheet name="Gafete Premium" sheetId="1" r:id="rId5"/>
  </sheets>
  <calcPr calcId="145621"/>
</workbook>
</file>

<file path=xl/calcChain.xml><?xml version="1.0" encoding="utf-8"?>
<calcChain xmlns="http://schemas.openxmlformats.org/spreadsheetml/2006/main">
  <c r="I52" i="5" l="1"/>
  <c r="I50" i="5"/>
  <c r="I48" i="5"/>
  <c r="I46" i="5"/>
  <c r="I44" i="5"/>
  <c r="I42" i="5"/>
  <c r="I40" i="5"/>
  <c r="I37" i="5"/>
  <c r="I35" i="5"/>
  <c r="F33" i="5"/>
  <c r="C37" i="5" s="1"/>
  <c r="G21" i="5"/>
  <c r="C33" i="5" s="1"/>
  <c r="E18" i="5"/>
  <c r="C18" i="5"/>
  <c r="E17" i="5"/>
  <c r="C17" i="5"/>
  <c r="C33" i="4"/>
  <c r="C33" i="3"/>
  <c r="I52" i="4"/>
  <c r="I50" i="4"/>
  <c r="I48" i="4"/>
  <c r="I46" i="4"/>
  <c r="I44" i="4"/>
  <c r="I42" i="4"/>
  <c r="I40" i="4"/>
  <c r="I37" i="4"/>
  <c r="I35" i="4"/>
  <c r="F33" i="4"/>
  <c r="C37" i="4" s="1"/>
  <c r="G21" i="4"/>
  <c r="E18" i="4"/>
  <c r="C18" i="4"/>
  <c r="E17" i="4"/>
  <c r="C17" i="4"/>
  <c r="I35" i="3"/>
  <c r="I39" i="1"/>
  <c r="I52" i="3"/>
  <c r="I50" i="3"/>
  <c r="I48" i="3"/>
  <c r="I46" i="3"/>
  <c r="I44" i="3"/>
  <c r="I42" i="3"/>
  <c r="I40" i="3"/>
  <c r="I37" i="3"/>
  <c r="F33" i="3"/>
  <c r="I33" i="3" s="1"/>
  <c r="G21" i="3"/>
  <c r="E18" i="3"/>
  <c r="C18" i="3"/>
  <c r="E17" i="3"/>
  <c r="C17" i="3"/>
  <c r="I54" i="2"/>
  <c r="I52" i="2"/>
  <c r="I50" i="2"/>
  <c r="I48" i="2"/>
  <c r="I46" i="2"/>
  <c r="I44" i="2"/>
  <c r="I42" i="2"/>
  <c r="I39" i="2"/>
  <c r="F37" i="2"/>
  <c r="C39" i="2" s="1"/>
  <c r="C37" i="2"/>
  <c r="G25" i="2"/>
  <c r="E22" i="2"/>
  <c r="C22" i="2"/>
  <c r="E21" i="2"/>
  <c r="C21" i="2"/>
  <c r="I52" i="1"/>
  <c r="C62" i="1"/>
  <c r="B62" i="1"/>
  <c r="C61" i="1"/>
  <c r="B61" i="1"/>
  <c r="C60" i="1"/>
  <c r="B60" i="1"/>
  <c r="I56" i="1"/>
  <c r="I54" i="1"/>
  <c r="I50" i="1"/>
  <c r="I48" i="1"/>
  <c r="I46" i="1"/>
  <c r="I44" i="1"/>
  <c r="I41" i="1"/>
  <c r="F37" i="1"/>
  <c r="I37" i="1" s="1"/>
  <c r="G25" i="1"/>
  <c r="C37" i="1" s="1"/>
  <c r="E22" i="1"/>
  <c r="C22" i="1"/>
  <c r="I33" i="5" l="1"/>
  <c r="I57" i="5" s="1"/>
  <c r="I60" i="5" s="1"/>
  <c r="I33" i="4"/>
  <c r="I57" i="4" s="1"/>
  <c r="I60" i="4" s="1"/>
  <c r="I57" i="3"/>
  <c r="I60" i="3" s="1"/>
  <c r="I64" i="3" s="1"/>
  <c r="C37" i="3"/>
  <c r="I37" i="2"/>
  <c r="I59" i="2" s="1"/>
  <c r="I62" i="2" s="1"/>
  <c r="I66" i="2" s="1"/>
  <c r="I61" i="1"/>
  <c r="I64" i="1" s="1"/>
  <c r="I67" i="1" s="1"/>
  <c r="C21" i="1"/>
  <c r="C41" i="1"/>
  <c r="E21" i="1"/>
  <c r="I64" i="5" l="1"/>
  <c r="I61" i="5"/>
  <c r="I63" i="5"/>
  <c r="I64" i="4"/>
  <c r="I61" i="4"/>
  <c r="I63" i="4"/>
  <c r="I61" i="3"/>
  <c r="I63" i="3"/>
  <c r="I63" i="2"/>
  <c r="I65" i="2"/>
  <c r="I68" i="1"/>
  <c r="I65" i="1"/>
</calcChain>
</file>

<file path=xl/sharedStrings.xml><?xml version="1.0" encoding="utf-8"?>
<sst xmlns="http://schemas.openxmlformats.org/spreadsheetml/2006/main" count="241" uniqueCount="61">
  <si>
    <t>Fecha</t>
  </si>
  <si>
    <t>Cliente</t>
  </si>
  <si>
    <t>Marca</t>
  </si>
  <si>
    <t>Producto</t>
  </si>
  <si>
    <t>Cantidad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</si>
  <si>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</si>
  <si>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</si>
  <si>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</si>
  <si>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</si>
  <si>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</si>
  <si>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</si>
  <si>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</si>
  <si>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</si>
  <si>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</si>
  <si>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</si>
  <si>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</si>
  <si>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</si>
  <si>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</si>
  <si>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</si>
  <si>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</si>
  <si>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</si>
  <si>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</si>
  <si>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</si>
  <si>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</si>
  <si>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</si>
  <si>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</si>
  <si>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</si>
  <si>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</si>
  <si>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</si>
  <si>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</si>
  <si>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27 de septiembre de 2017.</t>
  </si>
  <si>
    <t>Braya</t>
  </si>
  <si>
    <t>Mary Kay</t>
  </si>
  <si>
    <t>Gafetes</t>
  </si>
  <si>
    <t xml:space="preserve">tamaño 10 X 15 cm. </t>
  </si>
  <si>
    <t xml:space="preserve">laminado mate 1 cara + </t>
  </si>
  <si>
    <t>empalme cartoné +</t>
  </si>
  <si>
    <t>terminado refinado + perfore +</t>
  </si>
  <si>
    <t xml:space="preserve">puntas redondeadas + </t>
  </si>
  <si>
    <t>listón popotillo para colgar</t>
  </si>
  <si>
    <t>Empalme</t>
  </si>
  <si>
    <t>Perfore + Puntas redondas</t>
  </si>
  <si>
    <t>Cartón Gris #4</t>
  </si>
  <si>
    <t>4 tabloides x pliego</t>
  </si>
  <si>
    <t xml:space="preserve">Cordón </t>
  </si>
  <si>
    <t xml:space="preserve">Programa </t>
  </si>
  <si>
    <t xml:space="preserve">impreso a 4 X 4 tintas digital + </t>
  </si>
  <si>
    <t>papel couche 150 gr.</t>
  </si>
  <si>
    <t>sulfatada 12 pto. 1 cara</t>
  </si>
  <si>
    <t>empalmado +</t>
  </si>
  <si>
    <t>Dato Variable</t>
  </si>
  <si>
    <t xml:space="preserve">papel importación </t>
  </si>
  <si>
    <t xml:space="preserve">impresas a 4 X 0 tintas digital + </t>
  </si>
  <si>
    <t>Cartas Bienvenida Personalizada</t>
  </si>
  <si>
    <t>terminado refinado</t>
  </si>
  <si>
    <t>Sugerencias de Tiempo Libre</t>
  </si>
  <si>
    <t xml:space="preserve">papel bond 120 gr. </t>
  </si>
  <si>
    <t xml:space="preserve">impresas a 4 X 4 tintas digital + </t>
  </si>
  <si>
    <t xml:space="preserve">tamaño 21.5 X 28 cm. </t>
  </si>
  <si>
    <t xml:space="preserve">Directorio </t>
  </si>
  <si>
    <t xml:space="preserve">papel bond 90 gr.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</si>
</sst>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8" applyNumberFormat="0" applyAlignment="0" applyProtection="0"/>
    <xf numFmtId="0" fontId="11" fillId="5" borderId="9" applyNumberFormat="0" applyAlignment="0" applyProtection="0"/>
    <xf numFmtId="0" fontId="12" fillId="6" borderId="0" applyNumberFormat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3" applyNumberFormat="0" applyFont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2" fillId="0" borderId="1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opLeftCell="A29" workbookViewId="0">
      <selection activeCell="I52" sqref="I5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30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32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59</v>
      </c>
      <c r="G8" s="5">
        <v>15</v>
      </c>
    </row>
    <row r="9" spans="1:7" x14ac:dyDescent="0.25">
      <c r="B9" s="2" t="s">
        <v>58</v>
      </c>
    </row>
    <row r="10" spans="1:7" x14ac:dyDescent="0.25">
      <c r="B10" s="2" t="s">
        <v>56</v>
      </c>
    </row>
    <row r="11" spans="1:7" x14ac:dyDescent="0.25">
      <c r="B11" s="2" t="s">
        <v>57</v>
      </c>
    </row>
    <row r="12" spans="1:7" x14ac:dyDescent="0.25">
      <c r="B12" s="2" t="s">
        <v>54</v>
      </c>
    </row>
    <row r="15" spans="1:7" x14ac:dyDescent="0.25">
      <c r="B15" s="1" t="s">
        <v>5</v>
      </c>
      <c r="C15" s="5">
        <v>44</v>
      </c>
      <c r="D15" s="5" t="s">
        <v>6</v>
      </c>
      <c r="E15" s="5">
        <v>32</v>
      </c>
      <c r="F15" s="6"/>
    </row>
    <row r="16" spans="1:7" x14ac:dyDescent="0.25">
      <c r="B16" s="1" t="s">
        <v>7</v>
      </c>
      <c r="C16" s="7">
        <v>21.5</v>
      </c>
      <c r="D16" s="7" t="s">
        <v>6</v>
      </c>
      <c r="E16" s="7">
        <v>28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1.1428571428571428</v>
      </c>
      <c r="F17" s="5">
        <v>2</v>
      </c>
    </row>
    <row r="18" spans="1:9" x14ac:dyDescent="0.25">
      <c r="C18" s="8">
        <f>+E15/C16</f>
        <v>1.4883720930232558</v>
      </c>
      <c r="D18" s="6"/>
      <c r="E18" s="8">
        <f>+C15/E16</f>
        <v>1.5714285714285714</v>
      </c>
      <c r="F18" s="6">
        <v>1</v>
      </c>
    </row>
    <row r="20" spans="1:9" s="3" customFormat="1" ht="12.75" x14ac:dyDescent="0.2">
      <c r="B20" s="3" t="s">
        <v>8</v>
      </c>
    </row>
    <row r="21" spans="1:9" ht="14.25" thickBot="1" x14ac:dyDescent="0.3">
      <c r="B21" s="58">
        <v>44</v>
      </c>
      <c r="C21" s="58"/>
      <c r="D21" s="58"/>
      <c r="E21" s="58"/>
      <c r="F21" s="9"/>
      <c r="G21" s="5">
        <f>+F17</f>
        <v>2</v>
      </c>
      <c r="H21" s="3" t="s">
        <v>9</v>
      </c>
    </row>
    <row r="22" spans="1:9" x14ac:dyDescent="0.25">
      <c r="B22" s="10"/>
      <c r="C22" s="41"/>
      <c r="D22" s="11"/>
      <c r="E22" s="12"/>
      <c r="F22" s="13"/>
      <c r="G22" s="14"/>
    </row>
    <row r="23" spans="1:9" x14ac:dyDescent="0.25">
      <c r="B23" s="15"/>
      <c r="C23" s="43"/>
      <c r="D23" s="16"/>
      <c r="E23" s="17"/>
      <c r="F23" s="16"/>
      <c r="G23" s="14"/>
    </row>
    <row r="24" spans="1:9" x14ac:dyDescent="0.25">
      <c r="B24" s="55">
        <v>1</v>
      </c>
      <c r="C24" s="56"/>
      <c r="D24" s="57"/>
      <c r="E24" s="54">
        <v>2</v>
      </c>
      <c r="F24" s="18">
        <v>32</v>
      </c>
    </row>
    <row r="25" spans="1:9" x14ac:dyDescent="0.25">
      <c r="B25" s="15"/>
      <c r="C25" s="44"/>
      <c r="D25" s="13"/>
      <c r="E25" s="19"/>
      <c r="F25" s="13"/>
      <c r="G25" s="14"/>
    </row>
    <row r="26" spans="1:9" x14ac:dyDescent="0.25">
      <c r="B26" s="15"/>
      <c r="C26" s="43"/>
      <c r="D26" s="42"/>
      <c r="E26" s="17"/>
      <c r="F26" s="16"/>
      <c r="G26" s="14"/>
    </row>
    <row r="27" spans="1:9" ht="14.25" thickBot="1" x14ac:dyDescent="0.3">
      <c r="B27" s="20"/>
      <c r="C27" s="46"/>
      <c r="D27" s="45"/>
      <c r="E27" s="21"/>
      <c r="F27" s="13"/>
      <c r="G27" s="14"/>
    </row>
    <row r="29" spans="1:9" x14ac:dyDescent="0.25">
      <c r="B29" s="3" t="s">
        <v>10</v>
      </c>
      <c r="E29" s="6">
        <v>47.5</v>
      </c>
      <c r="F29" s="6" t="s">
        <v>6</v>
      </c>
      <c r="G29" s="6">
        <v>33</v>
      </c>
      <c r="H29" s="2" t="s">
        <v>11</v>
      </c>
    </row>
    <row r="31" spans="1:9" s="3" customFormat="1" ht="25.5" x14ac:dyDescent="0.2">
      <c r="C31" s="5" t="s">
        <v>12</v>
      </c>
      <c r="D31" s="22" t="s">
        <v>13</v>
      </c>
      <c r="E31" s="5" t="s">
        <v>14</v>
      </c>
      <c r="F31" s="5" t="s">
        <v>15</v>
      </c>
      <c r="G31" s="5" t="s">
        <v>16</v>
      </c>
      <c r="H31" s="5" t="s">
        <v>17</v>
      </c>
      <c r="I31" s="5" t="s">
        <v>18</v>
      </c>
    </row>
    <row r="32" spans="1:9" ht="4.5" customHeight="1" x14ac:dyDescent="0.25">
      <c r="A32" s="1"/>
    </row>
    <row r="33" spans="1:9" x14ac:dyDescent="0.25">
      <c r="A33" s="3" t="s">
        <v>19</v>
      </c>
      <c r="C33" s="6">
        <f>+G8/G21</f>
        <v>7.5</v>
      </c>
      <c r="D33" s="23">
        <v>8</v>
      </c>
      <c r="E33" s="6">
        <v>2</v>
      </c>
      <c r="F33" s="5">
        <f>+D33+E33</f>
        <v>10</v>
      </c>
      <c r="G33" s="24">
        <v>11</v>
      </c>
      <c r="H33" s="24">
        <v>7</v>
      </c>
      <c r="I33" s="25">
        <f>+(F33*G33)+(F33*H33)</f>
        <v>180</v>
      </c>
    </row>
    <row r="34" spans="1:9" ht="4.5" customHeight="1" x14ac:dyDescent="0.25">
      <c r="A34" s="1"/>
    </row>
    <row r="35" spans="1:9" x14ac:dyDescent="0.25">
      <c r="A35" s="3" t="s">
        <v>50</v>
      </c>
      <c r="C35" s="26"/>
      <c r="F35" s="5">
        <v>0</v>
      </c>
      <c r="G35" s="24">
        <v>1</v>
      </c>
      <c r="H35" s="27">
        <v>0</v>
      </c>
      <c r="I35" s="25">
        <f>+(F35*G35)+(F35*H35)</f>
        <v>0</v>
      </c>
    </row>
    <row r="36" spans="1:9" ht="4.5" customHeight="1" x14ac:dyDescent="0.25">
      <c r="A36" s="1"/>
    </row>
    <row r="37" spans="1:9" x14ac:dyDescent="0.25">
      <c r="A37" s="3" t="s">
        <v>20</v>
      </c>
      <c r="C37" s="26">
        <f>+((0.475*0.33)*F33)*4</f>
        <v>6.27</v>
      </c>
      <c r="F37" s="5">
        <v>0</v>
      </c>
      <c r="G37" s="24"/>
      <c r="H37" s="27">
        <v>550</v>
      </c>
      <c r="I37" s="25">
        <f>+(F37*G37)+(F37*H37)</f>
        <v>0</v>
      </c>
    </row>
    <row r="38" spans="1:9" x14ac:dyDescent="0.25">
      <c r="A38" s="2" t="s">
        <v>21</v>
      </c>
      <c r="F38" s="28">
        <v>550</v>
      </c>
    </row>
    <row r="39" spans="1:9" ht="4.5" customHeight="1" x14ac:dyDescent="0.25">
      <c r="A39" s="1"/>
    </row>
    <row r="40" spans="1:9" x14ac:dyDescent="0.25">
      <c r="A40" s="3" t="s">
        <v>22</v>
      </c>
      <c r="F40" s="5">
        <v>1</v>
      </c>
      <c r="G40" s="24"/>
      <c r="H40" s="24">
        <v>50</v>
      </c>
      <c r="I40" s="25">
        <f>+(F40*G40)+(F40*H40)</f>
        <v>50</v>
      </c>
    </row>
    <row r="41" spans="1:9" ht="4.5" customHeight="1" x14ac:dyDescent="0.25">
      <c r="A41" s="1"/>
    </row>
    <row r="42" spans="1:9" x14ac:dyDescent="0.25">
      <c r="A42" s="3" t="s">
        <v>40</v>
      </c>
      <c r="F42" s="5">
        <v>0</v>
      </c>
      <c r="G42" s="24">
        <v>0</v>
      </c>
      <c r="H42" s="27">
        <v>300</v>
      </c>
      <c r="I42" s="25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41</v>
      </c>
      <c r="F44" s="5">
        <v>0</v>
      </c>
      <c r="G44" s="24">
        <v>145</v>
      </c>
      <c r="H44" s="24">
        <v>145</v>
      </c>
      <c r="I44" s="25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42</v>
      </c>
      <c r="B46" s="2" t="s">
        <v>43</v>
      </c>
      <c r="F46" s="5">
        <v>0</v>
      </c>
      <c r="G46" s="24">
        <v>41</v>
      </c>
      <c r="H46" s="27">
        <v>0</v>
      </c>
      <c r="I46" s="25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44</v>
      </c>
      <c r="F48" s="5">
        <v>0</v>
      </c>
      <c r="G48" s="24"/>
      <c r="H48" s="27">
        <v>18</v>
      </c>
      <c r="I48" s="25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23</v>
      </c>
      <c r="F50" s="5">
        <v>1</v>
      </c>
      <c r="G50" s="24"/>
      <c r="H50" s="27">
        <v>50</v>
      </c>
      <c r="I50" s="25">
        <f>+(F50*G50)+(F50*H50)</f>
        <v>50</v>
      </c>
    </row>
    <row r="51" spans="1:9" ht="4.5" customHeight="1" x14ac:dyDescent="0.25">
      <c r="A51" s="1"/>
    </row>
    <row r="52" spans="1:9" x14ac:dyDescent="0.25">
      <c r="A52" s="3" t="s">
        <v>24</v>
      </c>
      <c r="F52" s="5">
        <v>1</v>
      </c>
      <c r="G52" s="24"/>
      <c r="H52" s="27">
        <v>75</v>
      </c>
      <c r="I52" s="25">
        <f>+(F52*G52)+(F52*H52)</f>
        <v>75</v>
      </c>
    </row>
    <row r="53" spans="1:9" ht="4.5" customHeight="1" x14ac:dyDescent="0.25">
      <c r="A53" s="1"/>
    </row>
    <row r="57" spans="1:9" x14ac:dyDescent="0.25">
      <c r="H57" s="1" t="s">
        <v>25</v>
      </c>
      <c r="I57" s="29">
        <f>SUM(I33:I56)</f>
        <v>355</v>
      </c>
    </row>
    <row r="58" spans="1:9" x14ac:dyDescent="0.25">
      <c r="H58" s="1" t="s">
        <v>26</v>
      </c>
      <c r="I58" s="30">
        <v>1.5</v>
      </c>
    </row>
    <row r="59" spans="1:9" x14ac:dyDescent="0.25">
      <c r="H59" s="1"/>
      <c r="I59" s="6"/>
    </row>
    <row r="60" spans="1:9" x14ac:dyDescent="0.25">
      <c r="G60" s="31"/>
      <c r="H60" s="32" t="s">
        <v>27</v>
      </c>
      <c r="I60" s="33">
        <f>+I57*I58</f>
        <v>532.5</v>
      </c>
    </row>
    <row r="61" spans="1:9" x14ac:dyDescent="0.25">
      <c r="G61" s="31"/>
      <c r="H61" s="32" t="s">
        <v>28</v>
      </c>
      <c r="I61" s="33">
        <f>+I60/G8</f>
        <v>35.5</v>
      </c>
    </row>
    <row r="63" spans="1:9" x14ac:dyDescent="0.25">
      <c r="H63" s="1" t="s">
        <v>26</v>
      </c>
      <c r="I63" s="34">
        <f>+I60-I57</f>
        <v>177.5</v>
      </c>
    </row>
    <row r="64" spans="1:9" x14ac:dyDescent="0.25">
      <c r="G64" s="35"/>
      <c r="H64" s="36" t="s">
        <v>29</v>
      </c>
      <c r="I64" s="37">
        <f>+(I60/100)*2.5</f>
        <v>13.3125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opLeftCell="A29" workbookViewId="0">
      <selection activeCell="H52" sqref="H5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30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32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55</v>
      </c>
      <c r="G8" s="5">
        <v>15</v>
      </c>
    </row>
    <row r="9" spans="1:7" x14ac:dyDescent="0.25">
      <c r="B9" s="2" t="s">
        <v>58</v>
      </c>
    </row>
    <row r="10" spans="1:7" x14ac:dyDescent="0.25">
      <c r="B10" s="2" t="s">
        <v>60</v>
      </c>
    </row>
    <row r="11" spans="1:7" x14ac:dyDescent="0.25">
      <c r="B11" s="2" t="s">
        <v>52</v>
      </c>
    </row>
    <row r="12" spans="1:7" x14ac:dyDescent="0.25">
      <c r="B12" s="2" t="s">
        <v>54</v>
      </c>
    </row>
    <row r="15" spans="1:7" x14ac:dyDescent="0.25">
      <c r="B15" s="1" t="s">
        <v>5</v>
      </c>
      <c r="C15" s="5">
        <v>44</v>
      </c>
      <c r="D15" s="5" t="s">
        <v>6</v>
      </c>
      <c r="E15" s="5">
        <v>32</v>
      </c>
      <c r="F15" s="6"/>
    </row>
    <row r="16" spans="1:7" x14ac:dyDescent="0.25">
      <c r="B16" s="1" t="s">
        <v>7</v>
      </c>
      <c r="C16" s="7">
        <v>21.5</v>
      </c>
      <c r="D16" s="7" t="s">
        <v>6</v>
      </c>
      <c r="E16" s="7">
        <v>28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1.1428571428571428</v>
      </c>
      <c r="F17" s="5">
        <v>2</v>
      </c>
    </row>
    <row r="18" spans="1:9" x14ac:dyDescent="0.25">
      <c r="C18" s="8">
        <f>+E15/C16</f>
        <v>1.4883720930232558</v>
      </c>
      <c r="D18" s="6"/>
      <c r="E18" s="8">
        <f>+C15/E16</f>
        <v>1.5714285714285714</v>
      </c>
      <c r="F18" s="6">
        <v>1</v>
      </c>
    </row>
    <row r="20" spans="1:9" s="3" customFormat="1" ht="12.75" x14ac:dyDescent="0.2">
      <c r="B20" s="3" t="s">
        <v>8</v>
      </c>
    </row>
    <row r="21" spans="1:9" ht="14.25" thickBot="1" x14ac:dyDescent="0.3">
      <c r="B21" s="58">
        <v>44</v>
      </c>
      <c r="C21" s="58"/>
      <c r="D21" s="58"/>
      <c r="E21" s="58"/>
      <c r="F21" s="9"/>
      <c r="G21" s="5">
        <f>+F17</f>
        <v>2</v>
      </c>
      <c r="H21" s="3" t="s">
        <v>9</v>
      </c>
    </row>
    <row r="22" spans="1:9" x14ac:dyDescent="0.25">
      <c r="B22" s="10"/>
      <c r="C22" s="41"/>
      <c r="D22" s="11"/>
      <c r="E22" s="12"/>
      <c r="F22" s="13"/>
      <c r="G22" s="14"/>
    </row>
    <row r="23" spans="1:9" x14ac:dyDescent="0.25">
      <c r="B23" s="15"/>
      <c r="C23" s="43"/>
      <c r="D23" s="16"/>
      <c r="E23" s="17"/>
      <c r="F23" s="16"/>
      <c r="G23" s="14"/>
    </row>
    <row r="24" spans="1:9" x14ac:dyDescent="0.25">
      <c r="B24" s="55">
        <v>1</v>
      </c>
      <c r="C24" s="56"/>
      <c r="D24" s="57"/>
      <c r="E24" s="54">
        <v>2</v>
      </c>
      <c r="F24" s="18">
        <v>32</v>
      </c>
    </row>
    <row r="25" spans="1:9" x14ac:dyDescent="0.25">
      <c r="B25" s="15"/>
      <c r="C25" s="44"/>
      <c r="D25" s="13"/>
      <c r="E25" s="19"/>
      <c r="F25" s="13"/>
      <c r="G25" s="14"/>
    </row>
    <row r="26" spans="1:9" x14ac:dyDescent="0.25">
      <c r="B26" s="15"/>
      <c r="C26" s="43"/>
      <c r="D26" s="42"/>
      <c r="E26" s="17"/>
      <c r="F26" s="16"/>
      <c r="G26" s="14"/>
    </row>
    <row r="27" spans="1:9" ht="14.25" thickBot="1" x14ac:dyDescent="0.3">
      <c r="B27" s="20"/>
      <c r="C27" s="46"/>
      <c r="D27" s="45"/>
      <c r="E27" s="21"/>
      <c r="F27" s="13"/>
      <c r="G27" s="14"/>
    </row>
    <row r="29" spans="1:9" x14ac:dyDescent="0.25">
      <c r="B29" s="3" t="s">
        <v>10</v>
      </c>
      <c r="E29" s="6">
        <v>47.5</v>
      </c>
      <c r="F29" s="6" t="s">
        <v>6</v>
      </c>
      <c r="G29" s="6">
        <v>33</v>
      </c>
      <c r="H29" s="2" t="s">
        <v>11</v>
      </c>
    </row>
    <row r="31" spans="1:9" s="3" customFormat="1" ht="25.5" x14ac:dyDescent="0.2">
      <c r="C31" s="5" t="s">
        <v>12</v>
      </c>
      <c r="D31" s="22" t="s">
        <v>13</v>
      </c>
      <c r="E31" s="5" t="s">
        <v>14</v>
      </c>
      <c r="F31" s="5" t="s">
        <v>15</v>
      </c>
      <c r="G31" s="5" t="s">
        <v>16</v>
      </c>
      <c r="H31" s="5" t="s">
        <v>17</v>
      </c>
      <c r="I31" s="5" t="s">
        <v>18</v>
      </c>
    </row>
    <row r="32" spans="1:9" ht="4.5" customHeight="1" x14ac:dyDescent="0.25">
      <c r="A32" s="1"/>
    </row>
    <row r="33" spans="1:9" x14ac:dyDescent="0.25">
      <c r="A33" s="3" t="s">
        <v>19</v>
      </c>
      <c r="C33" s="6">
        <f>+G8/G21</f>
        <v>7.5</v>
      </c>
      <c r="D33" s="23">
        <v>8</v>
      </c>
      <c r="E33" s="6">
        <v>2</v>
      </c>
      <c r="F33" s="5">
        <f>+D33+E33</f>
        <v>10</v>
      </c>
      <c r="G33" s="24">
        <v>10</v>
      </c>
      <c r="H33" s="24">
        <v>0</v>
      </c>
      <c r="I33" s="25">
        <f>+(F33*G33)+(F33*H33)</f>
        <v>100</v>
      </c>
    </row>
    <row r="34" spans="1:9" ht="4.5" customHeight="1" x14ac:dyDescent="0.25">
      <c r="A34" s="1"/>
    </row>
    <row r="35" spans="1:9" x14ac:dyDescent="0.25">
      <c r="A35" s="3" t="s">
        <v>50</v>
      </c>
      <c r="C35" s="26"/>
      <c r="F35" s="5">
        <v>0</v>
      </c>
      <c r="G35" s="24">
        <v>1</v>
      </c>
      <c r="H35" s="27">
        <v>0</v>
      </c>
      <c r="I35" s="25">
        <f>+(F35*G35)+(F35*H35)</f>
        <v>0</v>
      </c>
    </row>
    <row r="36" spans="1:9" ht="4.5" customHeight="1" x14ac:dyDescent="0.25">
      <c r="A36" s="1"/>
    </row>
    <row r="37" spans="1:9" x14ac:dyDescent="0.25">
      <c r="A37" s="3" t="s">
        <v>20</v>
      </c>
      <c r="C37" s="26">
        <f>+((0.475*0.33)*F33)*4</f>
        <v>6.27</v>
      </c>
      <c r="F37" s="5">
        <v>0</v>
      </c>
      <c r="G37" s="24"/>
      <c r="H37" s="27">
        <v>550</v>
      </c>
      <c r="I37" s="25">
        <f>+(F37*G37)+(F37*H37)</f>
        <v>0</v>
      </c>
    </row>
    <row r="38" spans="1:9" x14ac:dyDescent="0.25">
      <c r="A38" s="2" t="s">
        <v>21</v>
      </c>
      <c r="F38" s="28">
        <v>550</v>
      </c>
    </row>
    <row r="39" spans="1:9" ht="4.5" customHeight="1" x14ac:dyDescent="0.25">
      <c r="A39" s="1"/>
    </row>
    <row r="40" spans="1:9" x14ac:dyDescent="0.25">
      <c r="A40" s="3" t="s">
        <v>22</v>
      </c>
      <c r="F40" s="5">
        <v>1</v>
      </c>
      <c r="G40" s="24"/>
      <c r="H40" s="24">
        <v>50</v>
      </c>
      <c r="I40" s="25">
        <f>+(F40*G40)+(F40*H40)</f>
        <v>50</v>
      </c>
    </row>
    <row r="41" spans="1:9" ht="4.5" customHeight="1" x14ac:dyDescent="0.25">
      <c r="A41" s="1"/>
    </row>
    <row r="42" spans="1:9" x14ac:dyDescent="0.25">
      <c r="A42" s="3" t="s">
        <v>40</v>
      </c>
      <c r="F42" s="5">
        <v>0</v>
      </c>
      <c r="G42" s="24">
        <v>0</v>
      </c>
      <c r="H42" s="27">
        <v>300</v>
      </c>
      <c r="I42" s="25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41</v>
      </c>
      <c r="F44" s="5">
        <v>0</v>
      </c>
      <c r="G44" s="24">
        <v>145</v>
      </c>
      <c r="H44" s="24">
        <v>145</v>
      </c>
      <c r="I44" s="25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42</v>
      </c>
      <c r="B46" s="2" t="s">
        <v>43</v>
      </c>
      <c r="F46" s="5">
        <v>0</v>
      </c>
      <c r="G46" s="24">
        <v>41</v>
      </c>
      <c r="H46" s="27">
        <v>0</v>
      </c>
      <c r="I46" s="25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44</v>
      </c>
      <c r="F48" s="5">
        <v>0</v>
      </c>
      <c r="G48" s="24"/>
      <c r="H48" s="27">
        <v>18</v>
      </c>
      <c r="I48" s="25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23</v>
      </c>
      <c r="F50" s="5">
        <v>1</v>
      </c>
      <c r="G50" s="24"/>
      <c r="H50" s="27">
        <v>50</v>
      </c>
      <c r="I50" s="25">
        <f>+(F50*G50)+(F50*H50)</f>
        <v>50</v>
      </c>
    </row>
    <row r="51" spans="1:9" ht="4.5" customHeight="1" x14ac:dyDescent="0.25">
      <c r="A51" s="1"/>
    </row>
    <row r="52" spans="1:9" x14ac:dyDescent="0.25">
      <c r="A52" s="3" t="s">
        <v>24</v>
      </c>
      <c r="F52" s="5">
        <v>1</v>
      </c>
      <c r="G52" s="24"/>
      <c r="H52" s="27">
        <v>75</v>
      </c>
      <c r="I52" s="25">
        <f>+(F52*G52)+(F52*H52)</f>
        <v>75</v>
      </c>
    </row>
    <row r="53" spans="1:9" ht="4.5" customHeight="1" x14ac:dyDescent="0.25">
      <c r="A53" s="1"/>
    </row>
    <row r="57" spans="1:9" x14ac:dyDescent="0.25">
      <c r="H57" s="1" t="s">
        <v>25</v>
      </c>
      <c r="I57" s="29">
        <f>SUM(I33:I56)</f>
        <v>275</v>
      </c>
    </row>
    <row r="58" spans="1:9" x14ac:dyDescent="0.25">
      <c r="H58" s="1" t="s">
        <v>26</v>
      </c>
      <c r="I58" s="30">
        <v>1.5</v>
      </c>
    </row>
    <row r="59" spans="1:9" x14ac:dyDescent="0.25">
      <c r="H59" s="1"/>
      <c r="I59" s="6"/>
    </row>
    <row r="60" spans="1:9" x14ac:dyDescent="0.25">
      <c r="G60" s="31"/>
      <c r="H60" s="32" t="s">
        <v>27</v>
      </c>
      <c r="I60" s="33">
        <f>+I57*I58</f>
        <v>412.5</v>
      </c>
    </row>
    <row r="61" spans="1:9" x14ac:dyDescent="0.25">
      <c r="G61" s="31"/>
      <c r="H61" s="32" t="s">
        <v>28</v>
      </c>
      <c r="I61" s="33">
        <f>+I60/G8</f>
        <v>27.5</v>
      </c>
    </row>
    <row r="63" spans="1:9" x14ac:dyDescent="0.25">
      <c r="H63" s="1" t="s">
        <v>26</v>
      </c>
      <c r="I63" s="34">
        <f>+I60-I57</f>
        <v>137.5</v>
      </c>
    </row>
    <row r="64" spans="1:9" x14ac:dyDescent="0.25">
      <c r="G64" s="35"/>
      <c r="H64" s="36" t="s">
        <v>29</v>
      </c>
      <c r="I64" s="37">
        <f>+(I60/100)*2.5</f>
        <v>10.3125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opLeftCell="A29" workbookViewId="0">
      <selection activeCell="G62" sqref="G6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30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32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53</v>
      </c>
      <c r="G8" s="5">
        <v>10</v>
      </c>
    </row>
    <row r="9" spans="1:7" x14ac:dyDescent="0.25">
      <c r="B9" s="2" t="s">
        <v>58</v>
      </c>
    </row>
    <row r="10" spans="1:7" x14ac:dyDescent="0.25">
      <c r="B10" s="2" t="s">
        <v>51</v>
      </c>
    </row>
    <row r="11" spans="1:7" x14ac:dyDescent="0.25">
      <c r="B11" s="2" t="s">
        <v>52</v>
      </c>
    </row>
    <row r="12" spans="1:7" x14ac:dyDescent="0.25">
      <c r="B12" s="2" t="s">
        <v>54</v>
      </c>
    </row>
    <row r="15" spans="1:7" x14ac:dyDescent="0.25">
      <c r="B15" s="1" t="s">
        <v>5</v>
      </c>
      <c r="C15" s="5">
        <v>44</v>
      </c>
      <c r="D15" s="5" t="s">
        <v>6</v>
      </c>
      <c r="E15" s="5">
        <v>32</v>
      </c>
      <c r="F15" s="6"/>
    </row>
    <row r="16" spans="1:7" x14ac:dyDescent="0.25">
      <c r="B16" s="1" t="s">
        <v>7</v>
      </c>
      <c r="C16" s="7">
        <v>21.5</v>
      </c>
      <c r="D16" s="7" t="s">
        <v>6</v>
      </c>
      <c r="E16" s="7">
        <v>28</v>
      </c>
      <c r="F16" s="6"/>
    </row>
    <row r="17" spans="1:9" x14ac:dyDescent="0.25">
      <c r="C17" s="8">
        <f>+C15/C16</f>
        <v>2.0465116279069768</v>
      </c>
      <c r="D17" s="6"/>
      <c r="E17" s="8">
        <f>+E15/E16</f>
        <v>1.1428571428571428</v>
      </c>
      <c r="F17" s="5">
        <v>2</v>
      </c>
    </row>
    <row r="18" spans="1:9" x14ac:dyDescent="0.25">
      <c r="C18" s="8">
        <f>+E15/C16</f>
        <v>1.4883720930232558</v>
      </c>
      <c r="D18" s="6"/>
      <c r="E18" s="8">
        <f>+C15/E16</f>
        <v>1.5714285714285714</v>
      </c>
      <c r="F18" s="6">
        <v>1</v>
      </c>
    </row>
    <row r="20" spans="1:9" s="3" customFormat="1" ht="12.75" x14ac:dyDescent="0.2">
      <c r="B20" s="3" t="s">
        <v>8</v>
      </c>
    </row>
    <row r="21" spans="1:9" ht="14.25" thickBot="1" x14ac:dyDescent="0.3">
      <c r="B21" s="58">
        <v>44</v>
      </c>
      <c r="C21" s="58"/>
      <c r="D21" s="58"/>
      <c r="E21" s="58"/>
      <c r="F21" s="9"/>
      <c r="G21" s="5">
        <f>+F17</f>
        <v>2</v>
      </c>
      <c r="H21" s="3" t="s">
        <v>9</v>
      </c>
    </row>
    <row r="22" spans="1:9" x14ac:dyDescent="0.25">
      <c r="B22" s="10"/>
      <c r="C22" s="41"/>
      <c r="D22" s="11"/>
      <c r="E22" s="12"/>
      <c r="F22" s="13"/>
      <c r="G22" s="14"/>
    </row>
    <row r="23" spans="1:9" x14ac:dyDescent="0.25">
      <c r="B23" s="15"/>
      <c r="C23" s="43"/>
      <c r="D23" s="16"/>
      <c r="E23" s="17"/>
      <c r="F23" s="16"/>
      <c r="G23" s="14"/>
    </row>
    <row r="24" spans="1:9" x14ac:dyDescent="0.25">
      <c r="B24" s="55">
        <v>1</v>
      </c>
      <c r="C24" s="56"/>
      <c r="D24" s="57"/>
      <c r="E24" s="54">
        <v>2</v>
      </c>
      <c r="F24" s="18">
        <v>32</v>
      </c>
    </row>
    <row r="25" spans="1:9" x14ac:dyDescent="0.25">
      <c r="B25" s="15"/>
      <c r="C25" s="44"/>
      <c r="D25" s="13"/>
      <c r="E25" s="19"/>
      <c r="F25" s="13"/>
      <c r="G25" s="14"/>
    </row>
    <row r="26" spans="1:9" x14ac:dyDescent="0.25">
      <c r="B26" s="15"/>
      <c r="C26" s="43"/>
      <c r="D26" s="42"/>
      <c r="E26" s="17"/>
      <c r="F26" s="16"/>
      <c r="G26" s="14"/>
    </row>
    <row r="27" spans="1:9" ht="14.25" thickBot="1" x14ac:dyDescent="0.3">
      <c r="B27" s="20"/>
      <c r="C27" s="46"/>
      <c r="D27" s="45"/>
      <c r="E27" s="21"/>
      <c r="F27" s="13"/>
      <c r="G27" s="14"/>
    </row>
    <row r="29" spans="1:9" x14ac:dyDescent="0.25">
      <c r="B29" s="3" t="s">
        <v>10</v>
      </c>
      <c r="E29" s="6">
        <v>47.5</v>
      </c>
      <c r="F29" s="6" t="s">
        <v>6</v>
      </c>
      <c r="G29" s="6">
        <v>33</v>
      </c>
      <c r="H29" s="2" t="s">
        <v>11</v>
      </c>
    </row>
    <row r="31" spans="1:9" s="3" customFormat="1" ht="25.5" x14ac:dyDescent="0.2">
      <c r="C31" s="5" t="s">
        <v>12</v>
      </c>
      <c r="D31" s="22" t="s">
        <v>13</v>
      </c>
      <c r="E31" s="5" t="s">
        <v>14</v>
      </c>
      <c r="F31" s="5" t="s">
        <v>15</v>
      </c>
      <c r="G31" s="5" t="s">
        <v>16</v>
      </c>
      <c r="H31" s="5" t="s">
        <v>17</v>
      </c>
      <c r="I31" s="5" t="s">
        <v>18</v>
      </c>
    </row>
    <row r="32" spans="1:9" ht="4.5" customHeight="1" x14ac:dyDescent="0.25">
      <c r="A32" s="1"/>
    </row>
    <row r="33" spans="1:9" x14ac:dyDescent="0.25">
      <c r="A33" s="3" t="s">
        <v>19</v>
      </c>
      <c r="C33" s="6">
        <f>+G8/G21</f>
        <v>5</v>
      </c>
      <c r="D33" s="23">
        <v>5</v>
      </c>
      <c r="E33" s="6">
        <v>2</v>
      </c>
      <c r="F33" s="5">
        <f>+D33+E33</f>
        <v>7</v>
      </c>
      <c r="G33" s="24">
        <v>19</v>
      </c>
      <c r="H33" s="24">
        <v>0</v>
      </c>
      <c r="I33" s="25">
        <f>+(F33*G33)+(F33*H33)</f>
        <v>133</v>
      </c>
    </row>
    <row r="34" spans="1:9" ht="4.5" customHeight="1" x14ac:dyDescent="0.25">
      <c r="A34" s="1"/>
    </row>
    <row r="35" spans="1:9" x14ac:dyDescent="0.25">
      <c r="A35" s="3" t="s">
        <v>50</v>
      </c>
      <c r="C35" s="26"/>
      <c r="F35" s="5">
        <v>10</v>
      </c>
      <c r="G35" s="24">
        <v>1</v>
      </c>
      <c r="H35" s="27">
        <v>0</v>
      </c>
      <c r="I35" s="25">
        <f>+(F35*G35)+(F35*H35)</f>
        <v>10</v>
      </c>
    </row>
    <row r="36" spans="1:9" ht="4.5" customHeight="1" x14ac:dyDescent="0.25">
      <c r="A36" s="1"/>
    </row>
    <row r="37" spans="1:9" x14ac:dyDescent="0.25">
      <c r="A37" s="3" t="s">
        <v>20</v>
      </c>
      <c r="C37" s="26">
        <f>+((0.475*0.33)*F33)*4</f>
        <v>4.3890000000000002</v>
      </c>
      <c r="F37" s="5">
        <v>0</v>
      </c>
      <c r="G37" s="24"/>
      <c r="H37" s="27">
        <v>550</v>
      </c>
      <c r="I37" s="25">
        <f>+(F37*G37)+(F37*H37)</f>
        <v>0</v>
      </c>
    </row>
    <row r="38" spans="1:9" x14ac:dyDescent="0.25">
      <c r="A38" s="2" t="s">
        <v>21</v>
      </c>
      <c r="F38" s="28">
        <v>550</v>
      </c>
    </row>
    <row r="39" spans="1:9" ht="4.5" customHeight="1" x14ac:dyDescent="0.25">
      <c r="A39" s="1"/>
    </row>
    <row r="40" spans="1:9" x14ac:dyDescent="0.25">
      <c r="A40" s="3" t="s">
        <v>22</v>
      </c>
      <c r="F40" s="5">
        <v>1</v>
      </c>
      <c r="G40" s="24"/>
      <c r="H40" s="24">
        <v>50</v>
      </c>
      <c r="I40" s="25">
        <f>+(F40*G40)+(F40*H40)</f>
        <v>50</v>
      </c>
    </row>
    <row r="41" spans="1:9" ht="4.5" customHeight="1" x14ac:dyDescent="0.25">
      <c r="A41" s="1"/>
    </row>
    <row r="42" spans="1:9" x14ac:dyDescent="0.25">
      <c r="A42" s="3" t="s">
        <v>40</v>
      </c>
      <c r="F42" s="5">
        <v>0</v>
      </c>
      <c r="G42" s="24">
        <v>0</v>
      </c>
      <c r="H42" s="27">
        <v>300</v>
      </c>
      <c r="I42" s="25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41</v>
      </c>
      <c r="F44" s="5">
        <v>0</v>
      </c>
      <c r="G44" s="24">
        <v>145</v>
      </c>
      <c r="H44" s="24">
        <v>145</v>
      </c>
      <c r="I44" s="25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42</v>
      </c>
      <c r="B46" s="2" t="s">
        <v>43</v>
      </c>
      <c r="F46" s="5">
        <v>0</v>
      </c>
      <c r="G46" s="24">
        <v>41</v>
      </c>
      <c r="H46" s="27">
        <v>0</v>
      </c>
      <c r="I46" s="25">
        <f>+(F46*G46)+(F46*H46)</f>
        <v>0</v>
      </c>
    </row>
    <row r="47" spans="1:9" ht="4.5" customHeight="1" x14ac:dyDescent="0.25">
      <c r="A47" s="1"/>
    </row>
    <row r="48" spans="1:9" x14ac:dyDescent="0.25">
      <c r="A48" s="3" t="s">
        <v>44</v>
      </c>
      <c r="F48" s="5">
        <v>0</v>
      </c>
      <c r="G48" s="24"/>
      <c r="H48" s="27">
        <v>18</v>
      </c>
      <c r="I48" s="25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23</v>
      </c>
      <c r="F50" s="5">
        <v>1</v>
      </c>
      <c r="G50" s="24"/>
      <c r="H50" s="27">
        <v>50</v>
      </c>
      <c r="I50" s="25">
        <f>+(F50*G50)+(F50*H50)</f>
        <v>50</v>
      </c>
    </row>
    <row r="51" spans="1:9" ht="4.5" customHeight="1" x14ac:dyDescent="0.25">
      <c r="A51" s="1"/>
    </row>
    <row r="52" spans="1:9" x14ac:dyDescent="0.25">
      <c r="A52" s="3" t="s">
        <v>24</v>
      </c>
      <c r="F52" s="5">
        <v>1</v>
      </c>
      <c r="G52" s="24"/>
      <c r="H52" s="27">
        <v>120</v>
      </c>
      <c r="I52" s="25">
        <f>+(F52*G52)+(F52*H52)</f>
        <v>120</v>
      </c>
    </row>
    <row r="53" spans="1:9" ht="4.5" customHeight="1" x14ac:dyDescent="0.25">
      <c r="A53" s="1"/>
    </row>
    <row r="57" spans="1:9" x14ac:dyDescent="0.25">
      <c r="H57" s="1" t="s">
        <v>25</v>
      </c>
      <c r="I57" s="29">
        <f>SUM(I33:I56)</f>
        <v>363</v>
      </c>
    </row>
    <row r="58" spans="1:9" x14ac:dyDescent="0.25">
      <c r="H58" s="1" t="s">
        <v>26</v>
      </c>
      <c r="I58" s="30">
        <v>1.5</v>
      </c>
    </row>
    <row r="59" spans="1:9" x14ac:dyDescent="0.25">
      <c r="H59" s="1"/>
      <c r="I59" s="6"/>
    </row>
    <row r="60" spans="1:9" x14ac:dyDescent="0.25">
      <c r="G60" s="31"/>
      <c r="H60" s="32" t="s">
        <v>27</v>
      </c>
      <c r="I60" s="33">
        <f>+I57*I58</f>
        <v>544.5</v>
      </c>
    </row>
    <row r="61" spans="1:9" x14ac:dyDescent="0.25">
      <c r="G61" s="31"/>
      <c r="H61" s="32" t="s">
        <v>28</v>
      </c>
      <c r="I61" s="33">
        <f>+I60/G8</f>
        <v>54.45</v>
      </c>
    </row>
    <row r="63" spans="1:9" x14ac:dyDescent="0.25">
      <c r="H63" s="1" t="s">
        <v>26</v>
      </c>
      <c r="I63" s="34">
        <f>+I60-I57</f>
        <v>181.5</v>
      </c>
    </row>
    <row r="64" spans="1:9" x14ac:dyDescent="0.25">
      <c r="G64" s="35"/>
      <c r="H64" s="36" t="s">
        <v>29</v>
      </c>
      <c r="I64" s="37">
        <f>+(I60/100)*2.5</f>
        <v>13.612500000000001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opLeftCell="A35" workbookViewId="0">
      <selection activeCell="F37" sqref="F37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30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32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45</v>
      </c>
      <c r="G8" s="5">
        <v>23</v>
      </c>
    </row>
    <row r="9" spans="1:7" x14ac:dyDescent="0.25">
      <c r="B9" s="2" t="s">
        <v>34</v>
      </c>
    </row>
    <row r="10" spans="1:7" x14ac:dyDescent="0.25">
      <c r="B10" s="2" t="s">
        <v>48</v>
      </c>
    </row>
    <row r="11" spans="1:7" x14ac:dyDescent="0.25">
      <c r="B11" s="2" t="s">
        <v>46</v>
      </c>
    </row>
    <row r="12" spans="1:7" x14ac:dyDescent="0.25">
      <c r="B12" s="2" t="s">
        <v>35</v>
      </c>
    </row>
    <row r="13" spans="1:7" x14ac:dyDescent="0.25">
      <c r="B13" s="2" t="s">
        <v>49</v>
      </c>
    </row>
    <row r="14" spans="1:7" x14ac:dyDescent="0.25">
      <c r="B14" s="2" t="s">
        <v>37</v>
      </c>
    </row>
    <row r="15" spans="1:7" x14ac:dyDescent="0.25">
      <c r="B15" s="2" t="s">
        <v>38</v>
      </c>
    </row>
    <row r="19" spans="2:8" x14ac:dyDescent="0.25">
      <c r="B19" s="1" t="s">
        <v>5</v>
      </c>
      <c r="C19" s="5">
        <v>44</v>
      </c>
      <c r="D19" s="5" t="s">
        <v>6</v>
      </c>
      <c r="E19" s="5">
        <v>32</v>
      </c>
      <c r="F19" s="6"/>
    </row>
    <row r="20" spans="2:8" x14ac:dyDescent="0.25">
      <c r="B20" s="1" t="s">
        <v>7</v>
      </c>
      <c r="C20" s="7">
        <v>10</v>
      </c>
      <c r="D20" s="7" t="s">
        <v>6</v>
      </c>
      <c r="E20" s="7">
        <v>30</v>
      </c>
      <c r="F20" s="6"/>
    </row>
    <row r="21" spans="2:8" x14ac:dyDescent="0.25">
      <c r="C21" s="8">
        <f>+C19/C20</f>
        <v>4.4000000000000004</v>
      </c>
      <c r="D21" s="6"/>
      <c r="E21" s="8">
        <f>+E19/E20</f>
        <v>1.0666666666666667</v>
      </c>
      <c r="F21" s="5">
        <v>4</v>
      </c>
    </row>
    <row r="22" spans="2:8" x14ac:dyDescent="0.25">
      <c r="C22" s="8">
        <f>+E19/C20</f>
        <v>3.2</v>
      </c>
      <c r="D22" s="6"/>
      <c r="E22" s="8">
        <f>+C19/E20</f>
        <v>1.4666666666666666</v>
      </c>
      <c r="F22" s="6">
        <v>3</v>
      </c>
    </row>
    <row r="24" spans="2:8" s="3" customFormat="1" ht="12.75" x14ac:dyDescent="0.2">
      <c r="B24" s="3" t="s">
        <v>8</v>
      </c>
    </row>
    <row r="25" spans="2:8" ht="14.25" thickBot="1" x14ac:dyDescent="0.3">
      <c r="B25" s="58">
        <v>44</v>
      </c>
      <c r="C25" s="58"/>
      <c r="D25" s="58"/>
      <c r="E25" s="58"/>
      <c r="F25" s="9"/>
      <c r="G25" s="5">
        <f>+F21</f>
        <v>4</v>
      </c>
      <c r="H25" s="3" t="s">
        <v>9</v>
      </c>
    </row>
    <row r="26" spans="2:8" x14ac:dyDescent="0.25">
      <c r="B26" s="38"/>
      <c r="C26" s="47"/>
      <c r="D26" s="41"/>
      <c r="E26" s="12"/>
      <c r="F26" s="13"/>
      <c r="G26" s="14"/>
    </row>
    <row r="27" spans="2:8" x14ac:dyDescent="0.25">
      <c r="B27" s="39"/>
      <c r="C27" s="48"/>
      <c r="D27" s="43"/>
      <c r="E27" s="17"/>
      <c r="F27" s="16"/>
      <c r="G27" s="14"/>
    </row>
    <row r="28" spans="2:8" x14ac:dyDescent="0.25">
      <c r="B28" s="51">
        <v>1</v>
      </c>
      <c r="C28" s="52">
        <v>2</v>
      </c>
      <c r="D28" s="53">
        <v>3</v>
      </c>
      <c r="E28" s="54">
        <v>4</v>
      </c>
      <c r="F28" s="18">
        <v>32</v>
      </c>
    </row>
    <row r="29" spans="2:8" x14ac:dyDescent="0.25">
      <c r="B29" s="39"/>
      <c r="C29" s="49"/>
      <c r="D29" s="44"/>
      <c r="E29" s="19"/>
      <c r="F29" s="13"/>
      <c r="G29" s="14"/>
    </row>
    <row r="30" spans="2:8" x14ac:dyDescent="0.25">
      <c r="B30" s="39"/>
      <c r="C30" s="48"/>
      <c r="D30" s="43"/>
      <c r="E30" s="17"/>
      <c r="F30" s="16"/>
      <c r="G30" s="14"/>
    </row>
    <row r="31" spans="2:8" ht="14.25" thickBot="1" x14ac:dyDescent="0.3">
      <c r="B31" s="40"/>
      <c r="C31" s="50"/>
      <c r="D31" s="46"/>
      <c r="E31" s="21"/>
      <c r="F31" s="13"/>
      <c r="G31" s="14"/>
    </row>
    <row r="33" spans="1:9" x14ac:dyDescent="0.25">
      <c r="B33" s="3" t="s">
        <v>10</v>
      </c>
      <c r="E33" s="6">
        <v>47.5</v>
      </c>
      <c r="F33" s="6" t="s">
        <v>6</v>
      </c>
      <c r="G33" s="6">
        <v>33</v>
      </c>
      <c r="H33" s="2" t="s">
        <v>11</v>
      </c>
    </row>
    <row r="35" spans="1:9" s="3" customFormat="1" ht="25.5" x14ac:dyDescent="0.2">
      <c r="C35" s="5" t="s">
        <v>12</v>
      </c>
      <c r="D35" s="22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I35" s="5" t="s">
        <v>18</v>
      </c>
    </row>
    <row r="36" spans="1:9" ht="4.5" customHeight="1" x14ac:dyDescent="0.25">
      <c r="A36" s="1"/>
    </row>
    <row r="37" spans="1:9" x14ac:dyDescent="0.25">
      <c r="A37" s="3" t="s">
        <v>19</v>
      </c>
      <c r="C37" s="6">
        <f>+G8/G25</f>
        <v>5.75</v>
      </c>
      <c r="D37" s="23">
        <v>6</v>
      </c>
      <c r="E37" s="6">
        <v>3</v>
      </c>
      <c r="F37" s="5">
        <f>+D37+E37</f>
        <v>9</v>
      </c>
      <c r="G37" s="24">
        <v>12</v>
      </c>
      <c r="H37" s="24">
        <v>0</v>
      </c>
      <c r="I37" s="25">
        <f>+(F37*G37)+(F37*H37)</f>
        <v>108</v>
      </c>
    </row>
    <row r="38" spans="1:9" ht="4.5" customHeight="1" x14ac:dyDescent="0.25">
      <c r="A38" s="1"/>
    </row>
    <row r="39" spans="1:9" x14ac:dyDescent="0.25">
      <c r="A39" s="3" t="s">
        <v>20</v>
      </c>
      <c r="C39" s="26">
        <f>+((0.475*0.33)*F37)*4</f>
        <v>5.6429999999999998</v>
      </c>
      <c r="F39" s="5">
        <v>1</v>
      </c>
      <c r="G39" s="24"/>
      <c r="H39" s="27">
        <v>550</v>
      </c>
      <c r="I39" s="25">
        <f>+(F39*G39)+(F39*H39)</f>
        <v>550</v>
      </c>
    </row>
    <row r="40" spans="1:9" x14ac:dyDescent="0.25">
      <c r="A40" s="2" t="s">
        <v>21</v>
      </c>
      <c r="F40" s="28">
        <v>550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1</v>
      </c>
      <c r="G42" s="24"/>
      <c r="H42" s="24">
        <v>75</v>
      </c>
      <c r="I42" s="25">
        <f>+(F42*G42)+(F42*H42)</f>
        <v>75</v>
      </c>
    </row>
    <row r="43" spans="1:9" ht="4.5" customHeight="1" x14ac:dyDescent="0.25">
      <c r="A43" s="1"/>
    </row>
    <row r="44" spans="1:9" x14ac:dyDescent="0.25">
      <c r="A44" s="3" t="s">
        <v>40</v>
      </c>
      <c r="F44" s="5">
        <v>1</v>
      </c>
      <c r="G44" s="24">
        <v>0</v>
      </c>
      <c r="H44" s="27">
        <v>300</v>
      </c>
      <c r="I44" s="25">
        <f>+(F44*G44)+(F44*H44)</f>
        <v>300</v>
      </c>
    </row>
    <row r="45" spans="1:9" ht="4.5" customHeight="1" x14ac:dyDescent="0.25">
      <c r="A45" s="1"/>
    </row>
    <row r="46" spans="1:9" x14ac:dyDescent="0.25">
      <c r="A46" s="3" t="s">
        <v>41</v>
      </c>
      <c r="F46" s="5">
        <v>1</v>
      </c>
      <c r="G46" s="24">
        <v>145</v>
      </c>
      <c r="H46" s="24">
        <v>145</v>
      </c>
      <c r="I46" s="25">
        <f>+(F46*G46)+(F46*H46)</f>
        <v>290</v>
      </c>
    </row>
    <row r="47" spans="1:9" ht="4.5" customHeight="1" x14ac:dyDescent="0.25">
      <c r="A47" s="1"/>
    </row>
    <row r="48" spans="1:9" x14ac:dyDescent="0.25">
      <c r="A48" s="3" t="s">
        <v>42</v>
      </c>
      <c r="B48" s="2" t="s">
        <v>43</v>
      </c>
      <c r="F48" s="5">
        <v>0</v>
      </c>
      <c r="G48" s="24">
        <v>41</v>
      </c>
      <c r="H48" s="27">
        <v>0</v>
      </c>
      <c r="I48" s="25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44</v>
      </c>
      <c r="F50" s="5">
        <v>0</v>
      </c>
      <c r="G50" s="24"/>
      <c r="H50" s="27">
        <v>18</v>
      </c>
      <c r="I50" s="25">
        <f>+(F50*G50)+(F50*H50)</f>
        <v>0</v>
      </c>
    </row>
    <row r="51" spans="1:9" ht="4.5" customHeight="1" x14ac:dyDescent="0.25">
      <c r="A51" s="1"/>
    </row>
    <row r="52" spans="1:9" x14ac:dyDescent="0.25">
      <c r="A52" s="3" t="s">
        <v>23</v>
      </c>
      <c r="F52" s="5">
        <v>1</v>
      </c>
      <c r="G52" s="24"/>
      <c r="H52" s="27">
        <v>75</v>
      </c>
      <c r="I52" s="25">
        <f>+(F52*G52)+(F52*H52)</f>
        <v>75</v>
      </c>
    </row>
    <row r="53" spans="1:9" ht="4.5" customHeight="1" x14ac:dyDescent="0.25">
      <c r="A53" s="1"/>
    </row>
    <row r="54" spans="1:9" x14ac:dyDescent="0.25">
      <c r="A54" s="3" t="s">
        <v>24</v>
      </c>
      <c r="F54" s="5">
        <v>1</v>
      </c>
      <c r="G54" s="24"/>
      <c r="H54" s="27">
        <v>120</v>
      </c>
      <c r="I54" s="25">
        <f>+(F54*G54)+(F54*H54)</f>
        <v>120</v>
      </c>
    </row>
    <row r="55" spans="1:9" ht="4.5" customHeight="1" x14ac:dyDescent="0.25">
      <c r="A55" s="1"/>
    </row>
    <row r="59" spans="1:9" x14ac:dyDescent="0.25">
      <c r="H59" s="1" t="s">
        <v>25</v>
      </c>
      <c r="I59" s="29">
        <f>SUM(I37:I58)</f>
        <v>1518</v>
      </c>
    </row>
    <row r="60" spans="1:9" x14ac:dyDescent="0.25">
      <c r="H60" s="1" t="s">
        <v>26</v>
      </c>
      <c r="I60" s="30">
        <v>1.5</v>
      </c>
    </row>
    <row r="61" spans="1:9" x14ac:dyDescent="0.25">
      <c r="H61" s="1"/>
      <c r="I61" s="6"/>
    </row>
    <row r="62" spans="1:9" x14ac:dyDescent="0.25">
      <c r="G62" s="31"/>
      <c r="H62" s="32" t="s">
        <v>27</v>
      </c>
      <c r="I62" s="33">
        <f>+I59*I60</f>
        <v>2277</v>
      </c>
    </row>
    <row r="63" spans="1:9" x14ac:dyDescent="0.25">
      <c r="G63" s="31"/>
      <c r="H63" s="32" t="s">
        <v>28</v>
      </c>
      <c r="I63" s="33">
        <f>+I62/G8</f>
        <v>99</v>
      </c>
    </row>
    <row r="65" spans="7:9" x14ac:dyDescent="0.25">
      <c r="H65" s="1" t="s">
        <v>26</v>
      </c>
      <c r="I65" s="34">
        <f>+I62-I59</f>
        <v>759</v>
      </c>
    </row>
    <row r="66" spans="7:9" x14ac:dyDescent="0.25">
      <c r="G66" s="35"/>
      <c r="H66" s="36" t="s">
        <v>29</v>
      </c>
      <c r="I66" s="37">
        <f>+(I62/100)*2.5</f>
        <v>56.924999999999997</v>
      </c>
    </row>
  </sheetData>
  <mergeCells count="1">
    <mergeCell ref="B25:E25"/>
  </mergeCells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tabSelected="1" workbookViewId="0">
      <selection activeCell="B25" sqref="B25:E25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30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32</v>
      </c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33</v>
      </c>
      <c r="G8" s="5">
        <v>23</v>
      </c>
    </row>
    <row r="9" spans="1:7" x14ac:dyDescent="0.25">
      <c r="B9" s="2" t="s">
        <v>34</v>
      </c>
    </row>
    <row r="10" spans="1:7" x14ac:dyDescent="0.25">
      <c r="B10" s="2" t="s">
        <v>47</v>
      </c>
    </row>
    <row r="11" spans="1:7" x14ac:dyDescent="0.25">
      <c r="B11" s="2" t="s">
        <v>46</v>
      </c>
    </row>
    <row r="12" spans="1:7" x14ac:dyDescent="0.25">
      <c r="B12" s="2" t="s">
        <v>35</v>
      </c>
    </row>
    <row r="13" spans="1:7" x14ac:dyDescent="0.25">
      <c r="B13" s="2" t="s">
        <v>36</v>
      </c>
    </row>
    <row r="14" spans="1:7" x14ac:dyDescent="0.25">
      <c r="B14" s="2" t="s">
        <v>37</v>
      </c>
    </row>
    <row r="15" spans="1:7" x14ac:dyDescent="0.25">
      <c r="B15" s="2" t="s">
        <v>38</v>
      </c>
    </row>
    <row r="16" spans="1:7" x14ac:dyDescent="0.25">
      <c r="B16" s="2" t="s">
        <v>39</v>
      </c>
    </row>
    <row r="19" spans="2:8" x14ac:dyDescent="0.25">
      <c r="B19" s="1" t="s">
        <v>5</v>
      </c>
      <c r="C19" s="5">
        <v>44</v>
      </c>
      <c r="D19" s="5" t="s">
        <v>6</v>
      </c>
      <c r="E19" s="5">
        <v>32</v>
      </c>
      <c r="F19" s="6"/>
    </row>
    <row r="20" spans="2:8" x14ac:dyDescent="0.25">
      <c r="B20" s="1" t="s">
        <v>7</v>
      </c>
      <c r="C20" s="7">
        <v>10</v>
      </c>
      <c r="D20" s="7" t="s">
        <v>6</v>
      </c>
      <c r="E20" s="7">
        <v>30</v>
      </c>
      <c r="F20" s="6"/>
    </row>
    <row r="21" spans="2:8" x14ac:dyDescent="0.25">
      <c r="C21" s="8">
        <f>+C19/C20</f>
        <v>4.4000000000000004</v>
      </c>
      <c r="D21" s="6"/>
      <c r="E21" s="8">
        <f>+E19/E20</f>
        <v>1.0666666666666667</v>
      </c>
      <c r="F21" s="5">
        <v>4</v>
      </c>
    </row>
    <row r="22" spans="2:8" x14ac:dyDescent="0.25">
      <c r="C22" s="8">
        <f>+E19/C20</f>
        <v>3.2</v>
      </c>
      <c r="D22" s="6"/>
      <c r="E22" s="8">
        <f>+C19/E20</f>
        <v>1.4666666666666666</v>
      </c>
      <c r="F22" s="6">
        <v>3</v>
      </c>
    </row>
    <row r="24" spans="2:8" s="3" customFormat="1" ht="12.75" x14ac:dyDescent="0.2">
      <c r="B24" s="3" t="s">
        <v>8</v>
      </c>
    </row>
    <row r="25" spans="2:8" ht="14.25" thickBot="1" x14ac:dyDescent="0.3">
      <c r="B25" s="58">
        <v>44</v>
      </c>
      <c r="C25" s="58"/>
      <c r="D25" s="58"/>
      <c r="E25" s="58"/>
      <c r="F25" s="9"/>
      <c r="G25" s="5">
        <f>+F21</f>
        <v>4</v>
      </c>
      <c r="H25" s="3" t="s">
        <v>9</v>
      </c>
    </row>
    <row r="26" spans="2:8" x14ac:dyDescent="0.25">
      <c r="B26" s="38"/>
      <c r="C26" s="47"/>
      <c r="D26" s="41"/>
      <c r="E26" s="12"/>
      <c r="F26" s="13"/>
      <c r="G26" s="14"/>
    </row>
    <row r="27" spans="2:8" x14ac:dyDescent="0.25">
      <c r="B27" s="39"/>
      <c r="C27" s="48"/>
      <c r="D27" s="43"/>
      <c r="E27" s="17"/>
      <c r="F27" s="16"/>
      <c r="G27" s="14"/>
    </row>
    <row r="28" spans="2:8" x14ac:dyDescent="0.25">
      <c r="B28" s="51">
        <v>1</v>
      </c>
      <c r="C28" s="52">
        <v>2</v>
      </c>
      <c r="D28" s="53">
        <v>3</v>
      </c>
      <c r="E28" s="54">
        <v>4</v>
      </c>
      <c r="F28" s="18">
        <v>32</v>
      </c>
    </row>
    <row r="29" spans="2:8" x14ac:dyDescent="0.25">
      <c r="B29" s="39"/>
      <c r="C29" s="49"/>
      <c r="D29" s="44"/>
      <c r="E29" s="19"/>
      <c r="F29" s="13"/>
      <c r="G29" s="14"/>
    </row>
    <row r="30" spans="2:8" x14ac:dyDescent="0.25">
      <c r="B30" s="39"/>
      <c r="C30" s="48"/>
      <c r="D30" s="43"/>
      <c r="E30" s="17"/>
      <c r="F30" s="16"/>
      <c r="G30" s="14"/>
    </row>
    <row r="31" spans="2:8" ht="14.25" thickBot="1" x14ac:dyDescent="0.3">
      <c r="B31" s="40"/>
      <c r="C31" s="50"/>
      <c r="D31" s="46"/>
      <c r="E31" s="21"/>
      <c r="F31" s="13"/>
      <c r="G31" s="14"/>
    </row>
    <row r="33" spans="1:9" x14ac:dyDescent="0.25">
      <c r="B33" s="3" t="s">
        <v>10</v>
      </c>
      <c r="E33" s="6">
        <v>47.5</v>
      </c>
      <c r="F33" s="6" t="s">
        <v>6</v>
      </c>
      <c r="G33" s="6">
        <v>33</v>
      </c>
      <c r="H33" s="2" t="s">
        <v>11</v>
      </c>
    </row>
    <row r="35" spans="1:9" s="3" customFormat="1" ht="25.5" x14ac:dyDescent="0.2">
      <c r="C35" s="5" t="s">
        <v>12</v>
      </c>
      <c r="D35" s="22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I35" s="5" t="s">
        <v>18</v>
      </c>
    </row>
    <row r="36" spans="1:9" ht="4.5" customHeight="1" x14ac:dyDescent="0.25">
      <c r="A36" s="1"/>
    </row>
    <row r="37" spans="1:9" x14ac:dyDescent="0.25">
      <c r="A37" s="3" t="s">
        <v>19</v>
      </c>
      <c r="C37" s="6">
        <f>+G8/G25</f>
        <v>5.75</v>
      </c>
      <c r="D37" s="23">
        <v>6</v>
      </c>
      <c r="E37" s="6">
        <v>5</v>
      </c>
      <c r="F37" s="5">
        <f>+D37+E37</f>
        <v>11</v>
      </c>
      <c r="G37" s="24">
        <v>12</v>
      </c>
      <c r="H37" s="24">
        <v>0</v>
      </c>
      <c r="I37" s="25">
        <f>+(F37*G37)+(F37*H37)</f>
        <v>132</v>
      </c>
    </row>
    <row r="38" spans="1:9" ht="4.5" customHeight="1" x14ac:dyDescent="0.25">
      <c r="A38" s="1"/>
    </row>
    <row r="39" spans="1:9" x14ac:dyDescent="0.25">
      <c r="A39" s="3" t="s">
        <v>50</v>
      </c>
      <c r="C39" s="26"/>
      <c r="F39" s="5">
        <v>25</v>
      </c>
      <c r="G39" s="24">
        <v>1</v>
      </c>
      <c r="H39" s="27">
        <v>0</v>
      </c>
      <c r="I39" s="25">
        <f>+(F39*G39)+(F39*H39)</f>
        <v>25</v>
      </c>
    </row>
    <row r="40" spans="1:9" ht="4.5" customHeight="1" x14ac:dyDescent="0.25">
      <c r="A40" s="1"/>
    </row>
    <row r="41" spans="1:9" x14ac:dyDescent="0.25">
      <c r="A41" s="3" t="s">
        <v>20</v>
      </c>
      <c r="C41" s="26">
        <f>+((0.475*0.33)*F37)*4</f>
        <v>6.8970000000000002</v>
      </c>
      <c r="F41" s="5">
        <v>1</v>
      </c>
      <c r="G41" s="24"/>
      <c r="H41" s="27">
        <v>550</v>
      </c>
      <c r="I41" s="25">
        <f>+(F41*G41)+(F41*H41)</f>
        <v>550</v>
      </c>
    </row>
    <row r="42" spans="1:9" x14ac:dyDescent="0.25">
      <c r="A42" s="2" t="s">
        <v>21</v>
      </c>
      <c r="F42" s="28">
        <v>550</v>
      </c>
    </row>
    <row r="43" spans="1:9" ht="4.5" customHeight="1" x14ac:dyDescent="0.25">
      <c r="A43" s="1"/>
    </row>
    <row r="44" spans="1:9" x14ac:dyDescent="0.25">
      <c r="A44" s="3" t="s">
        <v>22</v>
      </c>
      <c r="F44" s="5">
        <v>1</v>
      </c>
      <c r="G44" s="24"/>
      <c r="H44" s="24">
        <v>75</v>
      </c>
      <c r="I44" s="25">
        <f>+(F44*G44)+(F44*H44)</f>
        <v>75</v>
      </c>
    </row>
    <row r="45" spans="1:9" ht="4.5" customHeight="1" x14ac:dyDescent="0.25">
      <c r="A45" s="1"/>
    </row>
    <row r="46" spans="1:9" x14ac:dyDescent="0.25">
      <c r="A46" s="3" t="s">
        <v>40</v>
      </c>
      <c r="F46" s="5">
        <v>1</v>
      </c>
      <c r="G46" s="24">
        <v>0</v>
      </c>
      <c r="H46" s="27">
        <v>400</v>
      </c>
      <c r="I46" s="25">
        <f>+(F46*G46)+(F46*H46)</f>
        <v>400</v>
      </c>
    </row>
    <row r="47" spans="1:9" ht="4.5" customHeight="1" x14ac:dyDescent="0.25">
      <c r="A47" s="1"/>
    </row>
    <row r="48" spans="1:9" x14ac:dyDescent="0.25">
      <c r="A48" s="3" t="s">
        <v>41</v>
      </c>
      <c r="F48" s="5">
        <v>1</v>
      </c>
      <c r="G48" s="24">
        <v>145</v>
      </c>
      <c r="H48" s="24">
        <v>145</v>
      </c>
      <c r="I48" s="25">
        <f>+(F48*G48)+(F48*H48)</f>
        <v>290</v>
      </c>
    </row>
    <row r="49" spans="1:9" ht="4.5" customHeight="1" x14ac:dyDescent="0.25">
      <c r="A49" s="1"/>
    </row>
    <row r="50" spans="1:9" x14ac:dyDescent="0.25">
      <c r="A50" s="3" t="s">
        <v>42</v>
      </c>
      <c r="B50" s="2" t="s">
        <v>43</v>
      </c>
      <c r="F50" s="5">
        <v>3</v>
      </c>
      <c r="G50" s="24">
        <v>41</v>
      </c>
      <c r="H50" s="27">
        <v>0</v>
      </c>
      <c r="I50" s="25">
        <f>+(F50*G50)+(F50*H50)</f>
        <v>123</v>
      </c>
    </row>
    <row r="51" spans="1:9" ht="4.5" customHeight="1" x14ac:dyDescent="0.25">
      <c r="A51" s="1"/>
    </row>
    <row r="52" spans="1:9" x14ac:dyDescent="0.25">
      <c r="A52" s="3" t="s">
        <v>44</v>
      </c>
      <c r="F52" s="5">
        <v>25</v>
      </c>
      <c r="G52" s="24"/>
      <c r="H52" s="27">
        <v>10</v>
      </c>
      <c r="I52" s="25">
        <f>+(F52*G52)+(F52*H52)</f>
        <v>250</v>
      </c>
    </row>
    <row r="53" spans="1:9" ht="4.5" customHeight="1" x14ac:dyDescent="0.25">
      <c r="A53" s="1"/>
    </row>
    <row r="54" spans="1:9" x14ac:dyDescent="0.25">
      <c r="A54" s="3" t="s">
        <v>23</v>
      </c>
      <c r="F54" s="5">
        <v>1</v>
      </c>
      <c r="G54" s="24"/>
      <c r="H54" s="27">
        <v>75</v>
      </c>
      <c r="I54" s="25">
        <f>+(F54*G54)+(F54*H54)</f>
        <v>75</v>
      </c>
    </row>
    <row r="55" spans="1:9" ht="4.5" customHeight="1" x14ac:dyDescent="0.25">
      <c r="A55" s="1"/>
    </row>
    <row r="56" spans="1:9" x14ac:dyDescent="0.25">
      <c r="A56" s="3" t="s">
        <v>24</v>
      </c>
      <c r="F56" s="5">
        <v>1</v>
      </c>
      <c r="G56" s="24"/>
      <c r="H56" s="27">
        <v>120</v>
      </c>
      <c r="I56" s="25">
        <f>+(F56*G56)+(F56*H56)</f>
        <v>120</v>
      </c>
    </row>
    <row r="57" spans="1:9" ht="4.5" customHeight="1" x14ac:dyDescent="0.25">
      <c r="A57" s="1"/>
    </row>
    <row r="59" spans="1:9" x14ac:dyDescent="0.25">
      <c r="B59" s="2">
        <v>90</v>
      </c>
      <c r="C59" s="2">
        <v>130</v>
      </c>
    </row>
    <row r="60" spans="1:9" x14ac:dyDescent="0.25">
      <c r="B60" s="2">
        <f>+E33</f>
        <v>47.5</v>
      </c>
      <c r="C60" s="2">
        <f>+G33</f>
        <v>33</v>
      </c>
    </row>
    <row r="61" spans="1:9" x14ac:dyDescent="0.25">
      <c r="B61" s="2">
        <f>+B59/B60</f>
        <v>1.8947368421052631</v>
      </c>
      <c r="C61" s="2">
        <f>+C59/C60</f>
        <v>3.9393939393939394</v>
      </c>
      <c r="D61" s="2">
        <v>3</v>
      </c>
      <c r="H61" s="1" t="s">
        <v>25</v>
      </c>
      <c r="I61" s="29">
        <f>SUM(I37:I60)</f>
        <v>2040</v>
      </c>
    </row>
    <row r="62" spans="1:9" x14ac:dyDescent="0.25">
      <c r="B62" s="2">
        <f>+C59/B60</f>
        <v>2.736842105263158</v>
      </c>
      <c r="C62" s="2">
        <f>+B59/C60</f>
        <v>2.7272727272727271</v>
      </c>
      <c r="D62" s="2">
        <v>4</v>
      </c>
      <c r="H62" s="1" t="s">
        <v>26</v>
      </c>
      <c r="I62" s="30">
        <v>1.5</v>
      </c>
    </row>
    <row r="63" spans="1:9" x14ac:dyDescent="0.25">
      <c r="H63" s="1"/>
      <c r="I63" s="6"/>
    </row>
    <row r="64" spans="1:9" x14ac:dyDescent="0.25">
      <c r="G64" s="31"/>
      <c r="H64" s="32" t="s">
        <v>27</v>
      </c>
      <c r="I64" s="33">
        <f>+I61*I62</f>
        <v>3060</v>
      </c>
    </row>
    <row r="65" spans="7:9" x14ac:dyDescent="0.25">
      <c r="G65" s="31"/>
      <c r="H65" s="32" t="s">
        <v>28</v>
      </c>
      <c r="I65" s="33">
        <f>+I64/G8</f>
        <v>133.04347826086956</v>
      </c>
    </row>
    <row r="67" spans="7:9" x14ac:dyDescent="0.25">
      <c r="H67" s="1" t="s">
        <v>26</v>
      </c>
      <c r="I67" s="34">
        <f>+I64-I61</f>
        <v>1020</v>
      </c>
    </row>
    <row r="68" spans="7:9" x14ac:dyDescent="0.25">
      <c r="G68" s="35"/>
      <c r="H68" s="36" t="s">
        <v>29</v>
      </c>
      <c r="I68" s="37">
        <f>+(I64/100)*2.5</f>
        <v>76.5</v>
      </c>
    </row>
  </sheetData>
  <mergeCells count="1">
    <mergeCell ref="B25:E25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Directorio</vt:lpstr>
      <vt:lpstr>Sugerencias TL</vt:lpstr>
      <vt:lpstr>Carta </vt:lpstr>
      <vt:lpstr>Programa </vt:lpstr>
      <vt:lpstr>Gafete Premium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2017-09-27T23:03:28Z</cp:lastPrinted>
  <dcterms:created xsi:type="dcterms:W3CDTF">2017-09-27T22:09:34Z</dcterms:created>
  <dcterms:modified xsi:type="dcterms:W3CDTF">2017-09-28T18:56:45Z</dcterms:modified>
</cp:coreProperties>
</file>