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0" yWindow="2070" windowWidth="19875" windowHeight="7725"/>
  </bookViews>
  <sheets>
    <sheet name="tent card 120 OK final" sheetId="4" r:id="rId1"/>
    <sheet name="tent card 120" sheetId="3" r:id="rId2"/>
    <sheet name="tent card 100" sheetId="2" r:id="rId3"/>
    <sheet name="tent card 60 " sheetId="1" r:id="rId4"/>
  </sheets>
  <calcPr calcId="145621"/>
</workbook>
</file>

<file path=xl/calcChain.xml><?xml version="1.0" encoding="utf-8"?>
<calcChain xmlns="http://schemas.openxmlformats.org/spreadsheetml/2006/main">
  <c r="I48" i="4" l="1"/>
  <c r="I46" i="4"/>
  <c r="I44" i="4"/>
  <c r="I42" i="4"/>
  <c r="I40" i="4"/>
  <c r="I38" i="4"/>
  <c r="I35" i="4"/>
  <c r="F33" i="4"/>
  <c r="I33" i="4" s="1"/>
  <c r="G21" i="4"/>
  <c r="E18" i="4"/>
  <c r="C18" i="4"/>
  <c r="E17" i="4"/>
  <c r="C17" i="4"/>
  <c r="G8" i="4"/>
  <c r="C33" i="4" s="1"/>
  <c r="I53" i="4" l="1"/>
  <c r="I56" i="4" s="1"/>
  <c r="I59" i="4" s="1"/>
  <c r="I60" i="4"/>
  <c r="C35" i="4"/>
  <c r="G8" i="3"/>
  <c r="I48" i="3"/>
  <c r="I46" i="3"/>
  <c r="I44" i="3"/>
  <c r="I42" i="3"/>
  <c r="I40" i="3"/>
  <c r="I38" i="3"/>
  <c r="I35" i="3"/>
  <c r="F33" i="3"/>
  <c r="C35" i="3" s="1"/>
  <c r="G21" i="3"/>
  <c r="E18" i="3"/>
  <c r="C18" i="3"/>
  <c r="E17" i="3"/>
  <c r="C17" i="3"/>
  <c r="I57" i="4" l="1"/>
  <c r="C33" i="3"/>
  <c r="I33" i="3"/>
  <c r="I53" i="3" s="1"/>
  <c r="I56" i="3" s="1"/>
  <c r="I48" i="2"/>
  <c r="I46" i="2"/>
  <c r="I44" i="2"/>
  <c r="I42" i="2"/>
  <c r="I40" i="2"/>
  <c r="I38" i="2"/>
  <c r="I35" i="2"/>
  <c r="F33" i="2"/>
  <c r="C35" i="2" s="1"/>
  <c r="G21" i="2"/>
  <c r="C33" i="2" s="1"/>
  <c r="E18" i="2"/>
  <c r="C18" i="2"/>
  <c r="E17" i="2"/>
  <c r="C17" i="2"/>
  <c r="I60" i="3" l="1"/>
  <c r="I57" i="3"/>
  <c r="I59" i="3"/>
  <c r="I33" i="2"/>
  <c r="I53" i="2" s="1"/>
  <c r="I56" i="2" s="1"/>
  <c r="G21" i="1"/>
  <c r="I48" i="1"/>
  <c r="I46" i="1"/>
  <c r="I44" i="1"/>
  <c r="I42" i="1"/>
  <c r="I40" i="1"/>
  <c r="I38" i="1"/>
  <c r="I35" i="1"/>
  <c r="F33" i="1"/>
  <c r="C35" i="1" s="1"/>
  <c r="C33" i="1"/>
  <c r="E18" i="1"/>
  <c r="C18" i="1"/>
  <c r="I60" i="2" l="1"/>
  <c r="I57" i="2"/>
  <c r="I59" i="2"/>
  <c r="I33" i="1"/>
  <c r="I53" i="1" s="1"/>
  <c r="I56" i="1" s="1"/>
  <c r="I60" i="1" s="1"/>
  <c r="E17" i="1"/>
  <c r="C17" i="1"/>
  <c r="I57" i="1" l="1"/>
  <c r="I59" i="1"/>
</calcChain>
</file>

<file path=xl/sharedStrings.xml><?xml version="1.0" encoding="utf-8"?>
<sst xmlns="http://schemas.openxmlformats.org/spreadsheetml/2006/main" count="176" uniqueCount="43">
  <si>
    <t>Fecha</t>
  </si>
  <si>
    <t>Cliente</t>
  </si>
  <si>
    <t>Marca</t>
  </si>
  <si>
    <t>Producto</t>
  </si>
  <si>
    <t>Cantidad</t>
  </si>
  <si>
    <t>Tent Card</t>
  </si>
  <si>
    <t>impresos a 4 X 0 tintas digital +</t>
  </si>
  <si>
    <t>laminado mate 1 cara +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</si>
  <si>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</si>
  <si>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</si>
  <si>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</si>
  <si>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</si>
  <si>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</si>
  <si>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</si>
  <si>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</si>
  <si>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</si>
  <si>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</si>
  <si>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</si>
  <si>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</si>
  <si>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</si>
  <si>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</si>
  <si>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</si>
  <si>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</si>
  <si>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</si>
  <si>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</si>
  <si>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</si>
  <si>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Tabla de Suaje</t>
  </si>
  <si>
    <t>Suajado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</si>
  <si>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</si>
  <si>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</si>
  <si>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</si>
  <si>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</si>
  <si>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</si>
  <si>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</si>
  <si>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</si>
  <si>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</si>
  <si>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04 de octubre de 2017.</t>
  </si>
  <si>
    <t>Vintage</t>
  </si>
  <si>
    <t>tamaño final 10.5 X 16.5 cm.</t>
  </si>
  <si>
    <t xml:space="preserve">suajado </t>
  </si>
  <si>
    <t>papel couche 300 gr.</t>
  </si>
  <si>
    <t>06 de octubre de 2017.</t>
  </si>
  <si>
    <t>09 de octubre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</si>
</sst>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9" applyNumberFormat="0" applyAlignment="0" applyProtection="0"/>
    <xf numFmtId="0" fontId="11" fillId="5" borderId="10" applyNumberFormat="0" applyAlignment="0" applyProtection="0"/>
    <xf numFmtId="0" fontId="12" fillId="6" borderId="0" applyNumberFormat="0" applyBorder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7" borderId="14" applyNumberFormat="0" applyFont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0" fontId="3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workbookViewId="0">
      <selection activeCell="B2" sqref="B2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42</v>
      </c>
    </row>
    <row r="2" spans="1:7" x14ac:dyDescent="0.25">
      <c r="A2" s="1"/>
    </row>
    <row r="3" spans="1:7" x14ac:dyDescent="0.25">
      <c r="A3" s="1" t="s">
        <v>1</v>
      </c>
      <c r="B3" s="3" t="s">
        <v>37</v>
      </c>
    </row>
    <row r="4" spans="1:7" ht="4.5" customHeight="1" x14ac:dyDescent="0.25">
      <c r="A4" s="1"/>
    </row>
    <row r="5" spans="1:7" x14ac:dyDescent="0.25">
      <c r="A5" s="1" t="s">
        <v>2</v>
      </c>
      <c r="B5" s="4"/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5</v>
      </c>
      <c r="G8" s="5">
        <f>60+60</f>
        <v>120</v>
      </c>
    </row>
    <row r="9" spans="1:7" x14ac:dyDescent="0.25">
      <c r="B9" s="2" t="s">
        <v>38</v>
      </c>
    </row>
    <row r="10" spans="1:7" x14ac:dyDescent="0.25">
      <c r="B10" s="2" t="s">
        <v>40</v>
      </c>
    </row>
    <row r="11" spans="1:7" x14ac:dyDescent="0.25">
      <c r="B11" s="2" t="s">
        <v>6</v>
      </c>
    </row>
    <row r="12" spans="1:7" x14ac:dyDescent="0.25">
      <c r="B12" s="2" t="s">
        <v>7</v>
      </c>
    </row>
    <row r="13" spans="1:7" x14ac:dyDescent="0.25">
      <c r="B13" s="2" t="s">
        <v>39</v>
      </c>
    </row>
    <row r="15" spans="1:7" x14ac:dyDescent="0.25">
      <c r="B15" s="1" t="s">
        <v>8</v>
      </c>
      <c r="C15" s="5">
        <v>44</v>
      </c>
      <c r="D15" s="5" t="s">
        <v>9</v>
      </c>
      <c r="E15" s="5">
        <v>32</v>
      </c>
      <c r="F15" s="6"/>
    </row>
    <row r="16" spans="1:7" x14ac:dyDescent="0.25">
      <c r="B16" s="1" t="s">
        <v>10</v>
      </c>
      <c r="C16" s="7">
        <v>12.5</v>
      </c>
      <c r="D16" s="7" t="s">
        <v>9</v>
      </c>
      <c r="E16" s="7">
        <v>43</v>
      </c>
      <c r="F16" s="6"/>
    </row>
    <row r="17" spans="1:9" x14ac:dyDescent="0.25">
      <c r="C17" s="8">
        <f>+C15/C16</f>
        <v>3.52</v>
      </c>
      <c r="D17" s="6"/>
      <c r="E17" s="8">
        <f>+E15/E16</f>
        <v>0.7441860465116279</v>
      </c>
      <c r="F17" s="6">
        <v>0</v>
      </c>
    </row>
    <row r="18" spans="1:9" x14ac:dyDescent="0.25">
      <c r="C18" s="8">
        <f>+E15/C16</f>
        <v>2.56</v>
      </c>
      <c r="D18" s="6"/>
      <c r="E18" s="8">
        <f>+C15/E16</f>
        <v>1.0232558139534884</v>
      </c>
      <c r="F18" s="5">
        <v>2</v>
      </c>
    </row>
    <row r="20" spans="1:9" s="3" customFormat="1" ht="12.75" x14ac:dyDescent="0.2">
      <c r="B20" s="3" t="s">
        <v>11</v>
      </c>
    </row>
    <row r="21" spans="1:9" ht="14.25" thickBot="1" x14ac:dyDescent="0.3">
      <c r="B21" s="40">
        <v>44</v>
      </c>
      <c r="C21" s="40"/>
      <c r="D21" s="40"/>
      <c r="E21" s="40"/>
      <c r="F21" s="9"/>
      <c r="G21" s="5">
        <f>+F18</f>
        <v>2</v>
      </c>
      <c r="H21" s="3" t="s">
        <v>12</v>
      </c>
    </row>
    <row r="22" spans="1:9" x14ac:dyDescent="0.25">
      <c r="B22" s="10"/>
      <c r="C22" s="11"/>
      <c r="D22" s="11"/>
      <c r="E22" s="12"/>
      <c r="F22" s="13"/>
      <c r="G22" s="14"/>
    </row>
    <row r="23" spans="1:9" x14ac:dyDescent="0.25">
      <c r="B23" s="15"/>
      <c r="C23" s="16"/>
      <c r="D23" s="16"/>
      <c r="E23" s="17"/>
      <c r="F23" s="16"/>
      <c r="G23" s="14"/>
    </row>
    <row r="24" spans="1:9" ht="14.25" thickBot="1" x14ac:dyDescent="0.3">
      <c r="B24" s="20"/>
      <c r="C24" s="21"/>
      <c r="D24" s="21"/>
      <c r="E24" s="39"/>
      <c r="F24" s="18">
        <v>32</v>
      </c>
    </row>
    <row r="25" spans="1:9" x14ac:dyDescent="0.25">
      <c r="B25" s="15"/>
      <c r="C25" s="13"/>
      <c r="D25" s="13"/>
      <c r="E25" s="19"/>
      <c r="F25" s="13"/>
      <c r="G25" s="14"/>
    </row>
    <row r="26" spans="1:9" x14ac:dyDescent="0.25">
      <c r="B26" s="15"/>
      <c r="C26" s="16"/>
      <c r="D26" s="16"/>
      <c r="E26" s="17"/>
      <c r="F26" s="16"/>
      <c r="G26" s="14"/>
    </row>
    <row r="27" spans="1:9" ht="14.25" thickBot="1" x14ac:dyDescent="0.3">
      <c r="B27" s="20"/>
      <c r="C27" s="21"/>
      <c r="D27" s="21"/>
      <c r="E27" s="22"/>
      <c r="F27" s="13"/>
      <c r="G27" s="14"/>
    </row>
    <row r="29" spans="1:9" x14ac:dyDescent="0.25">
      <c r="B29" s="3" t="s">
        <v>13</v>
      </c>
      <c r="E29" s="6">
        <v>47.5</v>
      </c>
      <c r="F29" s="6" t="s">
        <v>9</v>
      </c>
      <c r="G29" s="6">
        <v>33</v>
      </c>
      <c r="H29" s="2" t="s">
        <v>14</v>
      </c>
    </row>
    <row r="31" spans="1:9" s="3" customFormat="1" ht="25.5" x14ac:dyDescent="0.2">
      <c r="C31" s="5" t="s">
        <v>15</v>
      </c>
      <c r="D31" s="23" t="s">
        <v>16</v>
      </c>
      <c r="E31" s="5" t="s">
        <v>17</v>
      </c>
      <c r="F31" s="5" t="s">
        <v>18</v>
      </c>
      <c r="G31" s="5" t="s">
        <v>19</v>
      </c>
      <c r="H31" s="5" t="s">
        <v>20</v>
      </c>
      <c r="I31" s="5" t="s">
        <v>21</v>
      </c>
    </row>
    <row r="32" spans="1:9" ht="4.5" customHeight="1" x14ac:dyDescent="0.25">
      <c r="A32" s="1"/>
    </row>
    <row r="33" spans="1:9" x14ac:dyDescent="0.25">
      <c r="A33" s="3" t="s">
        <v>22</v>
      </c>
      <c r="C33" s="6">
        <f>+G8/G21</f>
        <v>60</v>
      </c>
      <c r="D33" s="24">
        <v>60</v>
      </c>
      <c r="E33" s="6">
        <v>14</v>
      </c>
      <c r="F33" s="5">
        <f>+D33+E33</f>
        <v>74</v>
      </c>
      <c r="G33" s="25">
        <v>12</v>
      </c>
      <c r="H33" s="25">
        <v>7</v>
      </c>
      <c r="I33" s="26">
        <f>+(F33*G33)+(F33*H33)</f>
        <v>1406</v>
      </c>
    </row>
    <row r="34" spans="1:9" ht="4.5" customHeight="1" x14ac:dyDescent="0.25">
      <c r="A34" s="1"/>
    </row>
    <row r="35" spans="1:9" x14ac:dyDescent="0.25">
      <c r="A35" s="3" t="s">
        <v>23</v>
      </c>
      <c r="C35" s="27">
        <f>+((0.475*0.33)*F33)*4</f>
        <v>46.398000000000003</v>
      </c>
      <c r="F35" s="5">
        <v>1</v>
      </c>
      <c r="G35" s="25"/>
      <c r="H35" s="28">
        <v>550</v>
      </c>
      <c r="I35" s="26">
        <f>+(F35*G35)+(F35*H35)</f>
        <v>550</v>
      </c>
    </row>
    <row r="36" spans="1:9" x14ac:dyDescent="0.25">
      <c r="A36" s="2" t="s">
        <v>24</v>
      </c>
      <c r="F36" s="29">
        <v>550</v>
      </c>
    </row>
    <row r="37" spans="1:9" ht="4.5" customHeight="1" x14ac:dyDescent="0.25">
      <c r="A37" s="1"/>
    </row>
    <row r="38" spans="1:9" x14ac:dyDescent="0.25">
      <c r="A38" s="3" t="s">
        <v>25</v>
      </c>
      <c r="F38" s="5">
        <v>1</v>
      </c>
      <c r="G38" s="25"/>
      <c r="H38" s="25">
        <v>50</v>
      </c>
      <c r="I38" s="26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26</v>
      </c>
      <c r="F40" s="5">
        <v>1</v>
      </c>
      <c r="G40" s="25">
        <v>250</v>
      </c>
      <c r="H40" s="28">
        <v>0</v>
      </c>
      <c r="I40" s="26">
        <f>+(F40*G40)+(F40*H40)</f>
        <v>250</v>
      </c>
    </row>
    <row r="41" spans="1:9" ht="4.5" customHeight="1" x14ac:dyDescent="0.25">
      <c r="A41" s="1"/>
    </row>
    <row r="42" spans="1:9" x14ac:dyDescent="0.25">
      <c r="A42" s="3" t="s">
        <v>27</v>
      </c>
      <c r="F42" s="5">
        <v>0</v>
      </c>
      <c r="G42" s="25">
        <v>145</v>
      </c>
      <c r="H42" s="25">
        <v>145</v>
      </c>
      <c r="I42" s="26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28</v>
      </c>
      <c r="F44" s="5">
        <v>0</v>
      </c>
      <c r="G44" s="25">
        <v>6</v>
      </c>
      <c r="H44" s="28">
        <v>0</v>
      </c>
      <c r="I44" s="2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29</v>
      </c>
      <c r="F46" s="5">
        <v>1</v>
      </c>
      <c r="G46" s="25"/>
      <c r="H46" s="28">
        <v>60</v>
      </c>
      <c r="I46" s="26">
        <f>+(F46*G46)+(F46*H46)</f>
        <v>60</v>
      </c>
    </row>
    <row r="47" spans="1:9" ht="4.5" customHeight="1" x14ac:dyDescent="0.25">
      <c r="A47" s="1"/>
    </row>
    <row r="48" spans="1:9" x14ac:dyDescent="0.25">
      <c r="A48" s="3" t="s">
        <v>30</v>
      </c>
      <c r="F48" s="5">
        <v>1</v>
      </c>
      <c r="G48" s="25"/>
      <c r="H48" s="28">
        <v>150</v>
      </c>
      <c r="I48" s="26">
        <f>+(F48*G48)+(F48*H48)</f>
        <v>150</v>
      </c>
    </row>
    <row r="49" spans="1:9" ht="4.5" customHeight="1" x14ac:dyDescent="0.25">
      <c r="A49" s="1"/>
    </row>
    <row r="53" spans="1:9" x14ac:dyDescent="0.25">
      <c r="H53" s="1" t="s">
        <v>31</v>
      </c>
      <c r="I53" s="30">
        <f>SUM(I33:I52)</f>
        <v>2466</v>
      </c>
    </row>
    <row r="54" spans="1:9" x14ac:dyDescent="0.25">
      <c r="H54" s="1" t="s">
        <v>32</v>
      </c>
      <c r="I54" s="31">
        <v>1.4</v>
      </c>
    </row>
    <row r="55" spans="1:9" x14ac:dyDescent="0.25">
      <c r="H55" s="1"/>
      <c r="I55" s="6"/>
    </row>
    <row r="56" spans="1:9" x14ac:dyDescent="0.25">
      <c r="G56" s="32"/>
      <c r="H56" s="33" t="s">
        <v>33</v>
      </c>
      <c r="I56" s="34">
        <f>+I53*I54</f>
        <v>3452.3999999999996</v>
      </c>
    </row>
    <row r="57" spans="1:9" x14ac:dyDescent="0.25">
      <c r="G57" s="32"/>
      <c r="H57" s="33" t="s">
        <v>34</v>
      </c>
      <c r="I57" s="34">
        <f>+I56/G8</f>
        <v>28.769999999999996</v>
      </c>
    </row>
    <row r="59" spans="1:9" x14ac:dyDescent="0.25">
      <c r="H59" s="1" t="s">
        <v>32</v>
      </c>
      <c r="I59" s="35">
        <f>+I56-I53</f>
        <v>986.39999999999964</v>
      </c>
    </row>
    <row r="60" spans="1:9" x14ac:dyDescent="0.25">
      <c r="G60" s="36"/>
      <c r="H60" s="37" t="s">
        <v>35</v>
      </c>
      <c r="I60" s="38">
        <f>+(I56/100)*2.5</f>
        <v>86.309999999999988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workbookViewId="0">
      <selection activeCell="I3" sqref="I3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41</v>
      </c>
    </row>
    <row r="2" spans="1:7" x14ac:dyDescent="0.25">
      <c r="A2" s="1"/>
    </row>
    <row r="3" spans="1:7" x14ac:dyDescent="0.25">
      <c r="A3" s="1" t="s">
        <v>1</v>
      </c>
      <c r="B3" s="3" t="s">
        <v>37</v>
      </c>
    </row>
    <row r="4" spans="1:7" ht="4.5" customHeight="1" x14ac:dyDescent="0.25">
      <c r="A4" s="1"/>
    </row>
    <row r="5" spans="1:7" x14ac:dyDescent="0.25">
      <c r="A5" s="1" t="s">
        <v>2</v>
      </c>
      <c r="B5" s="4"/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5</v>
      </c>
      <c r="G8" s="5">
        <f>60+60</f>
        <v>120</v>
      </c>
    </row>
    <row r="9" spans="1:7" x14ac:dyDescent="0.25">
      <c r="B9" s="2" t="s">
        <v>38</v>
      </c>
    </row>
    <row r="10" spans="1:7" x14ac:dyDescent="0.25">
      <c r="B10" s="2" t="s">
        <v>40</v>
      </c>
    </row>
    <row r="11" spans="1:7" x14ac:dyDescent="0.25">
      <c r="B11" s="2" t="s">
        <v>6</v>
      </c>
    </row>
    <row r="12" spans="1:7" x14ac:dyDescent="0.25">
      <c r="B12" s="2" t="s">
        <v>7</v>
      </c>
    </row>
    <row r="13" spans="1:7" x14ac:dyDescent="0.25">
      <c r="B13" s="2" t="s">
        <v>39</v>
      </c>
    </row>
    <row r="15" spans="1:7" x14ac:dyDescent="0.25">
      <c r="B15" s="1" t="s">
        <v>8</v>
      </c>
      <c r="C15" s="5">
        <v>44</v>
      </c>
      <c r="D15" s="5" t="s">
        <v>9</v>
      </c>
      <c r="E15" s="5">
        <v>32</v>
      </c>
      <c r="F15" s="6"/>
    </row>
    <row r="16" spans="1:7" x14ac:dyDescent="0.25">
      <c r="B16" s="1" t="s">
        <v>10</v>
      </c>
      <c r="C16" s="7">
        <v>12.5</v>
      </c>
      <c r="D16" s="7" t="s">
        <v>9</v>
      </c>
      <c r="E16" s="7">
        <v>43</v>
      </c>
      <c r="F16" s="6"/>
    </row>
    <row r="17" spans="1:9" x14ac:dyDescent="0.25">
      <c r="C17" s="8">
        <f>+C15/C16</f>
        <v>3.52</v>
      </c>
      <c r="D17" s="6"/>
      <c r="E17" s="8">
        <f>+E15/E16</f>
        <v>0.7441860465116279</v>
      </c>
      <c r="F17" s="6">
        <v>0</v>
      </c>
    </row>
    <row r="18" spans="1:9" x14ac:dyDescent="0.25">
      <c r="C18" s="8">
        <f>+E15/C16</f>
        <v>2.56</v>
      </c>
      <c r="D18" s="6"/>
      <c r="E18" s="8">
        <f>+C15/E16</f>
        <v>1.0232558139534884</v>
      </c>
      <c r="F18" s="5">
        <v>2</v>
      </c>
    </row>
    <row r="20" spans="1:9" s="3" customFormat="1" ht="12.75" x14ac:dyDescent="0.2">
      <c r="B20" s="3" t="s">
        <v>11</v>
      </c>
    </row>
    <row r="21" spans="1:9" ht="14.25" thickBot="1" x14ac:dyDescent="0.3">
      <c r="B21" s="40">
        <v>44</v>
      </c>
      <c r="C21" s="40"/>
      <c r="D21" s="40"/>
      <c r="E21" s="40"/>
      <c r="F21" s="9"/>
      <c r="G21" s="5">
        <f>+F18</f>
        <v>2</v>
      </c>
      <c r="H21" s="3" t="s">
        <v>12</v>
      </c>
    </row>
    <row r="22" spans="1:9" x14ac:dyDescent="0.25">
      <c r="B22" s="10"/>
      <c r="C22" s="11"/>
      <c r="D22" s="11"/>
      <c r="E22" s="12"/>
      <c r="F22" s="13"/>
      <c r="G22" s="14"/>
    </row>
    <row r="23" spans="1:9" x14ac:dyDescent="0.25">
      <c r="B23" s="15"/>
      <c r="C23" s="16"/>
      <c r="D23" s="16"/>
      <c r="E23" s="17"/>
      <c r="F23" s="16"/>
      <c r="G23" s="14"/>
    </row>
    <row r="24" spans="1:9" ht="14.25" thickBot="1" x14ac:dyDescent="0.3">
      <c r="B24" s="20"/>
      <c r="C24" s="21"/>
      <c r="D24" s="21"/>
      <c r="E24" s="39"/>
      <c r="F24" s="18">
        <v>32</v>
      </c>
    </row>
    <row r="25" spans="1:9" x14ac:dyDescent="0.25">
      <c r="B25" s="15"/>
      <c r="C25" s="13"/>
      <c r="D25" s="13"/>
      <c r="E25" s="19"/>
      <c r="F25" s="13"/>
      <c r="G25" s="14"/>
    </row>
    <row r="26" spans="1:9" x14ac:dyDescent="0.25">
      <c r="B26" s="15"/>
      <c r="C26" s="16"/>
      <c r="D26" s="16"/>
      <c r="E26" s="17"/>
      <c r="F26" s="16"/>
      <c r="G26" s="14"/>
    </row>
    <row r="27" spans="1:9" ht="14.25" thickBot="1" x14ac:dyDescent="0.3">
      <c r="B27" s="20"/>
      <c r="C27" s="21"/>
      <c r="D27" s="21"/>
      <c r="E27" s="22"/>
      <c r="F27" s="13"/>
      <c r="G27" s="14"/>
    </row>
    <row r="29" spans="1:9" x14ac:dyDescent="0.25">
      <c r="B29" s="3" t="s">
        <v>13</v>
      </c>
      <c r="E29" s="6">
        <v>47.5</v>
      </c>
      <c r="F29" s="6" t="s">
        <v>9</v>
      </c>
      <c r="G29" s="6">
        <v>33</v>
      </c>
      <c r="H29" s="2" t="s">
        <v>14</v>
      </c>
    </row>
    <row r="31" spans="1:9" s="3" customFormat="1" ht="25.5" x14ac:dyDescent="0.2">
      <c r="C31" s="5" t="s">
        <v>15</v>
      </c>
      <c r="D31" s="23" t="s">
        <v>16</v>
      </c>
      <c r="E31" s="5" t="s">
        <v>17</v>
      </c>
      <c r="F31" s="5" t="s">
        <v>18</v>
      </c>
      <c r="G31" s="5" t="s">
        <v>19</v>
      </c>
      <c r="H31" s="5" t="s">
        <v>20</v>
      </c>
      <c r="I31" s="5" t="s">
        <v>21</v>
      </c>
    </row>
    <row r="32" spans="1:9" ht="4.5" customHeight="1" x14ac:dyDescent="0.25">
      <c r="A32" s="1"/>
    </row>
    <row r="33" spans="1:9" x14ac:dyDescent="0.25">
      <c r="A33" s="3" t="s">
        <v>22</v>
      </c>
      <c r="C33" s="6">
        <f>+G8/G21</f>
        <v>60</v>
      </c>
      <c r="D33" s="24">
        <v>60</v>
      </c>
      <c r="E33" s="6">
        <v>14</v>
      </c>
      <c r="F33" s="5">
        <f>+D33+E33</f>
        <v>74</v>
      </c>
      <c r="G33" s="25">
        <v>12</v>
      </c>
      <c r="H33" s="25">
        <v>7</v>
      </c>
      <c r="I33" s="26">
        <f>+(F33*G33)+(F33*H33)</f>
        <v>1406</v>
      </c>
    </row>
    <row r="34" spans="1:9" ht="4.5" customHeight="1" x14ac:dyDescent="0.25">
      <c r="A34" s="1"/>
    </row>
    <row r="35" spans="1:9" x14ac:dyDescent="0.25">
      <c r="A35" s="3" t="s">
        <v>23</v>
      </c>
      <c r="C35" s="27">
        <f>+((0.475*0.33)*F33)*4</f>
        <v>46.398000000000003</v>
      </c>
      <c r="F35" s="5">
        <v>1</v>
      </c>
      <c r="G35" s="25"/>
      <c r="H35" s="28">
        <v>550</v>
      </c>
      <c r="I35" s="26">
        <f>+(F35*G35)+(F35*H35)</f>
        <v>550</v>
      </c>
    </row>
    <row r="36" spans="1:9" x14ac:dyDescent="0.25">
      <c r="A36" s="2" t="s">
        <v>24</v>
      </c>
      <c r="F36" s="29">
        <v>550</v>
      </c>
    </row>
    <row r="37" spans="1:9" ht="4.5" customHeight="1" x14ac:dyDescent="0.25">
      <c r="A37" s="1"/>
    </row>
    <row r="38" spans="1:9" x14ac:dyDescent="0.25">
      <c r="A38" s="3" t="s">
        <v>25</v>
      </c>
      <c r="F38" s="5">
        <v>1</v>
      </c>
      <c r="G38" s="25"/>
      <c r="H38" s="25">
        <v>50</v>
      </c>
      <c r="I38" s="26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26</v>
      </c>
      <c r="F40" s="5">
        <v>1</v>
      </c>
      <c r="G40" s="25">
        <v>250</v>
      </c>
      <c r="H40" s="28">
        <v>0</v>
      </c>
      <c r="I40" s="26">
        <f>+(F40*G40)+(F40*H40)</f>
        <v>250</v>
      </c>
    </row>
    <row r="41" spans="1:9" ht="4.5" customHeight="1" x14ac:dyDescent="0.25">
      <c r="A41" s="1"/>
    </row>
    <row r="42" spans="1:9" x14ac:dyDescent="0.25">
      <c r="A42" s="3" t="s">
        <v>27</v>
      </c>
      <c r="F42" s="5">
        <v>1</v>
      </c>
      <c r="G42" s="25">
        <v>145</v>
      </c>
      <c r="H42" s="25">
        <v>145</v>
      </c>
      <c r="I42" s="26">
        <f>+(F42*G42)+(F42*H42)</f>
        <v>290</v>
      </c>
    </row>
    <row r="43" spans="1:9" ht="4.5" customHeight="1" x14ac:dyDescent="0.25">
      <c r="A43" s="1"/>
    </row>
    <row r="44" spans="1:9" x14ac:dyDescent="0.25">
      <c r="A44" s="3" t="s">
        <v>28</v>
      </c>
      <c r="F44" s="5">
        <v>0</v>
      </c>
      <c r="G44" s="25">
        <v>6</v>
      </c>
      <c r="H44" s="28">
        <v>0</v>
      </c>
      <c r="I44" s="2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29</v>
      </c>
      <c r="F46" s="5">
        <v>1</v>
      </c>
      <c r="G46" s="25"/>
      <c r="H46" s="28">
        <v>60</v>
      </c>
      <c r="I46" s="26">
        <f>+(F46*G46)+(F46*H46)</f>
        <v>60</v>
      </c>
    </row>
    <row r="47" spans="1:9" ht="4.5" customHeight="1" x14ac:dyDescent="0.25">
      <c r="A47" s="1"/>
    </row>
    <row r="48" spans="1:9" x14ac:dyDescent="0.25">
      <c r="A48" s="3" t="s">
        <v>30</v>
      </c>
      <c r="F48" s="5">
        <v>1</v>
      </c>
      <c r="G48" s="25"/>
      <c r="H48" s="28">
        <v>150</v>
      </c>
      <c r="I48" s="26">
        <f>+(F48*G48)+(F48*H48)</f>
        <v>150</v>
      </c>
    </row>
    <row r="49" spans="1:9" ht="4.5" customHeight="1" x14ac:dyDescent="0.25">
      <c r="A49" s="1"/>
    </row>
    <row r="53" spans="1:9" x14ac:dyDescent="0.25">
      <c r="H53" s="1" t="s">
        <v>31</v>
      </c>
      <c r="I53" s="30">
        <f>SUM(I33:I52)</f>
        <v>2756</v>
      </c>
    </row>
    <row r="54" spans="1:9" x14ac:dyDescent="0.25">
      <c r="H54" s="1" t="s">
        <v>32</v>
      </c>
      <c r="I54" s="31">
        <v>1.4</v>
      </c>
    </row>
    <row r="55" spans="1:9" x14ac:dyDescent="0.25">
      <c r="H55" s="1"/>
      <c r="I55" s="6"/>
    </row>
    <row r="56" spans="1:9" x14ac:dyDescent="0.25">
      <c r="G56" s="32"/>
      <c r="H56" s="33" t="s">
        <v>33</v>
      </c>
      <c r="I56" s="34">
        <f>+I53*I54</f>
        <v>3858.3999999999996</v>
      </c>
    </row>
    <row r="57" spans="1:9" x14ac:dyDescent="0.25">
      <c r="G57" s="32"/>
      <c r="H57" s="33" t="s">
        <v>34</v>
      </c>
      <c r="I57" s="34">
        <f>+I56/G8</f>
        <v>32.153333333333329</v>
      </c>
    </row>
    <row r="59" spans="1:9" x14ac:dyDescent="0.25">
      <c r="H59" s="1" t="s">
        <v>32</v>
      </c>
      <c r="I59" s="35">
        <f>+I56-I53</f>
        <v>1102.3999999999996</v>
      </c>
    </row>
    <row r="60" spans="1:9" x14ac:dyDescent="0.25">
      <c r="G60" s="36"/>
      <c r="H60" s="37" t="s">
        <v>35</v>
      </c>
      <c r="I60" s="38">
        <f>+(I56/100)*2.5</f>
        <v>96.46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29" workbookViewId="0">
      <selection activeCell="G36" sqref="G36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36</v>
      </c>
    </row>
    <row r="2" spans="1:7" x14ac:dyDescent="0.25">
      <c r="A2" s="1"/>
    </row>
    <row r="3" spans="1:7" x14ac:dyDescent="0.25">
      <c r="A3" s="1" t="s">
        <v>1</v>
      </c>
      <c r="B3" s="3" t="s">
        <v>37</v>
      </c>
    </row>
    <row r="4" spans="1:7" ht="4.5" customHeight="1" x14ac:dyDescent="0.25">
      <c r="A4" s="1"/>
    </row>
    <row r="5" spans="1:7" x14ac:dyDescent="0.25">
      <c r="A5" s="1" t="s">
        <v>2</v>
      </c>
      <c r="B5" s="4"/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5</v>
      </c>
      <c r="G8" s="5">
        <v>100</v>
      </c>
    </row>
    <row r="9" spans="1:7" x14ac:dyDescent="0.25">
      <c r="B9" s="2" t="s">
        <v>38</v>
      </c>
    </row>
    <row r="10" spans="1:7" x14ac:dyDescent="0.25">
      <c r="B10" s="2" t="s">
        <v>40</v>
      </c>
    </row>
    <row r="11" spans="1:7" x14ac:dyDescent="0.25">
      <c r="B11" s="2" t="s">
        <v>6</v>
      </c>
    </row>
    <row r="12" spans="1:7" x14ac:dyDescent="0.25">
      <c r="B12" s="2" t="s">
        <v>7</v>
      </c>
    </row>
    <row r="13" spans="1:7" x14ac:dyDescent="0.25">
      <c r="B13" s="2" t="s">
        <v>39</v>
      </c>
    </row>
    <row r="15" spans="1:7" x14ac:dyDescent="0.25">
      <c r="B15" s="1" t="s">
        <v>8</v>
      </c>
      <c r="C15" s="5">
        <v>44</v>
      </c>
      <c r="D15" s="5" t="s">
        <v>9</v>
      </c>
      <c r="E15" s="5">
        <v>32</v>
      </c>
      <c r="F15" s="6"/>
    </row>
    <row r="16" spans="1:7" x14ac:dyDescent="0.25">
      <c r="B16" s="1" t="s">
        <v>10</v>
      </c>
      <c r="C16" s="7">
        <v>12.5</v>
      </c>
      <c r="D16" s="7" t="s">
        <v>9</v>
      </c>
      <c r="E16" s="7">
        <v>43</v>
      </c>
      <c r="F16" s="6"/>
    </row>
    <row r="17" spans="1:9" x14ac:dyDescent="0.25">
      <c r="C17" s="8">
        <f>+C15/C16</f>
        <v>3.52</v>
      </c>
      <c r="D17" s="6"/>
      <c r="E17" s="8">
        <f>+E15/E16</f>
        <v>0.7441860465116279</v>
      </c>
      <c r="F17" s="6">
        <v>0</v>
      </c>
    </row>
    <row r="18" spans="1:9" x14ac:dyDescent="0.25">
      <c r="C18" s="8">
        <f>+E15/C16</f>
        <v>2.56</v>
      </c>
      <c r="D18" s="6"/>
      <c r="E18" s="8">
        <f>+C15/E16</f>
        <v>1.0232558139534884</v>
      </c>
      <c r="F18" s="5">
        <v>2</v>
      </c>
    </row>
    <row r="20" spans="1:9" s="3" customFormat="1" ht="12.75" x14ac:dyDescent="0.2">
      <c r="B20" s="3" t="s">
        <v>11</v>
      </c>
    </row>
    <row r="21" spans="1:9" ht="14.25" thickBot="1" x14ac:dyDescent="0.3">
      <c r="B21" s="40">
        <v>44</v>
      </c>
      <c r="C21" s="40"/>
      <c r="D21" s="40"/>
      <c r="E21" s="40"/>
      <c r="F21" s="9"/>
      <c r="G21" s="5">
        <f>+F18</f>
        <v>2</v>
      </c>
      <c r="H21" s="3" t="s">
        <v>12</v>
      </c>
    </row>
    <row r="22" spans="1:9" x14ac:dyDescent="0.25">
      <c r="B22" s="10"/>
      <c r="C22" s="11"/>
      <c r="D22" s="11"/>
      <c r="E22" s="12"/>
      <c r="F22" s="13"/>
      <c r="G22" s="14"/>
    </row>
    <row r="23" spans="1:9" x14ac:dyDescent="0.25">
      <c r="B23" s="15"/>
      <c r="C23" s="16"/>
      <c r="D23" s="16"/>
      <c r="E23" s="17"/>
      <c r="F23" s="16"/>
      <c r="G23" s="14"/>
    </row>
    <row r="24" spans="1:9" ht="14.25" thickBot="1" x14ac:dyDescent="0.3">
      <c r="B24" s="20"/>
      <c r="C24" s="21"/>
      <c r="D24" s="21"/>
      <c r="E24" s="39"/>
      <c r="F24" s="18">
        <v>32</v>
      </c>
    </row>
    <row r="25" spans="1:9" x14ac:dyDescent="0.25">
      <c r="B25" s="15"/>
      <c r="C25" s="13"/>
      <c r="D25" s="13"/>
      <c r="E25" s="19"/>
      <c r="F25" s="13"/>
      <c r="G25" s="14"/>
    </row>
    <row r="26" spans="1:9" x14ac:dyDescent="0.25">
      <c r="B26" s="15"/>
      <c r="C26" s="16"/>
      <c r="D26" s="16"/>
      <c r="E26" s="17"/>
      <c r="F26" s="16"/>
      <c r="G26" s="14"/>
    </row>
    <row r="27" spans="1:9" ht="14.25" thickBot="1" x14ac:dyDescent="0.3">
      <c r="B27" s="20"/>
      <c r="C27" s="21"/>
      <c r="D27" s="21"/>
      <c r="E27" s="22"/>
      <c r="F27" s="13"/>
      <c r="G27" s="14"/>
    </row>
    <row r="29" spans="1:9" x14ac:dyDescent="0.25">
      <c r="B29" s="3" t="s">
        <v>13</v>
      </c>
      <c r="E29" s="6">
        <v>47.5</v>
      </c>
      <c r="F29" s="6" t="s">
        <v>9</v>
      </c>
      <c r="G29" s="6">
        <v>33</v>
      </c>
      <c r="H29" s="2" t="s">
        <v>14</v>
      </c>
    </row>
    <row r="31" spans="1:9" s="3" customFormat="1" ht="25.5" x14ac:dyDescent="0.2">
      <c r="C31" s="5" t="s">
        <v>15</v>
      </c>
      <c r="D31" s="23" t="s">
        <v>16</v>
      </c>
      <c r="E31" s="5" t="s">
        <v>17</v>
      </c>
      <c r="F31" s="5" t="s">
        <v>18</v>
      </c>
      <c r="G31" s="5" t="s">
        <v>19</v>
      </c>
      <c r="H31" s="5" t="s">
        <v>20</v>
      </c>
      <c r="I31" s="5" t="s">
        <v>21</v>
      </c>
    </row>
    <row r="32" spans="1:9" ht="4.5" customHeight="1" x14ac:dyDescent="0.25">
      <c r="A32" s="1"/>
    </row>
    <row r="33" spans="1:9" x14ac:dyDescent="0.25">
      <c r="A33" s="3" t="s">
        <v>22</v>
      </c>
      <c r="C33" s="6">
        <f>+G8/G21</f>
        <v>50</v>
      </c>
      <c r="D33" s="24">
        <v>50</v>
      </c>
      <c r="E33" s="6">
        <v>10</v>
      </c>
      <c r="F33" s="5">
        <f>+D33+E33</f>
        <v>60</v>
      </c>
      <c r="G33" s="25">
        <v>12</v>
      </c>
      <c r="H33" s="25">
        <v>7</v>
      </c>
      <c r="I33" s="26">
        <f>+(F33*G33)+(F33*H33)</f>
        <v>1140</v>
      </c>
    </row>
    <row r="34" spans="1:9" ht="4.5" customHeight="1" x14ac:dyDescent="0.25">
      <c r="A34" s="1"/>
    </row>
    <row r="35" spans="1:9" x14ac:dyDescent="0.25">
      <c r="A35" s="3" t="s">
        <v>23</v>
      </c>
      <c r="C35" s="27">
        <f>+((0.475*0.33)*F33)*4</f>
        <v>37.619999999999997</v>
      </c>
      <c r="F35" s="5">
        <v>1</v>
      </c>
      <c r="G35" s="25"/>
      <c r="H35" s="28">
        <v>550</v>
      </c>
      <c r="I35" s="26">
        <f>+(F35*G35)+(F35*H35)</f>
        <v>550</v>
      </c>
    </row>
    <row r="36" spans="1:9" x14ac:dyDescent="0.25">
      <c r="A36" s="2" t="s">
        <v>24</v>
      </c>
      <c r="F36" s="29">
        <v>550</v>
      </c>
    </row>
    <row r="37" spans="1:9" ht="4.5" customHeight="1" x14ac:dyDescent="0.25">
      <c r="A37" s="1"/>
    </row>
    <row r="38" spans="1:9" x14ac:dyDescent="0.25">
      <c r="A38" s="3" t="s">
        <v>25</v>
      </c>
      <c r="F38" s="5">
        <v>1</v>
      </c>
      <c r="G38" s="25"/>
      <c r="H38" s="25">
        <v>50</v>
      </c>
      <c r="I38" s="26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26</v>
      </c>
      <c r="F40" s="5">
        <v>1</v>
      </c>
      <c r="G40" s="25">
        <v>250</v>
      </c>
      <c r="H40" s="28">
        <v>0</v>
      </c>
      <c r="I40" s="26">
        <f>+(F40*G40)+(F40*H40)</f>
        <v>250</v>
      </c>
    </row>
    <row r="41" spans="1:9" ht="4.5" customHeight="1" x14ac:dyDescent="0.25">
      <c r="A41" s="1"/>
    </row>
    <row r="42" spans="1:9" x14ac:dyDescent="0.25">
      <c r="A42" s="3" t="s">
        <v>27</v>
      </c>
      <c r="F42" s="5">
        <v>1</v>
      </c>
      <c r="G42" s="25">
        <v>145</v>
      </c>
      <c r="H42" s="25">
        <v>145</v>
      </c>
      <c r="I42" s="26">
        <f>+(F42*G42)+(F42*H42)</f>
        <v>290</v>
      </c>
    </row>
    <row r="43" spans="1:9" ht="4.5" customHeight="1" x14ac:dyDescent="0.25">
      <c r="A43" s="1"/>
    </row>
    <row r="44" spans="1:9" x14ac:dyDescent="0.25">
      <c r="A44" s="3" t="s">
        <v>28</v>
      </c>
      <c r="F44" s="5">
        <v>0</v>
      </c>
      <c r="G44" s="25">
        <v>6</v>
      </c>
      <c r="H44" s="28">
        <v>0</v>
      </c>
      <c r="I44" s="2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29</v>
      </c>
      <c r="F46" s="5">
        <v>1</v>
      </c>
      <c r="G46" s="25"/>
      <c r="H46" s="28">
        <v>50</v>
      </c>
      <c r="I46" s="26">
        <f>+(F46*G46)+(F46*H46)</f>
        <v>50</v>
      </c>
    </row>
    <row r="47" spans="1:9" ht="4.5" customHeight="1" x14ac:dyDescent="0.25">
      <c r="A47" s="1"/>
    </row>
    <row r="48" spans="1:9" x14ac:dyDescent="0.25">
      <c r="A48" s="3" t="s">
        <v>30</v>
      </c>
      <c r="F48" s="5">
        <v>1</v>
      </c>
      <c r="G48" s="25"/>
      <c r="H48" s="28">
        <v>150</v>
      </c>
      <c r="I48" s="26">
        <f>+(F48*G48)+(F48*H48)</f>
        <v>150</v>
      </c>
    </row>
    <row r="49" spans="1:9" ht="4.5" customHeight="1" x14ac:dyDescent="0.25">
      <c r="A49" s="1"/>
    </row>
    <row r="53" spans="1:9" x14ac:dyDescent="0.25">
      <c r="H53" s="1" t="s">
        <v>31</v>
      </c>
      <c r="I53" s="30">
        <f>SUM(I33:I52)</f>
        <v>2480</v>
      </c>
    </row>
    <row r="54" spans="1:9" x14ac:dyDescent="0.25">
      <c r="H54" s="1" t="s">
        <v>32</v>
      </c>
      <c r="I54" s="31">
        <v>1.45</v>
      </c>
    </row>
    <row r="55" spans="1:9" x14ac:dyDescent="0.25">
      <c r="H55" s="1"/>
      <c r="I55" s="6"/>
    </row>
    <row r="56" spans="1:9" x14ac:dyDescent="0.25">
      <c r="G56" s="32"/>
      <c r="H56" s="33" t="s">
        <v>33</v>
      </c>
      <c r="I56" s="34">
        <f>+I53*I54</f>
        <v>3596</v>
      </c>
    </row>
    <row r="57" spans="1:9" x14ac:dyDescent="0.25">
      <c r="G57" s="32"/>
      <c r="H57" s="33" t="s">
        <v>34</v>
      </c>
      <c r="I57" s="34">
        <f>+I56/G8</f>
        <v>35.96</v>
      </c>
    </row>
    <row r="59" spans="1:9" x14ac:dyDescent="0.25">
      <c r="H59" s="1" t="s">
        <v>32</v>
      </c>
      <c r="I59" s="35">
        <f>+I56-I53</f>
        <v>1116</v>
      </c>
    </row>
    <row r="60" spans="1:9" x14ac:dyDescent="0.25">
      <c r="G60" s="36"/>
      <c r="H60" s="37" t="s">
        <v>35</v>
      </c>
      <c r="I60" s="38">
        <f>+(I56/100)*2.5</f>
        <v>89.9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workbookViewId="0">
      <selection activeCell="A11" sqref="A11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36</v>
      </c>
    </row>
    <row r="2" spans="1:7" x14ac:dyDescent="0.25">
      <c r="A2" s="1"/>
    </row>
    <row r="3" spans="1:7" x14ac:dyDescent="0.25">
      <c r="A3" s="1" t="s">
        <v>1</v>
      </c>
      <c r="B3" s="3" t="s">
        <v>37</v>
      </c>
    </row>
    <row r="4" spans="1:7" ht="4.5" customHeight="1" x14ac:dyDescent="0.25">
      <c r="A4" s="1"/>
    </row>
    <row r="5" spans="1:7" x14ac:dyDescent="0.25">
      <c r="A5" s="1" t="s">
        <v>2</v>
      </c>
      <c r="B5" s="4"/>
    </row>
    <row r="6" spans="1:7" x14ac:dyDescent="0.25">
      <c r="A6" s="3"/>
    </row>
    <row r="7" spans="1:7" x14ac:dyDescent="0.25">
      <c r="A7" s="3" t="s">
        <v>3</v>
      </c>
      <c r="G7" s="5" t="s">
        <v>4</v>
      </c>
    </row>
    <row r="8" spans="1:7" x14ac:dyDescent="0.25">
      <c r="B8" s="3" t="s">
        <v>5</v>
      </c>
      <c r="G8" s="5">
        <v>60</v>
      </c>
    </row>
    <row r="9" spans="1:7" x14ac:dyDescent="0.25">
      <c r="B9" s="2" t="s">
        <v>38</v>
      </c>
    </row>
    <row r="10" spans="1:7" x14ac:dyDescent="0.25">
      <c r="B10" s="2" t="s">
        <v>40</v>
      </c>
    </row>
    <row r="11" spans="1:7" x14ac:dyDescent="0.25">
      <c r="B11" s="2" t="s">
        <v>6</v>
      </c>
    </row>
    <row r="12" spans="1:7" x14ac:dyDescent="0.25">
      <c r="B12" s="2" t="s">
        <v>7</v>
      </c>
    </row>
    <row r="13" spans="1:7" x14ac:dyDescent="0.25">
      <c r="B13" s="2" t="s">
        <v>39</v>
      </c>
    </row>
    <row r="15" spans="1:7" x14ac:dyDescent="0.25">
      <c r="B15" s="1" t="s">
        <v>8</v>
      </c>
      <c r="C15" s="5">
        <v>44</v>
      </c>
      <c r="D15" s="5" t="s">
        <v>9</v>
      </c>
      <c r="E15" s="5">
        <v>32</v>
      </c>
      <c r="F15" s="6"/>
    </row>
    <row r="16" spans="1:7" x14ac:dyDescent="0.25">
      <c r="B16" s="1" t="s">
        <v>10</v>
      </c>
      <c r="C16" s="7">
        <v>12.5</v>
      </c>
      <c r="D16" s="7" t="s">
        <v>9</v>
      </c>
      <c r="E16" s="7">
        <v>43</v>
      </c>
      <c r="F16" s="6"/>
    </row>
    <row r="17" spans="1:9" x14ac:dyDescent="0.25">
      <c r="C17" s="8">
        <f>+C15/C16</f>
        <v>3.52</v>
      </c>
      <c r="D17" s="6"/>
      <c r="E17" s="8">
        <f>+E15/E16</f>
        <v>0.7441860465116279</v>
      </c>
      <c r="F17" s="6">
        <v>0</v>
      </c>
    </row>
    <row r="18" spans="1:9" x14ac:dyDescent="0.25">
      <c r="C18" s="8">
        <f>+E15/C16</f>
        <v>2.56</v>
      </c>
      <c r="D18" s="6"/>
      <c r="E18" s="8">
        <f>+C15/E16</f>
        <v>1.0232558139534884</v>
      </c>
      <c r="F18" s="5">
        <v>2</v>
      </c>
    </row>
    <row r="20" spans="1:9" s="3" customFormat="1" ht="12.75" x14ac:dyDescent="0.2">
      <c r="B20" s="3" t="s">
        <v>11</v>
      </c>
    </row>
    <row r="21" spans="1:9" ht="14.25" thickBot="1" x14ac:dyDescent="0.3">
      <c r="B21" s="40">
        <v>44</v>
      </c>
      <c r="C21" s="40"/>
      <c r="D21" s="40"/>
      <c r="E21" s="40"/>
      <c r="F21" s="9"/>
      <c r="G21" s="5">
        <f>+F18</f>
        <v>2</v>
      </c>
      <c r="H21" s="3" t="s">
        <v>12</v>
      </c>
    </row>
    <row r="22" spans="1:9" x14ac:dyDescent="0.25">
      <c r="B22" s="10"/>
      <c r="C22" s="11"/>
      <c r="D22" s="11"/>
      <c r="E22" s="12"/>
      <c r="F22" s="13"/>
      <c r="G22" s="14"/>
    </row>
    <row r="23" spans="1:9" x14ac:dyDescent="0.25">
      <c r="B23" s="15"/>
      <c r="C23" s="16"/>
      <c r="D23" s="16"/>
      <c r="E23" s="17"/>
      <c r="F23" s="16"/>
      <c r="G23" s="14"/>
    </row>
    <row r="24" spans="1:9" ht="14.25" thickBot="1" x14ac:dyDescent="0.3">
      <c r="B24" s="20"/>
      <c r="C24" s="21"/>
      <c r="D24" s="21"/>
      <c r="E24" s="39"/>
      <c r="F24" s="18">
        <v>32</v>
      </c>
    </row>
    <row r="25" spans="1:9" x14ac:dyDescent="0.25">
      <c r="B25" s="15"/>
      <c r="C25" s="13"/>
      <c r="D25" s="13"/>
      <c r="E25" s="19"/>
      <c r="F25" s="13"/>
      <c r="G25" s="14"/>
    </row>
    <row r="26" spans="1:9" x14ac:dyDescent="0.25">
      <c r="B26" s="15"/>
      <c r="C26" s="16"/>
      <c r="D26" s="16"/>
      <c r="E26" s="17"/>
      <c r="F26" s="16"/>
      <c r="G26" s="14"/>
    </row>
    <row r="27" spans="1:9" ht="14.25" thickBot="1" x14ac:dyDescent="0.3">
      <c r="B27" s="20"/>
      <c r="C27" s="21"/>
      <c r="D27" s="21"/>
      <c r="E27" s="22"/>
      <c r="F27" s="13"/>
      <c r="G27" s="14"/>
    </row>
    <row r="29" spans="1:9" x14ac:dyDescent="0.25">
      <c r="B29" s="3" t="s">
        <v>13</v>
      </c>
      <c r="E29" s="6">
        <v>47.5</v>
      </c>
      <c r="F29" s="6" t="s">
        <v>9</v>
      </c>
      <c r="G29" s="6">
        <v>33</v>
      </c>
      <c r="H29" s="2" t="s">
        <v>14</v>
      </c>
    </row>
    <row r="31" spans="1:9" s="3" customFormat="1" ht="25.5" x14ac:dyDescent="0.2">
      <c r="C31" s="5" t="s">
        <v>15</v>
      </c>
      <c r="D31" s="23" t="s">
        <v>16</v>
      </c>
      <c r="E31" s="5" t="s">
        <v>17</v>
      </c>
      <c r="F31" s="5" t="s">
        <v>18</v>
      </c>
      <c r="G31" s="5" t="s">
        <v>19</v>
      </c>
      <c r="H31" s="5" t="s">
        <v>20</v>
      </c>
      <c r="I31" s="5" t="s">
        <v>21</v>
      </c>
    </row>
    <row r="32" spans="1:9" ht="4.5" customHeight="1" x14ac:dyDescent="0.25">
      <c r="A32" s="1"/>
    </row>
    <row r="33" spans="1:9" x14ac:dyDescent="0.25">
      <c r="A33" s="3" t="s">
        <v>22</v>
      </c>
      <c r="C33" s="6">
        <f>+G8/G21</f>
        <v>30</v>
      </c>
      <c r="D33" s="24">
        <v>30</v>
      </c>
      <c r="E33" s="6">
        <v>7</v>
      </c>
      <c r="F33" s="5">
        <f>+D33+E33</f>
        <v>37</v>
      </c>
      <c r="G33" s="25">
        <v>12</v>
      </c>
      <c r="H33" s="25">
        <v>7</v>
      </c>
      <c r="I33" s="26">
        <f>+(F33*G33)+(F33*H33)</f>
        <v>703</v>
      </c>
    </row>
    <row r="34" spans="1:9" ht="4.5" customHeight="1" x14ac:dyDescent="0.25">
      <c r="A34" s="1"/>
    </row>
    <row r="35" spans="1:9" x14ac:dyDescent="0.25">
      <c r="A35" s="3" t="s">
        <v>23</v>
      </c>
      <c r="C35" s="27">
        <f>+((0.475*0.33)*F33)*4</f>
        <v>23.199000000000002</v>
      </c>
      <c r="F35" s="5">
        <v>1</v>
      </c>
      <c r="G35" s="25"/>
      <c r="H35" s="28">
        <v>550</v>
      </c>
      <c r="I35" s="26">
        <f>+(F35*G35)+(F35*H35)</f>
        <v>550</v>
      </c>
    </row>
    <row r="36" spans="1:9" x14ac:dyDescent="0.25">
      <c r="A36" s="2" t="s">
        <v>24</v>
      </c>
      <c r="F36" s="29">
        <v>550</v>
      </c>
    </row>
    <row r="37" spans="1:9" ht="4.5" customHeight="1" x14ac:dyDescent="0.25">
      <c r="A37" s="1"/>
    </row>
    <row r="38" spans="1:9" x14ac:dyDescent="0.25">
      <c r="A38" s="3" t="s">
        <v>25</v>
      </c>
      <c r="F38" s="5">
        <v>1</v>
      </c>
      <c r="G38" s="25"/>
      <c r="H38" s="25">
        <v>50</v>
      </c>
      <c r="I38" s="26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26</v>
      </c>
      <c r="F40" s="5">
        <v>1</v>
      </c>
      <c r="G40" s="25">
        <v>250</v>
      </c>
      <c r="H40" s="28">
        <v>0</v>
      </c>
      <c r="I40" s="26">
        <f>+(F40*G40)+(F40*H40)</f>
        <v>250</v>
      </c>
    </row>
    <row r="41" spans="1:9" ht="4.5" customHeight="1" x14ac:dyDescent="0.25">
      <c r="A41" s="1"/>
    </row>
    <row r="42" spans="1:9" x14ac:dyDescent="0.25">
      <c r="A42" s="3" t="s">
        <v>27</v>
      </c>
      <c r="F42" s="5">
        <v>1</v>
      </c>
      <c r="G42" s="25">
        <v>145</v>
      </c>
      <c r="H42" s="25">
        <v>145</v>
      </c>
      <c r="I42" s="26">
        <f>+(F42*G42)+(F42*H42)</f>
        <v>290</v>
      </c>
    </row>
    <row r="43" spans="1:9" ht="4.5" customHeight="1" x14ac:dyDescent="0.25">
      <c r="A43" s="1"/>
    </row>
    <row r="44" spans="1:9" x14ac:dyDescent="0.25">
      <c r="A44" s="3" t="s">
        <v>28</v>
      </c>
      <c r="F44" s="5">
        <v>0</v>
      </c>
      <c r="G44" s="25">
        <v>6</v>
      </c>
      <c r="H44" s="28">
        <v>0</v>
      </c>
      <c r="I44" s="2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29</v>
      </c>
      <c r="F46" s="5">
        <v>1</v>
      </c>
      <c r="G46" s="25"/>
      <c r="H46" s="28">
        <v>50</v>
      </c>
      <c r="I46" s="26">
        <f>+(F46*G46)+(F46*H46)</f>
        <v>50</v>
      </c>
    </row>
    <row r="47" spans="1:9" ht="4.5" customHeight="1" x14ac:dyDescent="0.25">
      <c r="A47" s="1"/>
    </row>
    <row r="48" spans="1:9" x14ac:dyDescent="0.25">
      <c r="A48" s="3" t="s">
        <v>30</v>
      </c>
      <c r="F48" s="5">
        <v>1</v>
      </c>
      <c r="G48" s="25"/>
      <c r="H48" s="28">
        <v>150</v>
      </c>
      <c r="I48" s="26">
        <f>+(F48*G48)+(F48*H48)</f>
        <v>150</v>
      </c>
    </row>
    <row r="49" spans="1:9" ht="4.5" customHeight="1" x14ac:dyDescent="0.25">
      <c r="A49" s="1"/>
    </row>
    <row r="53" spans="1:9" x14ac:dyDescent="0.25">
      <c r="H53" s="1" t="s">
        <v>31</v>
      </c>
      <c r="I53" s="30">
        <f>SUM(I33:I52)</f>
        <v>2043</v>
      </c>
    </row>
    <row r="54" spans="1:9" x14ac:dyDescent="0.25">
      <c r="H54" s="1" t="s">
        <v>32</v>
      </c>
      <c r="I54" s="31">
        <v>1.45</v>
      </c>
    </row>
    <row r="55" spans="1:9" x14ac:dyDescent="0.25">
      <c r="H55" s="1"/>
      <c r="I55" s="6"/>
    </row>
    <row r="56" spans="1:9" x14ac:dyDescent="0.25">
      <c r="G56" s="32"/>
      <c r="H56" s="33" t="s">
        <v>33</v>
      </c>
      <c r="I56" s="34">
        <f>+I53*I54</f>
        <v>2962.35</v>
      </c>
    </row>
    <row r="57" spans="1:9" x14ac:dyDescent="0.25">
      <c r="G57" s="32"/>
      <c r="H57" s="33" t="s">
        <v>34</v>
      </c>
      <c r="I57" s="34">
        <f>+I56/G8</f>
        <v>49.372499999999995</v>
      </c>
    </row>
    <row r="59" spans="1:9" x14ac:dyDescent="0.25">
      <c r="H59" s="1" t="s">
        <v>32</v>
      </c>
      <c r="I59" s="35">
        <f>+I56-I53</f>
        <v>919.34999999999991</v>
      </c>
    </row>
    <row r="60" spans="1:9" x14ac:dyDescent="0.25">
      <c r="G60" s="36"/>
      <c r="H60" s="37" t="s">
        <v>35</v>
      </c>
      <c r="I60" s="38">
        <f>+(I56/100)*2.5</f>
        <v>74.058750000000003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tent card 120 OK final</vt:lpstr>
      <vt:lpstr>tent card 120</vt:lpstr>
      <vt:lpstr>tent card 100</vt:lpstr>
      <vt:lpstr>tent card 60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2017-10-09T18:06:06Z</cp:lastPrinted>
  <dcterms:created xsi:type="dcterms:W3CDTF">2017-10-04T20:13:37Z</dcterms:created>
  <dcterms:modified xsi:type="dcterms:W3CDTF">2017-10-09T18:06:21Z</dcterms:modified>
</cp:coreProperties>
</file>